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6D196F7E-5080-4D6F-A892-E2AA6836205D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השקעה'!$B$8:$K$399</definedName>
    <definedName name="_xlnm._FilterDatabase" localSheetId="1" hidden="1">מזומנים!$B$7:$L$200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58" l="1"/>
  <c r="J59" i="58"/>
  <c r="J58" i="58" s="1"/>
  <c r="C43" i="88" l="1"/>
  <c r="P12" i="78" l="1"/>
  <c r="P33" i="78" l="1"/>
  <c r="J228" i="73" l="1"/>
  <c r="J142" i="73"/>
  <c r="L40" i="72" l="1"/>
  <c r="L14" i="72"/>
  <c r="P22" i="71"/>
  <c r="P31" i="71"/>
  <c r="L17" i="69"/>
  <c r="L16" i="69"/>
  <c r="L15" i="69"/>
  <c r="L14" i="69"/>
  <c r="O19" i="69"/>
  <c r="M13" i="69"/>
  <c r="O13" i="69" s="1"/>
  <c r="J13" i="69"/>
  <c r="G13" i="69"/>
  <c r="M19" i="69"/>
  <c r="J19" i="69"/>
  <c r="G19" i="69"/>
  <c r="L217" i="62" l="1"/>
  <c r="L188" i="62"/>
  <c r="L187" i="62" s="1"/>
  <c r="L115" i="62"/>
  <c r="L12" i="62" s="1"/>
  <c r="L11" i="62" s="1"/>
  <c r="C16" i="88" s="1"/>
  <c r="R13" i="61" l="1"/>
  <c r="R12" i="61" s="1"/>
  <c r="R11" i="61" s="1"/>
  <c r="C15" i="88" s="1"/>
  <c r="J12" i="81"/>
  <c r="J13" i="81"/>
  <c r="I11" i="81"/>
  <c r="I10" i="81" s="1"/>
  <c r="C37" i="88" s="1"/>
  <c r="J10" i="81" l="1"/>
  <c r="J11" i="81"/>
  <c r="J12" i="58"/>
  <c r="J11" i="58"/>
  <c r="J10" i="58" s="1"/>
  <c r="K59" i="58" l="1"/>
  <c r="K58" i="58"/>
  <c r="C38" i="88"/>
  <c r="C23" i="88"/>
  <c r="C12" i="88"/>
  <c r="C11" i="88"/>
  <c r="C10" i="88" l="1"/>
  <c r="C42" i="88" l="1"/>
  <c r="L58" i="58" l="1"/>
  <c r="L59" i="58"/>
  <c r="K142" i="73"/>
  <c r="K228" i="73"/>
  <c r="M40" i="72"/>
  <c r="P13" i="69"/>
  <c r="M14" i="72"/>
  <c r="P19" i="69"/>
  <c r="K13" i="81"/>
  <c r="K12" i="81"/>
  <c r="K10" i="81"/>
  <c r="K11" i="81"/>
  <c r="D17" i="88"/>
  <c r="D23" i="88"/>
  <c r="D29" i="88"/>
  <c r="D35" i="88"/>
  <c r="D41" i="88"/>
  <c r="D14" i="88"/>
  <c r="D15" i="88"/>
  <c r="D12" i="88"/>
  <c r="D18" i="88"/>
  <c r="D24" i="88"/>
  <c r="D30" i="88"/>
  <c r="D36" i="88"/>
  <c r="D42" i="88"/>
  <c r="D19" i="88"/>
  <c r="D31" i="88"/>
  <c r="D26" i="88"/>
  <c r="D33" i="88"/>
  <c r="D13" i="88"/>
  <c r="D25" i="88"/>
  <c r="D37" i="88"/>
  <c r="D32" i="88"/>
  <c r="D27" i="88"/>
  <c r="D16" i="88"/>
  <c r="D22" i="88"/>
  <c r="D28" i="88"/>
  <c r="D34" i="88"/>
  <c r="D40" i="88"/>
  <c r="D20" i="88"/>
  <c r="D38" i="88"/>
  <c r="D21" i="88"/>
  <c r="D39" i="88"/>
  <c r="D11" i="88"/>
  <c r="D10" i="88"/>
  <c r="I26" i="80"/>
  <c r="H26" i="80"/>
  <c r="I25" i="80"/>
  <c r="H25" i="80"/>
  <c r="I24" i="80"/>
  <c r="H24" i="80"/>
  <c r="I23" i="80"/>
  <c r="H23" i="80"/>
  <c r="I22" i="80"/>
  <c r="H22" i="80"/>
  <c r="I21" i="80"/>
  <c r="H21" i="80"/>
  <c r="I20" i="80"/>
  <c r="H20" i="80"/>
  <c r="I18" i="80"/>
  <c r="H18" i="80"/>
  <c r="I17" i="80"/>
  <c r="H17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R346" i="78"/>
  <c r="Q346" i="78"/>
  <c r="R345" i="78"/>
  <c r="Q345" i="78"/>
  <c r="R344" i="78"/>
  <c r="Q344" i="78"/>
  <c r="R343" i="78"/>
  <c r="Q343" i="78"/>
  <c r="R342" i="78"/>
  <c r="Q342" i="78"/>
  <c r="R341" i="78"/>
  <c r="Q341" i="78"/>
  <c r="R340" i="78"/>
  <c r="Q340" i="78"/>
  <c r="R339" i="78"/>
  <c r="Q339" i="78"/>
  <c r="R338" i="78"/>
  <c r="Q338" i="78"/>
  <c r="R337" i="78"/>
  <c r="Q337" i="78"/>
  <c r="R336" i="78"/>
  <c r="Q336" i="78"/>
  <c r="R335" i="78"/>
  <c r="Q335" i="78"/>
  <c r="R334" i="78"/>
  <c r="Q334" i="78"/>
  <c r="R333" i="78"/>
  <c r="Q333" i="78"/>
  <c r="R332" i="78"/>
  <c r="Q332" i="78"/>
  <c r="R331" i="78"/>
  <c r="Q331" i="78"/>
  <c r="R330" i="78"/>
  <c r="Q330" i="78"/>
  <c r="R329" i="78"/>
  <c r="Q329" i="78"/>
  <c r="R328" i="78"/>
  <c r="Q328" i="78"/>
  <c r="R327" i="78"/>
  <c r="Q327" i="78"/>
  <c r="R326" i="78"/>
  <c r="Q326" i="78"/>
  <c r="R325" i="78"/>
  <c r="Q325" i="78"/>
  <c r="R324" i="78"/>
  <c r="Q324" i="78"/>
  <c r="R323" i="78"/>
  <c r="Q323" i="78"/>
  <c r="R322" i="78"/>
  <c r="Q322" i="78"/>
  <c r="R321" i="78"/>
  <c r="Q321" i="78"/>
  <c r="R320" i="78"/>
  <c r="Q320" i="78"/>
  <c r="R319" i="78"/>
  <c r="Q319" i="78"/>
  <c r="R318" i="78"/>
  <c r="Q318" i="78"/>
  <c r="R317" i="78"/>
  <c r="Q317" i="78"/>
  <c r="R316" i="78"/>
  <c r="Q316" i="78"/>
  <c r="R315" i="78"/>
  <c r="Q315" i="78"/>
  <c r="R314" i="78"/>
  <c r="Q314" i="78"/>
  <c r="R313" i="78"/>
  <c r="Q313" i="78"/>
  <c r="R312" i="78"/>
  <c r="Q312" i="78"/>
  <c r="R311" i="78"/>
  <c r="Q311" i="78"/>
  <c r="R310" i="78"/>
  <c r="Q310" i="78"/>
  <c r="R309" i="78"/>
  <c r="Q309" i="78"/>
  <c r="R308" i="78"/>
  <c r="Q308" i="78"/>
  <c r="R307" i="78"/>
  <c r="Q307" i="78"/>
  <c r="R306" i="78"/>
  <c r="Q306" i="78"/>
  <c r="R305" i="78"/>
  <c r="Q305" i="78"/>
  <c r="R304" i="78"/>
  <c r="Q304" i="78"/>
  <c r="R303" i="78"/>
  <c r="Q303" i="78"/>
  <c r="R302" i="78"/>
  <c r="Q302" i="78"/>
  <c r="R301" i="78"/>
  <c r="Q301" i="78"/>
  <c r="R300" i="78"/>
  <c r="Q300" i="78"/>
  <c r="R299" i="78"/>
  <c r="Q299" i="78"/>
  <c r="R298" i="78"/>
  <c r="Q298" i="78"/>
  <c r="R297" i="78"/>
  <c r="Q297" i="78"/>
  <c r="R296" i="78"/>
  <c r="Q296" i="78"/>
  <c r="R295" i="78"/>
  <c r="Q295" i="78"/>
  <c r="R294" i="78"/>
  <c r="Q294" i="78"/>
  <c r="R293" i="78"/>
  <c r="Q293" i="78"/>
  <c r="R292" i="78"/>
  <c r="Q292" i="78"/>
  <c r="R291" i="78"/>
  <c r="Q291" i="78"/>
  <c r="R290" i="78"/>
  <c r="Q290" i="78"/>
  <c r="R289" i="78"/>
  <c r="Q289" i="78"/>
  <c r="R288" i="78"/>
  <c r="Q288" i="78"/>
  <c r="R287" i="78"/>
  <c r="Q287" i="78"/>
  <c r="R286" i="78"/>
  <c r="Q286" i="78"/>
  <c r="R285" i="78"/>
  <c r="Q285" i="78"/>
  <c r="R284" i="78"/>
  <c r="Q284" i="78"/>
  <c r="R283" i="78"/>
  <c r="Q283" i="78"/>
  <c r="R282" i="78"/>
  <c r="Q282" i="78"/>
  <c r="R281" i="78"/>
  <c r="Q281" i="78"/>
  <c r="R280" i="78"/>
  <c r="Q280" i="78"/>
  <c r="R279" i="78"/>
  <c r="Q279" i="78"/>
  <c r="R278" i="78"/>
  <c r="Q278" i="78"/>
  <c r="R277" i="78"/>
  <c r="Q277" i="78"/>
  <c r="R276" i="78"/>
  <c r="Q276" i="78"/>
  <c r="R275" i="78"/>
  <c r="Q275" i="78"/>
  <c r="R274" i="78"/>
  <c r="Q274" i="78"/>
  <c r="R273" i="78"/>
  <c r="Q273" i="78"/>
  <c r="R272" i="78"/>
  <c r="Q272" i="78"/>
  <c r="R271" i="78"/>
  <c r="Q271" i="78"/>
  <c r="R270" i="78"/>
  <c r="Q270" i="78"/>
  <c r="R269" i="78"/>
  <c r="Q269" i="78"/>
  <c r="R268" i="78"/>
  <c r="Q268" i="78"/>
  <c r="R267" i="78"/>
  <c r="Q267" i="78"/>
  <c r="R266" i="78"/>
  <c r="Q266" i="78"/>
  <c r="R265" i="78"/>
  <c r="Q265" i="78"/>
  <c r="R264" i="78"/>
  <c r="Q264" i="78"/>
  <c r="R263" i="78"/>
  <c r="Q263" i="78"/>
  <c r="R262" i="78"/>
  <c r="Q262" i="78"/>
  <c r="R261" i="78"/>
  <c r="Q261" i="78"/>
  <c r="R260" i="78"/>
  <c r="Q260" i="78"/>
  <c r="R259" i="78"/>
  <c r="Q259" i="78"/>
  <c r="R258" i="78"/>
  <c r="Q258" i="78"/>
  <c r="R257" i="78"/>
  <c r="Q257" i="78"/>
  <c r="R256" i="78"/>
  <c r="Q256" i="78"/>
  <c r="R255" i="78"/>
  <c r="Q255" i="78"/>
  <c r="R254" i="78"/>
  <c r="Q254" i="78"/>
  <c r="R253" i="78"/>
  <c r="Q253" i="78"/>
  <c r="R252" i="78"/>
  <c r="Q252" i="78"/>
  <c r="R250" i="78"/>
  <c r="Q250" i="78"/>
  <c r="R249" i="78"/>
  <c r="Q249" i="78"/>
  <c r="R248" i="78"/>
  <c r="Q248" i="78"/>
  <c r="R247" i="78"/>
  <c r="Q247" i="78"/>
  <c r="R246" i="78"/>
  <c r="Q246" i="78"/>
  <c r="R245" i="78"/>
  <c r="Q245" i="78"/>
  <c r="R244" i="78"/>
  <c r="Q244" i="78"/>
  <c r="R243" i="78"/>
  <c r="Q243" i="78"/>
  <c r="R242" i="78"/>
  <c r="Q242" i="78"/>
  <c r="R241" i="78"/>
  <c r="Q241" i="78"/>
  <c r="R240" i="78"/>
  <c r="Q240" i="78"/>
  <c r="R239" i="78"/>
  <c r="Q239" i="78"/>
  <c r="R238" i="78"/>
  <c r="Q238" i="78"/>
  <c r="R237" i="78"/>
  <c r="Q237" i="78"/>
  <c r="R236" i="78"/>
  <c r="Q236" i="78"/>
  <c r="R235" i="78"/>
  <c r="Q235" i="78"/>
  <c r="R234" i="78"/>
  <c r="Q234" i="78"/>
  <c r="R233" i="78"/>
  <c r="Q233" i="78"/>
  <c r="R232" i="78"/>
  <c r="Q232" i="78"/>
  <c r="R231" i="78"/>
  <c r="Q231" i="78"/>
  <c r="R230" i="78"/>
  <c r="Q230" i="78"/>
  <c r="R229" i="78"/>
  <c r="Q229" i="78"/>
  <c r="R228" i="78"/>
  <c r="Q228" i="78"/>
  <c r="R227" i="78"/>
  <c r="Q227" i="78"/>
  <c r="R226" i="78"/>
  <c r="Q226" i="78"/>
  <c r="R225" i="78"/>
  <c r="Q225" i="78"/>
  <c r="R224" i="78"/>
  <c r="Q224" i="78"/>
  <c r="R223" i="78"/>
  <c r="Q223" i="78"/>
  <c r="R222" i="78"/>
  <c r="Q222" i="78"/>
  <c r="R221" i="78"/>
  <c r="Q221" i="78"/>
  <c r="R220" i="78"/>
  <c r="Q220" i="78"/>
  <c r="R219" i="78"/>
  <c r="Q219" i="78"/>
  <c r="R218" i="78"/>
  <c r="Q218" i="78"/>
  <c r="R217" i="78"/>
  <c r="Q217" i="78"/>
  <c r="R216" i="78"/>
  <c r="Q216" i="78"/>
  <c r="R215" i="78"/>
  <c r="Q215" i="78"/>
  <c r="R214" i="78"/>
  <c r="Q214" i="78"/>
  <c r="R213" i="78"/>
  <c r="Q213" i="78"/>
  <c r="R212" i="78"/>
  <c r="Q212" i="78"/>
  <c r="R211" i="78"/>
  <c r="Q211" i="78"/>
  <c r="R210" i="78"/>
  <c r="Q210" i="78"/>
  <c r="R209" i="78"/>
  <c r="Q209" i="78"/>
  <c r="R208" i="78"/>
  <c r="Q208" i="78"/>
  <c r="R207" i="78"/>
  <c r="Q207" i="78"/>
  <c r="R206" i="78"/>
  <c r="Q206" i="78"/>
  <c r="R205" i="78"/>
  <c r="Q205" i="78"/>
  <c r="R204" i="78"/>
  <c r="Q204" i="78"/>
  <c r="R203" i="78"/>
  <c r="Q203" i="78"/>
  <c r="R202" i="78"/>
  <c r="Q202" i="78"/>
  <c r="R201" i="78"/>
  <c r="Q201" i="78"/>
  <c r="R200" i="78"/>
  <c r="Q200" i="78"/>
  <c r="R199" i="78"/>
  <c r="Q199" i="78"/>
  <c r="R198" i="78"/>
  <c r="Q198" i="78"/>
  <c r="R197" i="78"/>
  <c r="Q197" i="78"/>
  <c r="R196" i="78"/>
  <c r="Q196" i="78"/>
  <c r="R195" i="78"/>
  <c r="Q195" i="78"/>
  <c r="R194" i="78"/>
  <c r="Q194" i="78"/>
  <c r="R193" i="78"/>
  <c r="Q193" i="78"/>
  <c r="R192" i="78"/>
  <c r="Q192" i="78"/>
  <c r="R191" i="78"/>
  <c r="Q191" i="78"/>
  <c r="R190" i="78"/>
  <c r="Q190" i="78"/>
  <c r="R189" i="78"/>
  <c r="Q189" i="78"/>
  <c r="R188" i="78"/>
  <c r="Q188" i="78"/>
  <c r="R187" i="78"/>
  <c r="Q187" i="78"/>
  <c r="R186" i="78"/>
  <c r="Q186" i="78"/>
  <c r="R185" i="78"/>
  <c r="Q185" i="78"/>
  <c r="R184" i="78"/>
  <c r="Q184" i="78"/>
  <c r="R183" i="78"/>
  <c r="Q183" i="78"/>
  <c r="R182" i="78"/>
  <c r="Q182" i="78"/>
  <c r="R181" i="78"/>
  <c r="Q181" i="78"/>
  <c r="R180" i="78"/>
  <c r="Q180" i="78"/>
  <c r="R179" i="78"/>
  <c r="Q179" i="78"/>
  <c r="R178" i="78"/>
  <c r="Q178" i="78"/>
  <c r="R177" i="78"/>
  <c r="Q177" i="78"/>
  <c r="R176" i="78"/>
  <c r="Q176" i="78"/>
  <c r="R175" i="78"/>
  <c r="Q175" i="78"/>
  <c r="R174" i="78"/>
  <c r="Q174" i="78"/>
  <c r="R173" i="78"/>
  <c r="Q173" i="78"/>
  <c r="R172" i="78"/>
  <c r="Q172" i="78"/>
  <c r="R171" i="78"/>
  <c r="Q171" i="78"/>
  <c r="R170" i="78"/>
  <c r="Q170" i="78"/>
  <c r="R169" i="78"/>
  <c r="Q169" i="78"/>
  <c r="R168" i="78"/>
  <c r="Q168" i="78"/>
  <c r="R167" i="78"/>
  <c r="Q167" i="78"/>
  <c r="R166" i="78"/>
  <c r="Q166" i="78"/>
  <c r="R165" i="78"/>
  <c r="Q165" i="78"/>
  <c r="R164" i="78"/>
  <c r="Q164" i="78"/>
  <c r="R163" i="78"/>
  <c r="Q163" i="78"/>
  <c r="R162" i="78"/>
  <c r="Q162" i="78"/>
  <c r="R161" i="78"/>
  <c r="Q161" i="78"/>
  <c r="R160" i="78"/>
  <c r="Q160" i="78"/>
  <c r="R159" i="78"/>
  <c r="Q159" i="78"/>
  <c r="R158" i="78"/>
  <c r="Q158" i="78"/>
  <c r="R157" i="78"/>
  <c r="Q157" i="78"/>
  <c r="R156" i="78"/>
  <c r="Q156" i="78"/>
  <c r="R155" i="78"/>
  <c r="Q155" i="78"/>
  <c r="R154" i="78"/>
  <c r="Q154" i="78"/>
  <c r="R153" i="78"/>
  <c r="Q153" i="78"/>
  <c r="R152" i="78"/>
  <c r="Q152" i="78"/>
  <c r="R151" i="78"/>
  <c r="Q151" i="78"/>
  <c r="R150" i="78"/>
  <c r="Q150" i="78"/>
  <c r="R149" i="78"/>
  <c r="Q149" i="78"/>
  <c r="R148" i="78"/>
  <c r="Q148" i="78"/>
  <c r="R147" i="78"/>
  <c r="Q147" i="78"/>
  <c r="R146" i="78"/>
  <c r="Q146" i="78"/>
  <c r="R145" i="78"/>
  <c r="Q145" i="78"/>
  <c r="R144" i="78"/>
  <c r="Q144" i="78"/>
  <c r="R143" i="78"/>
  <c r="Q143" i="78"/>
  <c r="R142" i="78"/>
  <c r="Q142" i="78"/>
  <c r="R141" i="78"/>
  <c r="Q141" i="78"/>
  <c r="R140" i="78"/>
  <c r="Q140" i="78"/>
  <c r="R139" i="78"/>
  <c r="Q139" i="78"/>
  <c r="R138" i="78"/>
  <c r="Q138" i="78"/>
  <c r="R137" i="78"/>
  <c r="Q137" i="78"/>
  <c r="R136" i="78"/>
  <c r="Q136" i="78"/>
  <c r="R135" i="78"/>
  <c r="Q135" i="78"/>
  <c r="R134" i="78"/>
  <c r="Q134" i="78"/>
  <c r="R133" i="78"/>
  <c r="Q133" i="78"/>
  <c r="R132" i="78"/>
  <c r="Q132" i="78"/>
  <c r="R131" i="78"/>
  <c r="Q131" i="78"/>
  <c r="R130" i="78"/>
  <c r="Q130" i="78"/>
  <c r="R129" i="78"/>
  <c r="Q129" i="78"/>
  <c r="R128" i="78"/>
  <c r="Q128" i="78"/>
  <c r="R127" i="78"/>
  <c r="Q127" i="78"/>
  <c r="R126" i="78"/>
  <c r="Q126" i="78"/>
  <c r="R125" i="78"/>
  <c r="Q125" i="78"/>
  <c r="R124" i="78"/>
  <c r="Q124" i="78"/>
  <c r="R123" i="78"/>
  <c r="Q123" i="78"/>
  <c r="R122" i="78"/>
  <c r="Q122" i="78"/>
  <c r="R121" i="78"/>
  <c r="Q121" i="78"/>
  <c r="R120" i="78"/>
  <c r="Q120" i="78"/>
  <c r="R119" i="78"/>
  <c r="Q119" i="78"/>
  <c r="R118" i="78"/>
  <c r="Q118" i="78"/>
  <c r="R117" i="78"/>
  <c r="Q117" i="78"/>
  <c r="R116" i="78"/>
  <c r="Q116" i="78"/>
  <c r="R115" i="78"/>
  <c r="Q115" i="78"/>
  <c r="R114" i="78"/>
  <c r="Q114" i="78"/>
  <c r="R113" i="78"/>
  <c r="Q113" i="78"/>
  <c r="R112" i="78"/>
  <c r="Q112" i="78"/>
  <c r="R111" i="78"/>
  <c r="Q111" i="78"/>
  <c r="R110" i="78"/>
  <c r="Q110" i="78"/>
  <c r="R109" i="78"/>
  <c r="Q109" i="78"/>
  <c r="R108" i="78"/>
  <c r="Q108" i="78"/>
  <c r="R107" i="78"/>
  <c r="Q107" i="78"/>
  <c r="R106" i="78"/>
  <c r="Q106" i="78"/>
  <c r="R105" i="78"/>
  <c r="Q105" i="78"/>
  <c r="R104" i="78"/>
  <c r="Q104" i="78"/>
  <c r="R103" i="78"/>
  <c r="Q103" i="78"/>
  <c r="R102" i="78"/>
  <c r="Q102" i="78"/>
  <c r="R101" i="78"/>
  <c r="Q101" i="78"/>
  <c r="R100" i="78"/>
  <c r="Q100" i="78"/>
  <c r="R99" i="78"/>
  <c r="Q99" i="78"/>
  <c r="R98" i="78"/>
  <c r="Q98" i="78"/>
  <c r="R97" i="78"/>
  <c r="Q97" i="78"/>
  <c r="R96" i="78"/>
  <c r="Q96" i="78"/>
  <c r="R95" i="78"/>
  <c r="Q95" i="78"/>
  <c r="R94" i="78"/>
  <c r="Q94" i="78"/>
  <c r="R93" i="78"/>
  <c r="Q93" i="78"/>
  <c r="R92" i="78"/>
  <c r="Q92" i="78"/>
  <c r="R91" i="78"/>
  <c r="Q91" i="78"/>
  <c r="R90" i="78"/>
  <c r="Q90" i="78"/>
  <c r="R89" i="78"/>
  <c r="Q89" i="78"/>
  <c r="R88" i="78"/>
  <c r="Q88" i="78"/>
  <c r="R87" i="78"/>
  <c r="Q87" i="78"/>
  <c r="R86" i="78"/>
  <c r="Q86" i="78"/>
  <c r="R85" i="78"/>
  <c r="Q85" i="78"/>
  <c r="R84" i="78"/>
  <c r="Q84" i="78"/>
  <c r="R83" i="78"/>
  <c r="Q83" i="78"/>
  <c r="R82" i="78"/>
  <c r="Q82" i="78"/>
  <c r="R81" i="78"/>
  <c r="Q81" i="78"/>
  <c r="R80" i="78"/>
  <c r="Q80" i="78"/>
  <c r="R79" i="78"/>
  <c r="Q79" i="78"/>
  <c r="R78" i="78"/>
  <c r="Q78" i="78"/>
  <c r="R77" i="78"/>
  <c r="Q77" i="78"/>
  <c r="R76" i="78"/>
  <c r="Q76" i="78"/>
  <c r="R75" i="78"/>
  <c r="Q75" i="78"/>
  <c r="R74" i="78"/>
  <c r="Q74" i="78"/>
  <c r="R73" i="78"/>
  <c r="Q73" i="78"/>
  <c r="R72" i="78"/>
  <c r="Q72" i="78"/>
  <c r="R71" i="78"/>
  <c r="Q71" i="78"/>
  <c r="R70" i="78"/>
  <c r="Q70" i="78"/>
  <c r="R69" i="78"/>
  <c r="Q69" i="78"/>
  <c r="R68" i="78"/>
  <c r="Q68" i="78"/>
  <c r="R67" i="78"/>
  <c r="Q67" i="78"/>
  <c r="R66" i="78"/>
  <c r="Q66" i="78"/>
  <c r="R65" i="78"/>
  <c r="Q65" i="78"/>
  <c r="R64" i="78"/>
  <c r="Q64" i="78"/>
  <c r="R63" i="78"/>
  <c r="Q63" i="78"/>
  <c r="R62" i="78"/>
  <c r="Q62" i="78"/>
  <c r="R61" i="78"/>
  <c r="Q61" i="78"/>
  <c r="R60" i="78"/>
  <c r="Q60" i="78"/>
  <c r="R59" i="78"/>
  <c r="Q59" i="78"/>
  <c r="R58" i="78"/>
  <c r="Q58" i="78"/>
  <c r="R57" i="78"/>
  <c r="Q57" i="78"/>
  <c r="R56" i="78"/>
  <c r="Q56" i="78"/>
  <c r="R55" i="78"/>
  <c r="Q55" i="78"/>
  <c r="R54" i="78"/>
  <c r="Q54" i="78"/>
  <c r="R53" i="78"/>
  <c r="Q53" i="78"/>
  <c r="R52" i="78"/>
  <c r="Q52" i="78"/>
  <c r="R51" i="78"/>
  <c r="Q51" i="78"/>
  <c r="R50" i="78"/>
  <c r="Q50" i="78"/>
  <c r="R49" i="78"/>
  <c r="Q49" i="78"/>
  <c r="R48" i="78"/>
  <c r="Q48" i="78"/>
  <c r="R47" i="78"/>
  <c r="Q47" i="78"/>
  <c r="R46" i="78"/>
  <c r="Q46" i="78"/>
  <c r="R45" i="78"/>
  <c r="Q45" i="78"/>
  <c r="R44" i="78"/>
  <c r="Q44" i="78"/>
  <c r="R43" i="78"/>
  <c r="Q43" i="78"/>
  <c r="R42" i="78"/>
  <c r="Q42" i="78"/>
  <c r="R41" i="78"/>
  <c r="Q41" i="78"/>
  <c r="R40" i="78"/>
  <c r="Q40" i="78"/>
  <c r="R39" i="78"/>
  <c r="Q39" i="78"/>
  <c r="R38" i="78"/>
  <c r="Q38" i="78"/>
  <c r="R37" i="78"/>
  <c r="Q37" i="78"/>
  <c r="R36" i="78"/>
  <c r="Q36" i="78"/>
  <c r="R35" i="78"/>
  <c r="Q35" i="78"/>
  <c r="R34" i="78"/>
  <c r="Q34" i="78"/>
  <c r="R33" i="78"/>
  <c r="Q33" i="78"/>
  <c r="R31" i="78"/>
  <c r="Q31" i="78"/>
  <c r="R30" i="78"/>
  <c r="Q30" i="78"/>
  <c r="R29" i="78"/>
  <c r="Q29" i="78"/>
  <c r="R28" i="78"/>
  <c r="Q28" i="78"/>
  <c r="R27" i="78"/>
  <c r="Q27" i="78"/>
  <c r="R26" i="78"/>
  <c r="Q26" i="78"/>
  <c r="R25" i="78"/>
  <c r="Q25" i="78"/>
  <c r="R24" i="78"/>
  <c r="Q24" i="78"/>
  <c r="R23" i="78"/>
  <c r="Q23" i="78"/>
  <c r="R22" i="78"/>
  <c r="Q22" i="78"/>
  <c r="R21" i="78"/>
  <c r="Q21" i="78"/>
  <c r="R20" i="78"/>
  <c r="Q20" i="78"/>
  <c r="R19" i="78"/>
  <c r="Q19" i="78"/>
  <c r="R18" i="78"/>
  <c r="Q18" i="78"/>
  <c r="R17" i="78"/>
  <c r="Q17" i="78"/>
  <c r="R16" i="78"/>
  <c r="Q16" i="78"/>
  <c r="R15" i="78"/>
  <c r="Q15" i="78"/>
  <c r="R14" i="78"/>
  <c r="Q14" i="78"/>
  <c r="R13" i="78"/>
  <c r="Q13" i="78"/>
  <c r="R12" i="78"/>
  <c r="Q12" i="78"/>
  <c r="R11" i="78"/>
  <c r="Q11" i="78"/>
  <c r="R10" i="78"/>
  <c r="Q10" i="78"/>
  <c r="K400" i="76"/>
  <c r="J400" i="76"/>
  <c r="K399" i="76"/>
  <c r="J399" i="76"/>
  <c r="K398" i="76"/>
  <c r="J398" i="76"/>
  <c r="K397" i="76"/>
  <c r="J397" i="76"/>
  <c r="K396" i="76"/>
  <c r="J396" i="76"/>
  <c r="K395" i="76"/>
  <c r="J395" i="76"/>
  <c r="K394" i="76"/>
  <c r="J394" i="76"/>
  <c r="K393" i="76"/>
  <c r="J393" i="76"/>
  <c r="K392" i="76"/>
  <c r="J392" i="76"/>
  <c r="K391" i="76"/>
  <c r="J391" i="76"/>
  <c r="K390" i="76"/>
  <c r="J390" i="76"/>
  <c r="K388" i="76"/>
  <c r="J388" i="76"/>
  <c r="K387" i="76"/>
  <c r="J387" i="76"/>
  <c r="K385" i="76"/>
  <c r="J385" i="76"/>
  <c r="K384" i="76"/>
  <c r="J384" i="76"/>
  <c r="K383" i="76"/>
  <c r="J383" i="76"/>
  <c r="K382" i="76"/>
  <c r="J382" i="76"/>
  <c r="K381" i="76"/>
  <c r="J381" i="76"/>
  <c r="K380" i="76"/>
  <c r="J380" i="76"/>
  <c r="K379" i="76"/>
  <c r="J379" i="76"/>
  <c r="K378" i="76"/>
  <c r="J378" i="76"/>
  <c r="K377" i="76"/>
  <c r="J377" i="76"/>
  <c r="K376" i="76"/>
  <c r="J376" i="76"/>
  <c r="K375" i="76"/>
  <c r="J375" i="76"/>
  <c r="K374" i="76"/>
  <c r="J374" i="76"/>
  <c r="K373" i="76"/>
  <c r="J373" i="76"/>
  <c r="K372" i="76"/>
  <c r="J372" i="76"/>
  <c r="K371" i="76"/>
  <c r="J371" i="76"/>
  <c r="K370" i="76"/>
  <c r="J370" i="76"/>
  <c r="K369" i="76"/>
  <c r="J369" i="76"/>
  <c r="K368" i="76"/>
  <c r="J368" i="76"/>
  <c r="K367" i="76"/>
  <c r="J367" i="76"/>
  <c r="K366" i="76"/>
  <c r="J366" i="76"/>
  <c r="K365" i="76"/>
  <c r="J365" i="76"/>
  <c r="K364" i="76"/>
  <c r="J364" i="76"/>
  <c r="K363" i="76"/>
  <c r="J363" i="76"/>
  <c r="K362" i="76"/>
  <c r="J362" i="76"/>
  <c r="K361" i="76"/>
  <c r="J361" i="76"/>
  <c r="K360" i="76"/>
  <c r="J360" i="76"/>
  <c r="K359" i="76"/>
  <c r="J359" i="76"/>
  <c r="K358" i="76"/>
  <c r="J358" i="76"/>
  <c r="K357" i="76"/>
  <c r="J357" i="76"/>
  <c r="K356" i="76"/>
  <c r="J356" i="76"/>
  <c r="K355" i="76"/>
  <c r="J355" i="76"/>
  <c r="K354" i="76"/>
  <c r="J354" i="76"/>
  <c r="K353" i="76"/>
  <c r="J353" i="76"/>
  <c r="K352" i="76"/>
  <c r="J352" i="76"/>
  <c r="K351" i="76"/>
  <c r="J351" i="76"/>
  <c r="K350" i="76"/>
  <c r="J350" i="76"/>
  <c r="K349" i="76"/>
  <c r="J349" i="76"/>
  <c r="K348" i="76"/>
  <c r="J348" i="76"/>
  <c r="K347" i="76"/>
  <c r="J347" i="76"/>
  <c r="K346" i="76"/>
  <c r="J346" i="76"/>
  <c r="K345" i="76"/>
  <c r="J345" i="76"/>
  <c r="K344" i="76"/>
  <c r="J344" i="76"/>
  <c r="K343" i="76"/>
  <c r="J343" i="76"/>
  <c r="K342" i="76"/>
  <c r="J342" i="76"/>
  <c r="K341" i="76"/>
  <c r="J341" i="76"/>
  <c r="K340" i="76"/>
  <c r="J340" i="76"/>
  <c r="K339" i="76"/>
  <c r="J339" i="76"/>
  <c r="K338" i="76"/>
  <c r="J338" i="76"/>
  <c r="K337" i="76"/>
  <c r="J337" i="76"/>
  <c r="K336" i="76"/>
  <c r="J336" i="76"/>
  <c r="K335" i="76"/>
  <c r="J335" i="76"/>
  <c r="K334" i="76"/>
  <c r="J334" i="76"/>
  <c r="K333" i="76"/>
  <c r="J333" i="76"/>
  <c r="K332" i="76"/>
  <c r="J332" i="76"/>
  <c r="K331" i="76"/>
  <c r="J331" i="76"/>
  <c r="K330" i="76"/>
  <c r="J330" i="76"/>
  <c r="K329" i="76"/>
  <c r="J329" i="76"/>
  <c r="K328" i="76"/>
  <c r="J328" i="76"/>
  <c r="K327" i="76"/>
  <c r="J327" i="76"/>
  <c r="K326" i="76"/>
  <c r="J326" i="76"/>
  <c r="K325" i="76"/>
  <c r="J325" i="76"/>
  <c r="K324" i="76"/>
  <c r="J324" i="76"/>
  <c r="K323" i="76"/>
  <c r="J323" i="76"/>
  <c r="K322" i="76"/>
  <c r="J322" i="76"/>
  <c r="K321" i="76"/>
  <c r="J321" i="76"/>
  <c r="K320" i="76"/>
  <c r="J320" i="76"/>
  <c r="K319" i="76"/>
  <c r="J319" i="76"/>
  <c r="K318" i="76"/>
  <c r="J318" i="76"/>
  <c r="K317" i="76"/>
  <c r="J317" i="76"/>
  <c r="K316" i="76"/>
  <c r="J316" i="76"/>
  <c r="K315" i="76"/>
  <c r="J315" i="76"/>
  <c r="K314" i="76"/>
  <c r="J314" i="76"/>
  <c r="K313" i="76"/>
  <c r="J313" i="76"/>
  <c r="K312" i="76"/>
  <c r="J312" i="76"/>
  <c r="K311" i="76"/>
  <c r="J311" i="76"/>
  <c r="K310" i="76"/>
  <c r="J310" i="76"/>
  <c r="K309" i="76"/>
  <c r="J309" i="76"/>
  <c r="K308" i="76"/>
  <c r="J308" i="76"/>
  <c r="K307" i="76"/>
  <c r="J307" i="76"/>
  <c r="K306" i="76"/>
  <c r="J306" i="76"/>
  <c r="K305" i="76"/>
  <c r="J305" i="76"/>
  <c r="K304" i="76"/>
  <c r="J304" i="76"/>
  <c r="K303" i="76"/>
  <c r="J303" i="76"/>
  <c r="K302" i="76"/>
  <c r="J302" i="76"/>
  <c r="K301" i="76"/>
  <c r="J301" i="76"/>
  <c r="K300" i="76"/>
  <c r="J300" i="76"/>
  <c r="K299" i="76"/>
  <c r="J299" i="76"/>
  <c r="K298" i="76"/>
  <c r="J298" i="76"/>
  <c r="K297" i="76"/>
  <c r="J297" i="76"/>
  <c r="K296" i="76"/>
  <c r="J296" i="76"/>
  <c r="K295" i="76"/>
  <c r="J295" i="76"/>
  <c r="K294" i="76"/>
  <c r="J294" i="76"/>
  <c r="K293" i="76"/>
  <c r="J293" i="76"/>
  <c r="K292" i="76"/>
  <c r="J292" i="76"/>
  <c r="K291" i="76"/>
  <c r="J291" i="76"/>
  <c r="K290" i="76"/>
  <c r="J290" i="76"/>
  <c r="K289" i="76"/>
  <c r="J289" i="76"/>
  <c r="K288" i="76"/>
  <c r="J288" i="76"/>
  <c r="K287" i="76"/>
  <c r="J287" i="76"/>
  <c r="K286" i="76"/>
  <c r="J286" i="76"/>
  <c r="K285" i="76"/>
  <c r="J285" i="76"/>
  <c r="K284" i="76"/>
  <c r="J284" i="76"/>
  <c r="K283" i="76"/>
  <c r="J283" i="76"/>
  <c r="K281" i="76"/>
  <c r="J281" i="76"/>
  <c r="K280" i="76"/>
  <c r="J280" i="76"/>
  <c r="K279" i="76"/>
  <c r="J279" i="76"/>
  <c r="K278" i="76"/>
  <c r="J278" i="76"/>
  <c r="K277" i="76"/>
  <c r="J277" i="76"/>
  <c r="K276" i="76"/>
  <c r="J276" i="76"/>
  <c r="K275" i="76"/>
  <c r="J275" i="76"/>
  <c r="K274" i="76"/>
  <c r="J274" i="76"/>
  <c r="K273" i="76"/>
  <c r="J273" i="76"/>
  <c r="K272" i="76"/>
  <c r="J272" i="76"/>
  <c r="K271" i="76"/>
  <c r="J271" i="76"/>
  <c r="K270" i="76"/>
  <c r="J270" i="76"/>
  <c r="K269" i="76"/>
  <c r="J269" i="76"/>
  <c r="K268" i="76"/>
  <c r="J268" i="76"/>
  <c r="K267" i="76"/>
  <c r="J267" i="76"/>
  <c r="K266" i="76"/>
  <c r="J266" i="76"/>
  <c r="K265" i="76"/>
  <c r="J265" i="76"/>
  <c r="K264" i="76"/>
  <c r="J264" i="76"/>
  <c r="K263" i="76"/>
  <c r="J263" i="76"/>
  <c r="K262" i="76"/>
  <c r="J262" i="76"/>
  <c r="K261" i="76"/>
  <c r="J261" i="76"/>
  <c r="K260" i="76"/>
  <c r="J260" i="76"/>
  <c r="K259" i="76"/>
  <c r="J259" i="76"/>
  <c r="K258" i="76"/>
  <c r="J258" i="76"/>
  <c r="K257" i="76"/>
  <c r="J257" i="76"/>
  <c r="K256" i="76"/>
  <c r="J256" i="76"/>
  <c r="K255" i="76"/>
  <c r="J255" i="76"/>
  <c r="K254" i="76"/>
  <c r="J254" i="76"/>
  <c r="K253" i="76"/>
  <c r="J253" i="76"/>
  <c r="K252" i="76"/>
  <c r="J252" i="76"/>
  <c r="K251" i="76"/>
  <c r="J251" i="76"/>
  <c r="K250" i="76"/>
  <c r="J250" i="76"/>
  <c r="K249" i="76"/>
  <c r="J249" i="76"/>
  <c r="K248" i="76"/>
  <c r="J248" i="76"/>
  <c r="K247" i="76"/>
  <c r="J247" i="76"/>
  <c r="K246" i="76"/>
  <c r="J246" i="76"/>
  <c r="K245" i="76"/>
  <c r="J245" i="76"/>
  <c r="K244" i="76"/>
  <c r="J244" i="76"/>
  <c r="K243" i="76"/>
  <c r="J243" i="76"/>
  <c r="K242" i="76"/>
  <c r="J242" i="76"/>
  <c r="K241" i="76"/>
  <c r="J241" i="76"/>
  <c r="K240" i="76"/>
  <c r="J240" i="76"/>
  <c r="K239" i="76"/>
  <c r="J239" i="76"/>
  <c r="K238" i="76"/>
  <c r="J238" i="76"/>
  <c r="K237" i="76"/>
  <c r="J237" i="76"/>
  <c r="K236" i="76"/>
  <c r="J236" i="76"/>
  <c r="K235" i="76"/>
  <c r="J235" i="76"/>
  <c r="K234" i="76"/>
  <c r="J234" i="76"/>
  <c r="K233" i="76"/>
  <c r="J233" i="76"/>
  <c r="K232" i="76"/>
  <c r="J232" i="76"/>
  <c r="K231" i="76"/>
  <c r="J231" i="76"/>
  <c r="K230" i="76"/>
  <c r="J230" i="76"/>
  <c r="K229" i="76"/>
  <c r="J229" i="76"/>
  <c r="K228" i="76"/>
  <c r="J228" i="76"/>
  <c r="K227" i="76"/>
  <c r="J227" i="76"/>
  <c r="K226" i="76"/>
  <c r="J226" i="76"/>
  <c r="K225" i="76"/>
  <c r="J225" i="76"/>
  <c r="K224" i="76"/>
  <c r="J224" i="76"/>
  <c r="K223" i="76"/>
  <c r="J223" i="76"/>
  <c r="K222" i="76"/>
  <c r="J222" i="76"/>
  <c r="K221" i="76"/>
  <c r="J221" i="76"/>
  <c r="K220" i="76"/>
  <c r="J220" i="76"/>
  <c r="K219" i="76"/>
  <c r="J219" i="76"/>
  <c r="K218" i="76"/>
  <c r="J218" i="76"/>
  <c r="K217" i="76"/>
  <c r="J217" i="76"/>
  <c r="K216" i="76"/>
  <c r="J216" i="76"/>
  <c r="K215" i="76"/>
  <c r="J215" i="76"/>
  <c r="K214" i="76"/>
  <c r="J214" i="76"/>
  <c r="K213" i="76"/>
  <c r="J213" i="76"/>
  <c r="K212" i="76"/>
  <c r="J212" i="76"/>
  <c r="K211" i="76"/>
  <c r="J211" i="76"/>
  <c r="K210" i="76"/>
  <c r="J210" i="76"/>
  <c r="K209" i="76"/>
  <c r="J209" i="76"/>
  <c r="K208" i="76"/>
  <c r="J208" i="76"/>
  <c r="K207" i="76"/>
  <c r="J207" i="76"/>
  <c r="K206" i="76"/>
  <c r="J206" i="76"/>
  <c r="K205" i="76"/>
  <c r="J205" i="76"/>
  <c r="K204" i="76"/>
  <c r="J204" i="76"/>
  <c r="K203" i="76"/>
  <c r="J203" i="76"/>
  <c r="K202" i="76"/>
  <c r="J202" i="76"/>
  <c r="K201" i="76"/>
  <c r="J201" i="76"/>
  <c r="K200" i="76"/>
  <c r="J200" i="76"/>
  <c r="K199" i="76"/>
  <c r="J199" i="76"/>
  <c r="K198" i="76"/>
  <c r="J198" i="76"/>
  <c r="K197" i="76"/>
  <c r="J197" i="76"/>
  <c r="K196" i="76"/>
  <c r="J196" i="76"/>
  <c r="K195" i="76"/>
  <c r="J195" i="76"/>
  <c r="K194" i="76"/>
  <c r="J194" i="76"/>
  <c r="K193" i="76"/>
  <c r="J193" i="76"/>
  <c r="K192" i="76"/>
  <c r="J192" i="76"/>
  <c r="K191" i="76"/>
  <c r="J191" i="76"/>
  <c r="K190" i="76"/>
  <c r="J190" i="76"/>
  <c r="K189" i="76"/>
  <c r="J189" i="76"/>
  <c r="K188" i="76"/>
  <c r="J188" i="76"/>
  <c r="K187" i="76"/>
  <c r="J187" i="76"/>
  <c r="K186" i="76"/>
  <c r="J186" i="76"/>
  <c r="K185" i="76"/>
  <c r="J185" i="76"/>
  <c r="K184" i="76"/>
  <c r="J184" i="76"/>
  <c r="K183" i="76"/>
  <c r="J183" i="76"/>
  <c r="K182" i="76"/>
  <c r="J182" i="76"/>
  <c r="K181" i="76"/>
  <c r="J181" i="76"/>
  <c r="K180" i="76"/>
  <c r="J180" i="76"/>
  <c r="K179" i="76"/>
  <c r="J179" i="76"/>
  <c r="K178" i="76"/>
  <c r="J178" i="76"/>
  <c r="K177" i="76"/>
  <c r="J177" i="76"/>
  <c r="K176" i="76"/>
  <c r="J176" i="76"/>
  <c r="K175" i="76"/>
  <c r="J175" i="76"/>
  <c r="K174" i="76"/>
  <c r="J174" i="76"/>
  <c r="K173" i="76"/>
  <c r="J173" i="76"/>
  <c r="K172" i="76"/>
  <c r="J172" i="76"/>
  <c r="K171" i="76"/>
  <c r="J171" i="76"/>
  <c r="K170" i="76"/>
  <c r="J170" i="76"/>
  <c r="K169" i="76"/>
  <c r="J169" i="76"/>
  <c r="K168" i="76"/>
  <c r="J168" i="76"/>
  <c r="K167" i="76"/>
  <c r="J167" i="76"/>
  <c r="K166" i="76"/>
  <c r="J166" i="76"/>
  <c r="K165" i="76"/>
  <c r="J165" i="76"/>
  <c r="K164" i="76"/>
  <c r="J164" i="76"/>
  <c r="K163" i="76"/>
  <c r="J163" i="76"/>
  <c r="K162" i="76"/>
  <c r="J162" i="76"/>
  <c r="K161" i="76"/>
  <c r="J161" i="76"/>
  <c r="K160" i="76"/>
  <c r="J160" i="76"/>
  <c r="K159" i="76"/>
  <c r="J159" i="76"/>
  <c r="K158" i="76"/>
  <c r="J158" i="76"/>
  <c r="K157" i="76"/>
  <c r="J157" i="76"/>
  <c r="K156" i="76"/>
  <c r="J156" i="76"/>
  <c r="K155" i="76"/>
  <c r="J155" i="76"/>
  <c r="K154" i="76"/>
  <c r="J154" i="76"/>
  <c r="K153" i="76"/>
  <c r="J153" i="76"/>
  <c r="K152" i="76"/>
  <c r="J152" i="76"/>
  <c r="K151" i="76"/>
  <c r="J151" i="76"/>
  <c r="K150" i="76"/>
  <c r="J150" i="76"/>
  <c r="K149" i="76"/>
  <c r="J149" i="76"/>
  <c r="K148" i="76"/>
  <c r="J148" i="76"/>
  <c r="K147" i="76"/>
  <c r="J147" i="76"/>
  <c r="K146" i="76"/>
  <c r="J146" i="76"/>
  <c r="K145" i="76"/>
  <c r="J145" i="76"/>
  <c r="K144" i="76"/>
  <c r="J144" i="76"/>
  <c r="K143" i="76"/>
  <c r="J143" i="76"/>
  <c r="K142" i="76"/>
  <c r="J142" i="76"/>
  <c r="K141" i="76"/>
  <c r="J141" i="76"/>
  <c r="K140" i="76"/>
  <c r="J140" i="76"/>
  <c r="K139" i="76"/>
  <c r="J139" i="76"/>
  <c r="K138" i="76"/>
  <c r="J138" i="76"/>
  <c r="K137" i="76"/>
  <c r="J137" i="76"/>
  <c r="K136" i="76"/>
  <c r="J136" i="76"/>
  <c r="K135" i="76"/>
  <c r="J135" i="76"/>
  <c r="K134" i="76"/>
  <c r="J134" i="76"/>
  <c r="K133" i="76"/>
  <c r="J133" i="76"/>
  <c r="K132" i="76"/>
  <c r="J132" i="76"/>
  <c r="K131" i="76"/>
  <c r="J131" i="76"/>
  <c r="K130" i="76"/>
  <c r="J130" i="76"/>
  <c r="K129" i="76"/>
  <c r="J129" i="76"/>
  <c r="K128" i="76"/>
  <c r="J128" i="76"/>
  <c r="K127" i="76"/>
  <c r="J127" i="76"/>
  <c r="K126" i="76"/>
  <c r="J126" i="76"/>
  <c r="K125" i="76"/>
  <c r="J125" i="76"/>
  <c r="K124" i="76"/>
  <c r="J124" i="76"/>
  <c r="K123" i="76"/>
  <c r="J123" i="76"/>
  <c r="K122" i="76"/>
  <c r="J122" i="76"/>
  <c r="K121" i="76"/>
  <c r="J121" i="76"/>
  <c r="K120" i="76"/>
  <c r="J120" i="76"/>
  <c r="K119" i="76"/>
  <c r="J119" i="76"/>
  <c r="K118" i="76"/>
  <c r="J118" i="76"/>
  <c r="K117" i="76"/>
  <c r="J117" i="76"/>
  <c r="K116" i="76"/>
  <c r="J116" i="76"/>
  <c r="K115" i="76"/>
  <c r="J115" i="76"/>
  <c r="K114" i="76"/>
  <c r="J114" i="76"/>
  <c r="K113" i="76"/>
  <c r="J113" i="76"/>
  <c r="K112" i="76"/>
  <c r="J112" i="76"/>
  <c r="K111" i="76"/>
  <c r="J111" i="76"/>
  <c r="K110" i="76"/>
  <c r="J110" i="76"/>
  <c r="K109" i="76"/>
  <c r="J109" i="76"/>
  <c r="K108" i="76"/>
  <c r="J108" i="76"/>
  <c r="K107" i="76"/>
  <c r="J107" i="76"/>
  <c r="K106" i="76"/>
  <c r="J106" i="76"/>
  <c r="K105" i="76"/>
  <c r="J105" i="76"/>
  <c r="K104" i="76"/>
  <c r="J104" i="76"/>
  <c r="K103" i="76"/>
  <c r="J103" i="76"/>
  <c r="K102" i="76"/>
  <c r="J102" i="76"/>
  <c r="K101" i="76"/>
  <c r="J101" i="76"/>
  <c r="K100" i="76"/>
  <c r="J100" i="76"/>
  <c r="K99" i="76"/>
  <c r="J99" i="76"/>
  <c r="K98" i="76"/>
  <c r="J98" i="76"/>
  <c r="K97" i="76"/>
  <c r="J97" i="76"/>
  <c r="K96" i="76"/>
  <c r="J96" i="76"/>
  <c r="K95" i="76"/>
  <c r="J95" i="76"/>
  <c r="K94" i="76"/>
  <c r="J94" i="76"/>
  <c r="K93" i="76"/>
  <c r="J93" i="76"/>
  <c r="K92" i="76"/>
  <c r="J92" i="76"/>
  <c r="K91" i="76"/>
  <c r="J91" i="76"/>
  <c r="K90" i="76"/>
  <c r="J90" i="76"/>
  <c r="K89" i="76"/>
  <c r="J89" i="76"/>
  <c r="K88" i="76"/>
  <c r="J88" i="76"/>
  <c r="K87" i="76"/>
  <c r="J87" i="76"/>
  <c r="K86" i="76"/>
  <c r="J86" i="76"/>
  <c r="K85" i="76"/>
  <c r="J85" i="76"/>
  <c r="K84" i="76"/>
  <c r="J84" i="76"/>
  <c r="K83" i="76"/>
  <c r="J83" i="76"/>
  <c r="K82" i="76"/>
  <c r="J82" i="76"/>
  <c r="K81" i="76"/>
  <c r="J81" i="76"/>
  <c r="K80" i="76"/>
  <c r="J80" i="76"/>
  <c r="K79" i="76"/>
  <c r="J79" i="76"/>
  <c r="K78" i="76"/>
  <c r="J78" i="76"/>
  <c r="K77" i="76"/>
  <c r="J77" i="76"/>
  <c r="K76" i="76"/>
  <c r="J76" i="76"/>
  <c r="K75" i="76"/>
  <c r="J75" i="76"/>
  <c r="K74" i="76"/>
  <c r="J74" i="76"/>
  <c r="K73" i="76"/>
  <c r="J73" i="76"/>
  <c r="K72" i="76"/>
  <c r="J72" i="76"/>
  <c r="K71" i="76"/>
  <c r="J71" i="76"/>
  <c r="K70" i="76"/>
  <c r="J70" i="76"/>
  <c r="K69" i="76"/>
  <c r="J69" i="76"/>
  <c r="K68" i="76"/>
  <c r="J68" i="76"/>
  <c r="K67" i="76"/>
  <c r="J67" i="76"/>
  <c r="K66" i="76"/>
  <c r="J66" i="76"/>
  <c r="K65" i="76"/>
  <c r="J65" i="76"/>
  <c r="K64" i="76"/>
  <c r="J64" i="76"/>
  <c r="K63" i="76"/>
  <c r="J63" i="76"/>
  <c r="K62" i="76"/>
  <c r="J62" i="76"/>
  <c r="K61" i="76"/>
  <c r="J61" i="76"/>
  <c r="K60" i="76"/>
  <c r="J60" i="76"/>
  <c r="K59" i="76"/>
  <c r="J59" i="76"/>
  <c r="K58" i="76"/>
  <c r="J58" i="76"/>
  <c r="K57" i="76"/>
  <c r="J57" i="76"/>
  <c r="K56" i="76"/>
  <c r="J56" i="76"/>
  <c r="K55" i="76"/>
  <c r="J55" i="76"/>
  <c r="K54" i="76"/>
  <c r="J54" i="76"/>
  <c r="K53" i="76"/>
  <c r="J53" i="76"/>
  <c r="K52" i="76"/>
  <c r="J52" i="76"/>
  <c r="K51" i="76"/>
  <c r="J51" i="76"/>
  <c r="K50" i="76"/>
  <c r="J50" i="76"/>
  <c r="K49" i="76"/>
  <c r="J49" i="76"/>
  <c r="K48" i="76"/>
  <c r="J48" i="76"/>
  <c r="K47" i="76"/>
  <c r="J47" i="76"/>
  <c r="K46" i="76"/>
  <c r="J46" i="76"/>
  <c r="K45" i="76"/>
  <c r="J45" i="76"/>
  <c r="K44" i="76"/>
  <c r="J44" i="76"/>
  <c r="K43" i="76"/>
  <c r="J43" i="76"/>
  <c r="K42" i="76"/>
  <c r="J42" i="76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L17" i="75"/>
  <c r="K17" i="75"/>
  <c r="L16" i="75"/>
  <c r="K16" i="75"/>
  <c r="L15" i="75"/>
  <c r="K15" i="75"/>
  <c r="L14" i="75"/>
  <c r="K14" i="75"/>
  <c r="L13" i="75"/>
  <c r="K13" i="75"/>
  <c r="L12" i="75"/>
  <c r="K12" i="75"/>
  <c r="L11" i="75"/>
  <c r="K11" i="75"/>
  <c r="L17" i="74"/>
  <c r="K17" i="74"/>
  <c r="L16" i="74"/>
  <c r="K16" i="74"/>
  <c r="L15" i="74"/>
  <c r="K15" i="74"/>
  <c r="L14" i="74"/>
  <c r="K14" i="74"/>
  <c r="L13" i="74"/>
  <c r="K13" i="74"/>
  <c r="L12" i="74"/>
  <c r="K12" i="74"/>
  <c r="L11" i="74"/>
  <c r="K11" i="74"/>
  <c r="K244" i="73"/>
  <c r="J244" i="73"/>
  <c r="K243" i="73"/>
  <c r="J243" i="73"/>
  <c r="K242" i="73"/>
  <c r="J242" i="73"/>
  <c r="K241" i="73"/>
  <c r="J241" i="73"/>
  <c r="K240" i="73"/>
  <c r="J240" i="73"/>
  <c r="K239" i="73"/>
  <c r="J239" i="73"/>
  <c r="K238" i="73"/>
  <c r="J238" i="73"/>
  <c r="K237" i="73"/>
  <c r="J237" i="73"/>
  <c r="K236" i="73"/>
  <c r="J236" i="73"/>
  <c r="K235" i="73"/>
  <c r="J235" i="73"/>
  <c r="K234" i="73"/>
  <c r="J234" i="73"/>
  <c r="K233" i="73"/>
  <c r="J233" i="73"/>
  <c r="K232" i="73"/>
  <c r="J232" i="73"/>
  <c r="K231" i="73"/>
  <c r="J231" i="73"/>
  <c r="K230" i="73"/>
  <c r="J230" i="73"/>
  <c r="K229" i="73"/>
  <c r="J229" i="73"/>
  <c r="K227" i="73"/>
  <c r="J227" i="73"/>
  <c r="K226" i="73"/>
  <c r="J226" i="73"/>
  <c r="K225" i="73"/>
  <c r="J225" i="73"/>
  <c r="K224" i="73"/>
  <c r="J224" i="73"/>
  <c r="K223" i="73"/>
  <c r="J223" i="73"/>
  <c r="K222" i="73"/>
  <c r="J222" i="73"/>
  <c r="K221" i="73"/>
  <c r="J221" i="73"/>
  <c r="K220" i="73"/>
  <c r="J220" i="73"/>
  <c r="K219" i="73"/>
  <c r="J219" i="73"/>
  <c r="K218" i="73"/>
  <c r="J218" i="73"/>
  <c r="K217" i="73"/>
  <c r="J217" i="73"/>
  <c r="K216" i="73"/>
  <c r="J216" i="73"/>
  <c r="K215" i="73"/>
  <c r="J215" i="73"/>
  <c r="K214" i="73"/>
  <c r="J214" i="73"/>
  <c r="K213" i="73"/>
  <c r="J213" i="73"/>
  <c r="K212" i="73"/>
  <c r="J212" i="73"/>
  <c r="K211" i="73"/>
  <c r="J211" i="73"/>
  <c r="K210" i="73"/>
  <c r="J210" i="73"/>
  <c r="K209" i="73"/>
  <c r="J209" i="73"/>
  <c r="K208" i="73"/>
  <c r="J208" i="73"/>
  <c r="K207" i="73"/>
  <c r="J207" i="73"/>
  <c r="K206" i="73"/>
  <c r="J206" i="73"/>
  <c r="K205" i="73"/>
  <c r="J205" i="73"/>
  <c r="K204" i="73"/>
  <c r="J204" i="73"/>
  <c r="K203" i="73"/>
  <c r="J203" i="73"/>
  <c r="K202" i="73"/>
  <c r="J202" i="73"/>
  <c r="K201" i="73"/>
  <c r="J201" i="73"/>
  <c r="K200" i="73"/>
  <c r="J200" i="73"/>
  <c r="K199" i="73"/>
  <c r="J199" i="73"/>
  <c r="K198" i="73"/>
  <c r="J198" i="73"/>
  <c r="K197" i="73"/>
  <c r="J197" i="73"/>
  <c r="K196" i="73"/>
  <c r="J196" i="73"/>
  <c r="K195" i="73"/>
  <c r="J195" i="73"/>
  <c r="K194" i="73"/>
  <c r="J194" i="73"/>
  <c r="K193" i="73"/>
  <c r="J193" i="73"/>
  <c r="K192" i="73"/>
  <c r="J192" i="73"/>
  <c r="K191" i="73"/>
  <c r="J191" i="73"/>
  <c r="K190" i="73"/>
  <c r="J190" i="73"/>
  <c r="K189" i="73"/>
  <c r="J189" i="73"/>
  <c r="K188" i="73"/>
  <c r="J188" i="73"/>
  <c r="K187" i="73"/>
  <c r="J187" i="73"/>
  <c r="K186" i="73"/>
  <c r="J186" i="73"/>
  <c r="K185" i="73"/>
  <c r="J185" i="73"/>
  <c r="K184" i="73"/>
  <c r="J184" i="73"/>
  <c r="K183" i="73"/>
  <c r="J183" i="73"/>
  <c r="K182" i="73"/>
  <c r="J182" i="73"/>
  <c r="K181" i="73"/>
  <c r="J181" i="73"/>
  <c r="K180" i="73"/>
  <c r="J180" i="73"/>
  <c r="K179" i="73"/>
  <c r="J179" i="73"/>
  <c r="K178" i="73"/>
  <c r="J178" i="73"/>
  <c r="K177" i="73"/>
  <c r="J177" i="73"/>
  <c r="K176" i="73"/>
  <c r="J176" i="73"/>
  <c r="K175" i="73"/>
  <c r="J175" i="73"/>
  <c r="K174" i="73"/>
  <c r="J174" i="73"/>
  <c r="K173" i="73"/>
  <c r="J173" i="73"/>
  <c r="K172" i="73"/>
  <c r="J172" i="73"/>
  <c r="K171" i="73"/>
  <c r="J171" i="73"/>
  <c r="K170" i="73"/>
  <c r="J170" i="73"/>
  <c r="K169" i="73"/>
  <c r="J169" i="73"/>
  <c r="K168" i="73"/>
  <c r="J168" i="73"/>
  <c r="K167" i="73"/>
  <c r="J167" i="73"/>
  <c r="K166" i="73"/>
  <c r="J166" i="73"/>
  <c r="K165" i="73"/>
  <c r="J165" i="73"/>
  <c r="K164" i="73"/>
  <c r="J164" i="73"/>
  <c r="K163" i="73"/>
  <c r="J163" i="73"/>
  <c r="K162" i="73"/>
  <c r="J162" i="73"/>
  <c r="K161" i="73"/>
  <c r="J161" i="73"/>
  <c r="K160" i="73"/>
  <c r="J160" i="73"/>
  <c r="K159" i="73"/>
  <c r="J159" i="73"/>
  <c r="K158" i="73"/>
  <c r="J158" i="73"/>
  <c r="K157" i="73"/>
  <c r="J157" i="73"/>
  <c r="K156" i="73"/>
  <c r="J156" i="73"/>
  <c r="K155" i="73"/>
  <c r="J155" i="73"/>
  <c r="K154" i="73"/>
  <c r="J154" i="73"/>
  <c r="K153" i="73"/>
  <c r="J153" i="73"/>
  <c r="K152" i="73"/>
  <c r="J152" i="73"/>
  <c r="K151" i="73"/>
  <c r="J151" i="73"/>
  <c r="K150" i="73"/>
  <c r="J150" i="73"/>
  <c r="K149" i="73"/>
  <c r="J149" i="73"/>
  <c r="K148" i="73"/>
  <c r="J148" i="73"/>
  <c r="K147" i="73"/>
  <c r="J147" i="73"/>
  <c r="K146" i="73"/>
  <c r="J146" i="73"/>
  <c r="K145" i="73"/>
  <c r="J145" i="73"/>
  <c r="K144" i="73"/>
  <c r="J144" i="73"/>
  <c r="K143" i="73"/>
  <c r="J143" i="73"/>
  <c r="K141" i="73"/>
  <c r="J141" i="73"/>
  <c r="K140" i="73"/>
  <c r="J140" i="73"/>
  <c r="K139" i="73"/>
  <c r="J139" i="73"/>
  <c r="K138" i="73"/>
  <c r="J138" i="73"/>
  <c r="K137" i="73"/>
  <c r="J137" i="73"/>
  <c r="K136" i="73"/>
  <c r="J136" i="73"/>
  <c r="K135" i="73"/>
  <c r="J135" i="73"/>
  <c r="K134" i="73"/>
  <c r="J134" i="73"/>
  <c r="K133" i="73"/>
  <c r="J133" i="73"/>
  <c r="K132" i="73"/>
  <c r="J132" i="73"/>
  <c r="K131" i="73"/>
  <c r="J131" i="73"/>
  <c r="K130" i="73"/>
  <c r="J130" i="73"/>
  <c r="K129" i="73"/>
  <c r="J129" i="73"/>
  <c r="K128" i="73"/>
  <c r="J128" i="73"/>
  <c r="K127" i="73"/>
  <c r="J127" i="73"/>
  <c r="K126" i="73"/>
  <c r="J126" i="73"/>
  <c r="K125" i="73"/>
  <c r="J125" i="73"/>
  <c r="K124" i="73"/>
  <c r="J124" i="73"/>
  <c r="K123" i="73"/>
  <c r="J123" i="73"/>
  <c r="K122" i="73"/>
  <c r="J122" i="73"/>
  <c r="K121" i="73"/>
  <c r="J121" i="73"/>
  <c r="K120" i="73"/>
  <c r="J120" i="73"/>
  <c r="K119" i="73"/>
  <c r="J119" i="73"/>
  <c r="K118" i="73"/>
  <c r="J118" i="73"/>
  <c r="K117" i="73"/>
  <c r="J117" i="73"/>
  <c r="K116" i="73"/>
  <c r="J116" i="73"/>
  <c r="K115" i="73"/>
  <c r="J115" i="73"/>
  <c r="K114" i="73"/>
  <c r="J114" i="73"/>
  <c r="K113" i="73"/>
  <c r="J113" i="73"/>
  <c r="K112" i="73"/>
  <c r="J112" i="73"/>
  <c r="K111" i="73"/>
  <c r="J111" i="73"/>
  <c r="K110" i="73"/>
  <c r="J110" i="73"/>
  <c r="K109" i="73"/>
  <c r="J109" i="73"/>
  <c r="K108" i="73"/>
  <c r="J108" i="73"/>
  <c r="K107" i="73"/>
  <c r="J107" i="73"/>
  <c r="K106" i="73"/>
  <c r="J106" i="73"/>
  <c r="K105" i="73"/>
  <c r="J105" i="73"/>
  <c r="K104" i="73"/>
  <c r="J104" i="73"/>
  <c r="K103" i="73"/>
  <c r="J103" i="73"/>
  <c r="K102" i="73"/>
  <c r="J102" i="73"/>
  <c r="K101" i="73"/>
  <c r="J101" i="73"/>
  <c r="K100" i="73"/>
  <c r="J100" i="73"/>
  <c r="K99" i="73"/>
  <c r="J99" i="73"/>
  <c r="K98" i="73"/>
  <c r="J98" i="73"/>
  <c r="K97" i="73"/>
  <c r="J97" i="73"/>
  <c r="K96" i="73"/>
  <c r="J96" i="73"/>
  <c r="K95" i="73"/>
  <c r="J95" i="73"/>
  <c r="K94" i="73"/>
  <c r="J94" i="73"/>
  <c r="K93" i="73"/>
  <c r="J93" i="73"/>
  <c r="K92" i="73"/>
  <c r="J92" i="73"/>
  <c r="K91" i="73"/>
  <c r="J91" i="73"/>
  <c r="K90" i="73"/>
  <c r="J90" i="73"/>
  <c r="K89" i="73"/>
  <c r="J89" i="73"/>
  <c r="K87" i="73"/>
  <c r="J87" i="73"/>
  <c r="K86" i="73"/>
  <c r="J86" i="73"/>
  <c r="K85" i="73"/>
  <c r="J85" i="73"/>
  <c r="K84" i="73"/>
  <c r="J84" i="73"/>
  <c r="K83" i="73"/>
  <c r="J83" i="73"/>
  <c r="K82" i="73"/>
  <c r="J82" i="73"/>
  <c r="K81" i="73"/>
  <c r="J81" i="73"/>
  <c r="K80" i="73"/>
  <c r="J80" i="73"/>
  <c r="K79" i="73"/>
  <c r="J79" i="73"/>
  <c r="K78" i="73"/>
  <c r="J78" i="73"/>
  <c r="K76" i="73"/>
  <c r="J76" i="73"/>
  <c r="K75" i="73"/>
  <c r="J75" i="73"/>
  <c r="K73" i="73"/>
  <c r="J73" i="73"/>
  <c r="K72" i="73"/>
  <c r="J72" i="73"/>
  <c r="K71" i="73"/>
  <c r="J71" i="73"/>
  <c r="K70" i="73"/>
  <c r="J70" i="73"/>
  <c r="K69" i="73"/>
  <c r="J69" i="73"/>
  <c r="K68" i="73"/>
  <c r="J68" i="73"/>
  <c r="K67" i="73"/>
  <c r="J67" i="73"/>
  <c r="K66" i="73"/>
  <c r="J66" i="73"/>
  <c r="K65" i="73"/>
  <c r="J65" i="73"/>
  <c r="K64" i="73"/>
  <c r="J64" i="73"/>
  <c r="K63" i="73"/>
  <c r="J63" i="73"/>
  <c r="K62" i="73"/>
  <c r="J62" i="73"/>
  <c r="K61" i="73"/>
  <c r="J61" i="73"/>
  <c r="K60" i="73"/>
  <c r="J60" i="73"/>
  <c r="K59" i="73"/>
  <c r="J59" i="73"/>
  <c r="K58" i="73"/>
  <c r="J58" i="73"/>
  <c r="K57" i="73"/>
  <c r="J57" i="73"/>
  <c r="K56" i="73"/>
  <c r="J56" i="73"/>
  <c r="K55" i="73"/>
  <c r="J55" i="73"/>
  <c r="K54" i="73"/>
  <c r="J54" i="73"/>
  <c r="K53" i="73"/>
  <c r="J53" i="73"/>
  <c r="K52" i="73"/>
  <c r="J52" i="73"/>
  <c r="K51" i="73"/>
  <c r="J51" i="73"/>
  <c r="K50" i="73"/>
  <c r="J50" i="73"/>
  <c r="K49" i="73"/>
  <c r="J49" i="73"/>
  <c r="K48" i="73"/>
  <c r="J48" i="73"/>
  <c r="K47" i="73"/>
  <c r="J47" i="73"/>
  <c r="K46" i="73"/>
  <c r="J46" i="73"/>
  <c r="K45" i="73"/>
  <c r="J45" i="73"/>
  <c r="K43" i="73"/>
  <c r="J43" i="73"/>
  <c r="K42" i="73"/>
  <c r="J42" i="73"/>
  <c r="K41" i="73"/>
  <c r="J41" i="73"/>
  <c r="K40" i="73"/>
  <c r="J40" i="73"/>
  <c r="K39" i="73"/>
  <c r="J39" i="73"/>
  <c r="K38" i="73"/>
  <c r="J38" i="73"/>
  <c r="K37" i="73"/>
  <c r="J37" i="73"/>
  <c r="K36" i="73"/>
  <c r="J36" i="73"/>
  <c r="K35" i="73"/>
  <c r="J35" i="73"/>
  <c r="K34" i="73"/>
  <c r="J34" i="73"/>
  <c r="K33" i="73"/>
  <c r="J33" i="73"/>
  <c r="K32" i="73"/>
  <c r="J32" i="73"/>
  <c r="K31" i="73"/>
  <c r="J31" i="73"/>
  <c r="K30" i="73"/>
  <c r="J30" i="73"/>
  <c r="K29" i="73"/>
  <c r="J29" i="73"/>
  <c r="K27" i="73"/>
  <c r="J27" i="73"/>
  <c r="K26" i="73"/>
  <c r="J26" i="73"/>
  <c r="K25" i="73"/>
  <c r="J25" i="73"/>
  <c r="K23" i="73"/>
  <c r="J23" i="73"/>
  <c r="K22" i="73"/>
  <c r="J22" i="73"/>
  <c r="K21" i="73"/>
  <c r="J21" i="73"/>
  <c r="K20" i="73"/>
  <c r="J20" i="73"/>
  <c r="K19" i="73"/>
  <c r="J19" i="73"/>
  <c r="K18" i="73"/>
  <c r="J18" i="73"/>
  <c r="K17" i="73"/>
  <c r="J17" i="73"/>
  <c r="K16" i="73"/>
  <c r="J16" i="73"/>
  <c r="K15" i="73"/>
  <c r="J15" i="73"/>
  <c r="K14" i="73"/>
  <c r="J14" i="73"/>
  <c r="K13" i="73"/>
  <c r="J13" i="73"/>
  <c r="K12" i="73"/>
  <c r="J12" i="73"/>
  <c r="K11" i="73"/>
  <c r="J11" i="73"/>
  <c r="M67" i="72"/>
  <c r="L67" i="72"/>
  <c r="M66" i="72"/>
  <c r="L66" i="72"/>
  <c r="M65" i="72"/>
  <c r="L65" i="72"/>
  <c r="M64" i="72"/>
  <c r="L64" i="72"/>
  <c r="M63" i="72"/>
  <c r="L63" i="72"/>
  <c r="M62" i="72"/>
  <c r="L62" i="72"/>
  <c r="M61" i="72"/>
  <c r="L61" i="72"/>
  <c r="M60" i="72"/>
  <c r="L60" i="72"/>
  <c r="M59" i="72"/>
  <c r="L59" i="72"/>
  <c r="M58" i="72"/>
  <c r="L58" i="72"/>
  <c r="M57" i="72"/>
  <c r="L57" i="72"/>
  <c r="M56" i="72"/>
  <c r="L56" i="72"/>
  <c r="M55" i="72"/>
  <c r="L55" i="72"/>
  <c r="M54" i="72"/>
  <c r="L54" i="72"/>
  <c r="M53" i="72"/>
  <c r="L53" i="72"/>
  <c r="M52" i="72"/>
  <c r="L52" i="72"/>
  <c r="M51" i="72"/>
  <c r="L51" i="72"/>
  <c r="M50" i="72"/>
  <c r="L50" i="72"/>
  <c r="M49" i="72"/>
  <c r="L49" i="72"/>
  <c r="M48" i="72"/>
  <c r="L48" i="72"/>
  <c r="M47" i="72"/>
  <c r="L47" i="72"/>
  <c r="M46" i="72"/>
  <c r="L46" i="72"/>
  <c r="M45" i="72"/>
  <c r="L45" i="72"/>
  <c r="M44" i="72"/>
  <c r="L44" i="72"/>
  <c r="M43" i="72"/>
  <c r="L43" i="72"/>
  <c r="M42" i="72"/>
  <c r="L42" i="72"/>
  <c r="M41" i="72"/>
  <c r="L41" i="72"/>
  <c r="M39" i="72"/>
  <c r="L39" i="72"/>
  <c r="M38" i="72"/>
  <c r="L38" i="72"/>
  <c r="M37" i="72"/>
  <c r="L37" i="72"/>
  <c r="M35" i="72"/>
  <c r="L35" i="72"/>
  <c r="M34" i="72"/>
  <c r="L34" i="72"/>
  <c r="M33" i="72"/>
  <c r="L33" i="72"/>
  <c r="M32" i="72"/>
  <c r="L32" i="72"/>
  <c r="M31" i="72"/>
  <c r="L31" i="72"/>
  <c r="M30" i="72"/>
  <c r="L30" i="72"/>
  <c r="M29" i="72"/>
  <c r="L29" i="72"/>
  <c r="M28" i="72"/>
  <c r="L28" i="72"/>
  <c r="M27" i="72"/>
  <c r="L27" i="72"/>
  <c r="M26" i="72"/>
  <c r="L26" i="72"/>
  <c r="M25" i="72"/>
  <c r="L25" i="72"/>
  <c r="M24" i="72"/>
  <c r="L24" i="72"/>
  <c r="M23" i="72"/>
  <c r="L23" i="72"/>
  <c r="M22" i="72"/>
  <c r="L22" i="72"/>
  <c r="M21" i="72"/>
  <c r="L21" i="72"/>
  <c r="M20" i="72"/>
  <c r="L20" i="72"/>
  <c r="M19" i="72"/>
  <c r="L19" i="72"/>
  <c r="M18" i="72"/>
  <c r="L18" i="72"/>
  <c r="M17" i="72"/>
  <c r="L17" i="72"/>
  <c r="M16" i="72"/>
  <c r="L16" i="72"/>
  <c r="M15" i="72"/>
  <c r="L15" i="72"/>
  <c r="M13" i="72"/>
  <c r="L13" i="72"/>
  <c r="M12" i="72"/>
  <c r="L12" i="72"/>
  <c r="M11" i="72"/>
  <c r="L11" i="72"/>
  <c r="S37" i="71"/>
  <c r="R37" i="71"/>
  <c r="S36" i="71"/>
  <c r="R36" i="71"/>
  <c r="S35" i="71"/>
  <c r="R35" i="71"/>
  <c r="S34" i="71"/>
  <c r="R34" i="71"/>
  <c r="S24" i="71"/>
  <c r="R24" i="71"/>
  <c r="S23" i="71"/>
  <c r="R23" i="71"/>
  <c r="S32" i="71"/>
  <c r="R32" i="71"/>
  <c r="S31" i="71"/>
  <c r="R31" i="71"/>
  <c r="S26" i="71"/>
  <c r="R26" i="71"/>
  <c r="S25" i="71"/>
  <c r="R25" i="71"/>
  <c r="S27" i="71"/>
  <c r="R27" i="71"/>
  <c r="S29" i="71"/>
  <c r="R29" i="71"/>
  <c r="S28" i="71"/>
  <c r="R28" i="71"/>
  <c r="S22" i="71"/>
  <c r="R22" i="71"/>
  <c r="S20" i="71"/>
  <c r="R20" i="71"/>
  <c r="S19" i="71"/>
  <c r="R19" i="71"/>
  <c r="S18" i="71"/>
  <c r="R18" i="71"/>
  <c r="S17" i="71"/>
  <c r="R17" i="71"/>
  <c r="S16" i="71"/>
  <c r="R16" i="71"/>
  <c r="S15" i="71"/>
  <c r="R15" i="71"/>
  <c r="S14" i="71"/>
  <c r="R14" i="71"/>
  <c r="S13" i="71"/>
  <c r="R13" i="71"/>
  <c r="S12" i="71"/>
  <c r="R12" i="71"/>
  <c r="S11" i="71"/>
  <c r="R11" i="71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2" i="69"/>
  <c r="O22" i="69"/>
  <c r="P21" i="69"/>
  <c r="O21" i="69"/>
  <c r="P20" i="69"/>
  <c r="O20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K19" i="67"/>
  <c r="J19" i="67"/>
  <c r="K18" i="67"/>
  <c r="J18" i="67"/>
  <c r="K17" i="67"/>
  <c r="J17" i="67"/>
  <c r="K16" i="67"/>
  <c r="J16" i="67"/>
  <c r="K15" i="67"/>
  <c r="J15" i="67"/>
  <c r="K14" i="67"/>
  <c r="J14" i="67"/>
  <c r="K13" i="67"/>
  <c r="J13" i="67"/>
  <c r="K12" i="67"/>
  <c r="J12" i="67"/>
  <c r="K11" i="67"/>
  <c r="J11" i="67"/>
  <c r="L17" i="66"/>
  <c r="K17" i="66"/>
  <c r="L16" i="66"/>
  <c r="K16" i="66"/>
  <c r="L15" i="66"/>
  <c r="K15" i="66"/>
  <c r="L14" i="66"/>
  <c r="K14" i="66"/>
  <c r="L13" i="66"/>
  <c r="K13" i="66"/>
  <c r="L12" i="66"/>
  <c r="K12" i="66"/>
  <c r="L11" i="66"/>
  <c r="K11" i="66"/>
  <c r="L20" i="65"/>
  <c r="K20" i="65"/>
  <c r="L19" i="65"/>
  <c r="K19" i="65"/>
  <c r="L18" i="65"/>
  <c r="K18" i="65"/>
  <c r="L17" i="65"/>
  <c r="K17" i="65"/>
  <c r="L15" i="65"/>
  <c r="K15" i="65"/>
  <c r="L14" i="65"/>
  <c r="K14" i="65"/>
  <c r="L13" i="65"/>
  <c r="K13" i="65"/>
  <c r="L12" i="65"/>
  <c r="K12" i="65"/>
  <c r="L11" i="65"/>
  <c r="K11" i="65"/>
  <c r="O26" i="64"/>
  <c r="N26" i="64"/>
  <c r="O25" i="64"/>
  <c r="N25" i="64"/>
  <c r="O24" i="64"/>
  <c r="N24" i="64"/>
  <c r="O23" i="64"/>
  <c r="N23" i="64"/>
  <c r="O22" i="64"/>
  <c r="N22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N76" i="63"/>
  <c r="M76" i="63"/>
  <c r="N75" i="63"/>
  <c r="M75" i="63"/>
  <c r="N73" i="63"/>
  <c r="M73" i="63"/>
  <c r="N72" i="63"/>
  <c r="M72" i="63"/>
  <c r="N71" i="63"/>
  <c r="M71" i="63"/>
  <c r="N70" i="63"/>
  <c r="M70" i="63"/>
  <c r="N69" i="63"/>
  <c r="M69" i="63"/>
  <c r="N68" i="63"/>
  <c r="M68" i="63"/>
  <c r="N67" i="63"/>
  <c r="M67" i="63"/>
  <c r="N66" i="63"/>
  <c r="M66" i="63"/>
  <c r="N65" i="63"/>
  <c r="M65" i="63"/>
  <c r="N64" i="63"/>
  <c r="M64" i="63"/>
  <c r="N63" i="63"/>
  <c r="M63" i="63"/>
  <c r="N62" i="63"/>
  <c r="M62" i="63"/>
  <c r="N61" i="63"/>
  <c r="M61" i="63"/>
  <c r="N60" i="63"/>
  <c r="M60" i="63"/>
  <c r="N59" i="63"/>
  <c r="M59" i="63"/>
  <c r="N58" i="63"/>
  <c r="M58" i="63"/>
  <c r="N57" i="63"/>
  <c r="M57" i="63"/>
  <c r="N56" i="63"/>
  <c r="M56" i="63"/>
  <c r="N55" i="63"/>
  <c r="M55" i="63"/>
  <c r="N54" i="63"/>
  <c r="M54" i="63"/>
  <c r="N53" i="63"/>
  <c r="M53" i="63"/>
  <c r="N52" i="63"/>
  <c r="M52" i="63"/>
  <c r="N51" i="63"/>
  <c r="M51" i="63"/>
  <c r="N50" i="63"/>
  <c r="M50" i="63"/>
  <c r="N49" i="63"/>
  <c r="M49" i="63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9" i="63"/>
  <c r="M39" i="63"/>
  <c r="N38" i="63"/>
  <c r="M38" i="63"/>
  <c r="N37" i="63"/>
  <c r="M37" i="63"/>
  <c r="N36" i="63"/>
  <c r="M36" i="63"/>
  <c r="N35" i="63"/>
  <c r="M35" i="63"/>
  <c r="N34" i="63"/>
  <c r="M34" i="63"/>
  <c r="N33" i="63"/>
  <c r="M33" i="63"/>
  <c r="N31" i="63"/>
  <c r="M31" i="63"/>
  <c r="N30" i="63"/>
  <c r="M30" i="63"/>
  <c r="N29" i="63"/>
  <c r="M29" i="63"/>
  <c r="N28" i="63"/>
  <c r="M28" i="63"/>
  <c r="N27" i="63"/>
  <c r="M27" i="63"/>
  <c r="N25" i="63"/>
  <c r="M25" i="63"/>
  <c r="N24" i="63"/>
  <c r="M24" i="63"/>
  <c r="N23" i="63"/>
  <c r="M23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O264" i="62"/>
  <c r="N264" i="62"/>
  <c r="O263" i="62"/>
  <c r="N263" i="62"/>
  <c r="O262" i="62"/>
  <c r="N262" i="62"/>
  <c r="O261" i="62"/>
  <c r="N261" i="62"/>
  <c r="O260" i="62"/>
  <c r="N260" i="62"/>
  <c r="O259" i="62"/>
  <c r="N259" i="62"/>
  <c r="O258" i="62"/>
  <c r="N258" i="62"/>
  <c r="O256" i="62"/>
  <c r="N256" i="62"/>
  <c r="O255" i="62"/>
  <c r="N255" i="62"/>
  <c r="O254" i="62"/>
  <c r="N254" i="62"/>
  <c r="O253" i="62"/>
  <c r="N253" i="62"/>
  <c r="O252" i="62"/>
  <c r="N252" i="62"/>
  <c r="O251" i="62"/>
  <c r="N251" i="62"/>
  <c r="O250" i="62"/>
  <c r="N250" i="62"/>
  <c r="O249" i="62"/>
  <c r="N249" i="62"/>
  <c r="O247" i="62"/>
  <c r="N247" i="62"/>
  <c r="O246" i="62"/>
  <c r="N246" i="62"/>
  <c r="O245" i="62"/>
  <c r="N245" i="62"/>
  <c r="O244" i="62"/>
  <c r="N244" i="62"/>
  <c r="O243" i="62"/>
  <c r="N243" i="62"/>
  <c r="O242" i="62"/>
  <c r="N242" i="62"/>
  <c r="O240" i="62"/>
  <c r="N240" i="62"/>
  <c r="O239" i="62"/>
  <c r="N239" i="62"/>
  <c r="O238" i="62"/>
  <c r="N238" i="62"/>
  <c r="O236" i="62"/>
  <c r="N236" i="62"/>
  <c r="O235" i="62"/>
  <c r="N235" i="62"/>
  <c r="O234" i="62"/>
  <c r="N234" i="62"/>
  <c r="O233" i="62"/>
  <c r="N233" i="62"/>
  <c r="O232" i="62"/>
  <c r="N232" i="62"/>
  <c r="O231" i="62"/>
  <c r="N231" i="62"/>
  <c r="O230" i="62"/>
  <c r="N230" i="62"/>
  <c r="O229" i="62"/>
  <c r="N229" i="62"/>
  <c r="O228" i="62"/>
  <c r="N228" i="62"/>
  <c r="O227" i="62"/>
  <c r="N227" i="62"/>
  <c r="O226" i="62"/>
  <c r="N226" i="62"/>
  <c r="O225" i="62"/>
  <c r="N225" i="62"/>
  <c r="O224" i="62"/>
  <c r="N224" i="62"/>
  <c r="O223" i="62"/>
  <c r="N223" i="62"/>
  <c r="O222" i="62"/>
  <c r="N222" i="62"/>
  <c r="O221" i="62"/>
  <c r="N221" i="62"/>
  <c r="O220" i="62"/>
  <c r="N220" i="62"/>
  <c r="O219" i="62"/>
  <c r="N219" i="62"/>
  <c r="O218" i="62"/>
  <c r="N218" i="62"/>
  <c r="O217" i="62"/>
  <c r="N217" i="62"/>
  <c r="O215" i="62"/>
  <c r="N215" i="62"/>
  <c r="O214" i="62"/>
  <c r="N214" i="62"/>
  <c r="O213" i="62"/>
  <c r="N213" i="62"/>
  <c r="O212" i="62"/>
  <c r="N212" i="62"/>
  <c r="O211" i="62"/>
  <c r="N211" i="62"/>
  <c r="O210" i="62"/>
  <c r="N210" i="62"/>
  <c r="O209" i="62"/>
  <c r="N209" i="62"/>
  <c r="O208" i="62"/>
  <c r="N208" i="62"/>
  <c r="O207" i="62"/>
  <c r="N207" i="62"/>
  <c r="O206" i="62"/>
  <c r="N206" i="62"/>
  <c r="O257" i="62"/>
  <c r="N257" i="62"/>
  <c r="O205" i="62"/>
  <c r="N205" i="62"/>
  <c r="O204" i="62"/>
  <c r="N204" i="62"/>
  <c r="O248" i="62"/>
  <c r="N248" i="62"/>
  <c r="O203" i="62"/>
  <c r="N203" i="62"/>
  <c r="O202" i="62"/>
  <c r="N202" i="62"/>
  <c r="O201" i="62"/>
  <c r="N201" i="62"/>
  <c r="O200" i="62"/>
  <c r="N200" i="62"/>
  <c r="O241" i="62"/>
  <c r="N241" i="62"/>
  <c r="O199" i="62"/>
  <c r="N199" i="62"/>
  <c r="O198" i="62"/>
  <c r="N198" i="62"/>
  <c r="O197" i="62"/>
  <c r="N197" i="62"/>
  <c r="O196" i="62"/>
  <c r="N196" i="62"/>
  <c r="O195" i="62"/>
  <c r="N195" i="62"/>
  <c r="O194" i="62"/>
  <c r="N194" i="62"/>
  <c r="O237" i="62"/>
  <c r="N237" i="62"/>
  <c r="O193" i="62"/>
  <c r="N193" i="62"/>
  <c r="O192" i="62"/>
  <c r="N192" i="62"/>
  <c r="O191" i="62"/>
  <c r="N191" i="62"/>
  <c r="O190" i="62"/>
  <c r="N190" i="62"/>
  <c r="O189" i="62"/>
  <c r="N189" i="62"/>
  <c r="O188" i="62"/>
  <c r="N188" i="62"/>
  <c r="O187" i="62"/>
  <c r="N187" i="62"/>
  <c r="O185" i="62"/>
  <c r="N185" i="62"/>
  <c r="O184" i="62"/>
  <c r="N184" i="62"/>
  <c r="O183" i="62"/>
  <c r="N183" i="62"/>
  <c r="O182" i="62"/>
  <c r="N182" i="62"/>
  <c r="O181" i="62"/>
  <c r="N181" i="62"/>
  <c r="O180" i="62"/>
  <c r="N180" i="62"/>
  <c r="O179" i="62"/>
  <c r="N179" i="62"/>
  <c r="O178" i="62"/>
  <c r="N178" i="62"/>
  <c r="O177" i="62"/>
  <c r="N177" i="62"/>
  <c r="O176" i="62"/>
  <c r="N176" i="62"/>
  <c r="O175" i="62"/>
  <c r="N175" i="62"/>
  <c r="O174" i="62"/>
  <c r="N174" i="62"/>
  <c r="O173" i="62"/>
  <c r="N173" i="62"/>
  <c r="O172" i="62"/>
  <c r="N172" i="62"/>
  <c r="O171" i="62"/>
  <c r="N171" i="62"/>
  <c r="O170" i="62"/>
  <c r="N170" i="62"/>
  <c r="O169" i="62"/>
  <c r="N169" i="62"/>
  <c r="O168" i="62"/>
  <c r="N168" i="62"/>
  <c r="O167" i="62"/>
  <c r="N167" i="62"/>
  <c r="O166" i="62"/>
  <c r="N166" i="62"/>
  <c r="O165" i="62"/>
  <c r="N165" i="62"/>
  <c r="O164" i="62"/>
  <c r="N164" i="62"/>
  <c r="O163" i="62"/>
  <c r="N163" i="62"/>
  <c r="O162" i="62"/>
  <c r="N162" i="62"/>
  <c r="O161" i="62"/>
  <c r="N161" i="62"/>
  <c r="O160" i="62"/>
  <c r="N160" i="62"/>
  <c r="O159" i="62"/>
  <c r="N159" i="62"/>
  <c r="O158" i="62"/>
  <c r="N158" i="62"/>
  <c r="O157" i="62"/>
  <c r="N157" i="62"/>
  <c r="O156" i="62"/>
  <c r="N156" i="62"/>
  <c r="O155" i="62"/>
  <c r="N155" i="62"/>
  <c r="O154" i="62"/>
  <c r="N154" i="62"/>
  <c r="O153" i="62"/>
  <c r="N153" i="62"/>
  <c r="O152" i="62"/>
  <c r="N152" i="62"/>
  <c r="O151" i="62"/>
  <c r="N151" i="62"/>
  <c r="O150" i="62"/>
  <c r="N150" i="62"/>
  <c r="O149" i="62"/>
  <c r="N149" i="62"/>
  <c r="O148" i="62"/>
  <c r="N148" i="62"/>
  <c r="O147" i="62"/>
  <c r="N147" i="62"/>
  <c r="O146" i="62"/>
  <c r="N146" i="62"/>
  <c r="O145" i="62"/>
  <c r="N145" i="62"/>
  <c r="O144" i="62"/>
  <c r="N144" i="62"/>
  <c r="O143" i="62"/>
  <c r="N143" i="62"/>
  <c r="O142" i="62"/>
  <c r="N142" i="62"/>
  <c r="O141" i="62"/>
  <c r="N141" i="62"/>
  <c r="O140" i="62"/>
  <c r="N140" i="62"/>
  <c r="O139" i="62"/>
  <c r="N139" i="62"/>
  <c r="O138" i="62"/>
  <c r="N138" i="62"/>
  <c r="O137" i="62"/>
  <c r="N137" i="62"/>
  <c r="O136" i="62"/>
  <c r="N136" i="62"/>
  <c r="O135" i="62"/>
  <c r="N135" i="62"/>
  <c r="O134" i="62"/>
  <c r="N134" i="62"/>
  <c r="O133" i="62"/>
  <c r="N133" i="62"/>
  <c r="O132" i="62"/>
  <c r="N132" i="62"/>
  <c r="O131" i="62"/>
  <c r="N131" i="62"/>
  <c r="O130" i="62"/>
  <c r="N130" i="62"/>
  <c r="O129" i="62"/>
  <c r="N129" i="62"/>
  <c r="O128" i="62"/>
  <c r="N128" i="62"/>
  <c r="O127" i="62"/>
  <c r="N127" i="62"/>
  <c r="O126" i="62"/>
  <c r="N126" i="62"/>
  <c r="O125" i="62"/>
  <c r="N125" i="62"/>
  <c r="O124" i="62"/>
  <c r="N124" i="62"/>
  <c r="O123" i="62"/>
  <c r="N123" i="62"/>
  <c r="O122" i="62"/>
  <c r="N122" i="62"/>
  <c r="O121" i="62"/>
  <c r="N121" i="62"/>
  <c r="O120" i="62"/>
  <c r="N120" i="62"/>
  <c r="O119" i="62"/>
  <c r="N119" i="62"/>
  <c r="O118" i="62"/>
  <c r="N118" i="62"/>
  <c r="O117" i="62"/>
  <c r="N117" i="62"/>
  <c r="O116" i="62"/>
  <c r="N116" i="62"/>
  <c r="O115" i="62"/>
  <c r="N115" i="62"/>
  <c r="O113" i="62"/>
  <c r="N113" i="62"/>
  <c r="O112" i="62"/>
  <c r="N112" i="62"/>
  <c r="O111" i="62"/>
  <c r="N111" i="62"/>
  <c r="O110" i="62"/>
  <c r="N110" i="62"/>
  <c r="O109" i="62"/>
  <c r="N109" i="62"/>
  <c r="O108" i="62"/>
  <c r="N108" i="62"/>
  <c r="O107" i="62"/>
  <c r="N107" i="62"/>
  <c r="O106" i="62"/>
  <c r="N106" i="62"/>
  <c r="O105" i="62"/>
  <c r="N105" i="62"/>
  <c r="O104" i="62"/>
  <c r="N104" i="62"/>
  <c r="O103" i="62"/>
  <c r="N103" i="62"/>
  <c r="O102" i="62"/>
  <c r="N102" i="62"/>
  <c r="O101" i="62"/>
  <c r="N101" i="62"/>
  <c r="O100" i="62"/>
  <c r="N100" i="62"/>
  <c r="O99" i="62"/>
  <c r="N99" i="62"/>
  <c r="O98" i="62"/>
  <c r="N98" i="62"/>
  <c r="O97" i="62"/>
  <c r="N97" i="62"/>
  <c r="O96" i="62"/>
  <c r="N96" i="62"/>
  <c r="O95" i="62"/>
  <c r="N95" i="62"/>
  <c r="O94" i="62"/>
  <c r="N94" i="62"/>
  <c r="O93" i="62"/>
  <c r="N93" i="62"/>
  <c r="O92" i="62"/>
  <c r="N92" i="62"/>
  <c r="O91" i="62"/>
  <c r="N91" i="62"/>
  <c r="O90" i="62"/>
  <c r="N90" i="62"/>
  <c r="O89" i="62"/>
  <c r="N89" i="62"/>
  <c r="O88" i="62"/>
  <c r="N88" i="62"/>
  <c r="O87" i="62"/>
  <c r="N87" i="62"/>
  <c r="O86" i="62"/>
  <c r="N86" i="62"/>
  <c r="O85" i="62"/>
  <c r="N85" i="62"/>
  <c r="O84" i="62"/>
  <c r="N84" i="62"/>
  <c r="O83" i="62"/>
  <c r="N83" i="62"/>
  <c r="O82" i="62"/>
  <c r="N82" i="62"/>
  <c r="O81" i="62"/>
  <c r="N81" i="62"/>
  <c r="O80" i="62"/>
  <c r="N80" i="62"/>
  <c r="O79" i="62"/>
  <c r="N79" i="62"/>
  <c r="O78" i="62"/>
  <c r="N78" i="62"/>
  <c r="O77" i="62"/>
  <c r="N77" i="62"/>
  <c r="O76" i="62"/>
  <c r="N76" i="62"/>
  <c r="O75" i="62"/>
  <c r="N75" i="62"/>
  <c r="O74" i="62"/>
  <c r="N74" i="62"/>
  <c r="O73" i="62"/>
  <c r="N73" i="62"/>
  <c r="O72" i="62"/>
  <c r="N72" i="62"/>
  <c r="O71" i="62"/>
  <c r="N71" i="62"/>
  <c r="O70" i="62"/>
  <c r="N70" i="62"/>
  <c r="O69" i="62"/>
  <c r="N69" i="62"/>
  <c r="O68" i="62"/>
  <c r="N68" i="62"/>
  <c r="O67" i="62"/>
  <c r="N67" i="62"/>
  <c r="O66" i="62"/>
  <c r="N66" i="62"/>
  <c r="O65" i="62"/>
  <c r="N65" i="62"/>
  <c r="O64" i="62"/>
  <c r="N64" i="62"/>
  <c r="O63" i="62"/>
  <c r="N63" i="62"/>
  <c r="O62" i="62"/>
  <c r="N62" i="62"/>
  <c r="O61" i="62"/>
  <c r="N61" i="62"/>
  <c r="O60" i="62"/>
  <c r="N60" i="62"/>
  <c r="O59" i="62"/>
  <c r="N59" i="62"/>
  <c r="O58" i="62"/>
  <c r="N58" i="62"/>
  <c r="O57" i="62"/>
  <c r="N57" i="62"/>
  <c r="O56" i="62"/>
  <c r="N56" i="62"/>
  <c r="O55" i="62"/>
  <c r="N55" i="62"/>
  <c r="O54" i="62"/>
  <c r="N54" i="62"/>
  <c r="O53" i="62"/>
  <c r="N53" i="62"/>
  <c r="O52" i="62"/>
  <c r="N52" i="62"/>
  <c r="O51" i="62"/>
  <c r="N51" i="62"/>
  <c r="O50" i="62"/>
  <c r="N50" i="62"/>
  <c r="O49" i="62"/>
  <c r="N49" i="62"/>
  <c r="O47" i="62"/>
  <c r="N47" i="62"/>
  <c r="O46" i="62"/>
  <c r="N46" i="62"/>
  <c r="O45" i="62"/>
  <c r="N45" i="62"/>
  <c r="O44" i="62"/>
  <c r="N44" i="62"/>
  <c r="O43" i="62"/>
  <c r="N43" i="62"/>
  <c r="O42" i="62"/>
  <c r="N42" i="62"/>
  <c r="O41" i="62"/>
  <c r="N41" i="62"/>
  <c r="O40" i="62"/>
  <c r="N40" i="62"/>
  <c r="O39" i="62"/>
  <c r="N39" i="62"/>
  <c r="O38" i="62"/>
  <c r="N38" i="62"/>
  <c r="O37" i="62"/>
  <c r="N37" i="62"/>
  <c r="O36" i="62"/>
  <c r="N36" i="62"/>
  <c r="O35" i="62"/>
  <c r="N35" i="62"/>
  <c r="O34" i="62"/>
  <c r="N34" i="62"/>
  <c r="O33" i="62"/>
  <c r="N33" i="62"/>
  <c r="O32" i="62"/>
  <c r="N32" i="62"/>
  <c r="O31" i="62"/>
  <c r="N31" i="62"/>
  <c r="O30" i="62"/>
  <c r="N30" i="62"/>
  <c r="O29" i="62"/>
  <c r="N29" i="62"/>
  <c r="O28" i="62"/>
  <c r="N28" i="62"/>
  <c r="O27" i="62"/>
  <c r="N27" i="62"/>
  <c r="O26" i="62"/>
  <c r="N26" i="62"/>
  <c r="O25" i="62"/>
  <c r="N25" i="62"/>
  <c r="O24" i="62"/>
  <c r="N24" i="62"/>
  <c r="O23" i="62"/>
  <c r="N23" i="62"/>
  <c r="O22" i="62"/>
  <c r="N22" i="62"/>
  <c r="O21" i="62"/>
  <c r="N21" i="62"/>
  <c r="O20" i="62"/>
  <c r="N20" i="62"/>
  <c r="O19" i="62"/>
  <c r="N19" i="62"/>
  <c r="O18" i="62"/>
  <c r="N18" i="62"/>
  <c r="O17" i="62"/>
  <c r="N17" i="62"/>
  <c r="O16" i="62"/>
  <c r="N16" i="62"/>
  <c r="O15" i="62"/>
  <c r="N15" i="62"/>
  <c r="O14" i="62"/>
  <c r="N14" i="62"/>
  <c r="O13" i="62"/>
  <c r="N13" i="62"/>
  <c r="O12" i="62"/>
  <c r="N12" i="62"/>
  <c r="O11" i="62"/>
  <c r="N11" i="62"/>
  <c r="U374" i="61"/>
  <c r="T374" i="61"/>
  <c r="U373" i="61"/>
  <c r="T373" i="61"/>
  <c r="U372" i="61"/>
  <c r="T372" i="61"/>
  <c r="U371" i="61"/>
  <c r="T371" i="61"/>
  <c r="U370" i="61"/>
  <c r="T370" i="61"/>
  <c r="U369" i="61"/>
  <c r="T369" i="61"/>
  <c r="U368" i="61"/>
  <c r="T368" i="61"/>
  <c r="U367" i="61"/>
  <c r="T367" i="61"/>
  <c r="U366" i="61"/>
  <c r="T366" i="61"/>
  <c r="U365" i="61"/>
  <c r="T365" i="61"/>
  <c r="U364" i="61"/>
  <c r="T364" i="61"/>
  <c r="U363" i="61"/>
  <c r="T363" i="61"/>
  <c r="U362" i="61"/>
  <c r="T362" i="61"/>
  <c r="U361" i="61"/>
  <c r="T361" i="61"/>
  <c r="U360" i="61"/>
  <c r="T360" i="61"/>
  <c r="U359" i="61"/>
  <c r="T359" i="61"/>
  <c r="U358" i="61"/>
  <c r="T358" i="61"/>
  <c r="U357" i="61"/>
  <c r="T357" i="61"/>
  <c r="U356" i="61"/>
  <c r="T356" i="61"/>
  <c r="U355" i="61"/>
  <c r="T355" i="61"/>
  <c r="U354" i="61"/>
  <c r="T354" i="61"/>
  <c r="U353" i="61"/>
  <c r="T353" i="61"/>
  <c r="U352" i="61"/>
  <c r="T352" i="61"/>
  <c r="U351" i="61"/>
  <c r="T351" i="61"/>
  <c r="U350" i="61"/>
  <c r="T350" i="61"/>
  <c r="U349" i="61"/>
  <c r="T349" i="61"/>
  <c r="U348" i="61"/>
  <c r="T348" i="61"/>
  <c r="U347" i="61"/>
  <c r="T347" i="61"/>
  <c r="U346" i="61"/>
  <c r="T346" i="61"/>
  <c r="U345" i="61"/>
  <c r="T345" i="61"/>
  <c r="U344" i="61"/>
  <c r="T344" i="61"/>
  <c r="U343" i="61"/>
  <c r="T343" i="61"/>
  <c r="U342" i="61"/>
  <c r="T342" i="61"/>
  <c r="U341" i="61"/>
  <c r="T341" i="61"/>
  <c r="U340" i="61"/>
  <c r="T340" i="61"/>
  <c r="U339" i="61"/>
  <c r="T339" i="61"/>
  <c r="U338" i="61"/>
  <c r="T338" i="61"/>
  <c r="U337" i="61"/>
  <c r="T337" i="61"/>
  <c r="U336" i="61"/>
  <c r="T336" i="61"/>
  <c r="U335" i="61"/>
  <c r="T335" i="61"/>
  <c r="U334" i="61"/>
  <c r="T334" i="61"/>
  <c r="U333" i="61"/>
  <c r="T333" i="61"/>
  <c r="U332" i="61"/>
  <c r="T332" i="61"/>
  <c r="U331" i="61"/>
  <c r="T331" i="61"/>
  <c r="U330" i="61"/>
  <c r="T330" i="61"/>
  <c r="U329" i="61"/>
  <c r="T329" i="61"/>
  <c r="U328" i="61"/>
  <c r="T328" i="61"/>
  <c r="U327" i="61"/>
  <c r="T327" i="61"/>
  <c r="U326" i="61"/>
  <c r="T326" i="61"/>
  <c r="U325" i="61"/>
  <c r="T325" i="61"/>
  <c r="U324" i="61"/>
  <c r="T324" i="61"/>
  <c r="U323" i="61"/>
  <c r="T323" i="61"/>
  <c r="U322" i="61"/>
  <c r="T322" i="61"/>
  <c r="U321" i="61"/>
  <c r="T321" i="61"/>
  <c r="U320" i="61"/>
  <c r="T320" i="61"/>
  <c r="U319" i="61"/>
  <c r="T319" i="61"/>
  <c r="U318" i="61"/>
  <c r="T318" i="61"/>
  <c r="U317" i="61"/>
  <c r="T317" i="61"/>
  <c r="U316" i="61"/>
  <c r="T316" i="61"/>
  <c r="U315" i="61"/>
  <c r="T315" i="61"/>
  <c r="U314" i="61"/>
  <c r="T314" i="61"/>
  <c r="U313" i="61"/>
  <c r="T313" i="61"/>
  <c r="U312" i="61"/>
  <c r="T312" i="61"/>
  <c r="U311" i="61"/>
  <c r="T311" i="61"/>
  <c r="U310" i="61"/>
  <c r="T310" i="61"/>
  <c r="U309" i="61"/>
  <c r="T309" i="61"/>
  <c r="U308" i="61"/>
  <c r="T308" i="61"/>
  <c r="U307" i="61"/>
  <c r="T307" i="61"/>
  <c r="U306" i="61"/>
  <c r="T306" i="61"/>
  <c r="U305" i="61"/>
  <c r="T305" i="61"/>
  <c r="U304" i="61"/>
  <c r="T304" i="61"/>
  <c r="U303" i="61"/>
  <c r="T303" i="61"/>
  <c r="U302" i="61"/>
  <c r="T302" i="61"/>
  <c r="U301" i="61"/>
  <c r="T301" i="61"/>
  <c r="U300" i="61"/>
  <c r="T300" i="61"/>
  <c r="U299" i="61"/>
  <c r="T299" i="61"/>
  <c r="U298" i="61"/>
  <c r="T298" i="61"/>
  <c r="U297" i="61"/>
  <c r="T297" i="61"/>
  <c r="U296" i="61"/>
  <c r="T296" i="61"/>
  <c r="U295" i="61"/>
  <c r="T295" i="61"/>
  <c r="U294" i="61"/>
  <c r="T294" i="61"/>
  <c r="U293" i="61"/>
  <c r="T293" i="61"/>
  <c r="U292" i="61"/>
  <c r="T292" i="61"/>
  <c r="U291" i="61"/>
  <c r="T291" i="61"/>
  <c r="U290" i="61"/>
  <c r="T290" i="61"/>
  <c r="U289" i="61"/>
  <c r="T289" i="61"/>
  <c r="U288" i="61"/>
  <c r="T288" i="61"/>
  <c r="U287" i="61"/>
  <c r="T287" i="61"/>
  <c r="U286" i="61"/>
  <c r="T286" i="61"/>
  <c r="U285" i="61"/>
  <c r="T285" i="61"/>
  <c r="U284" i="61"/>
  <c r="T284" i="61"/>
  <c r="U283" i="61"/>
  <c r="T283" i="61"/>
  <c r="U282" i="61"/>
  <c r="T282" i="61"/>
  <c r="U281" i="61"/>
  <c r="T281" i="61"/>
  <c r="U280" i="61"/>
  <c r="T280" i="61"/>
  <c r="U279" i="61"/>
  <c r="T279" i="61"/>
  <c r="U278" i="61"/>
  <c r="T278" i="61"/>
  <c r="U277" i="61"/>
  <c r="T277" i="61"/>
  <c r="U276" i="61"/>
  <c r="T276" i="61"/>
  <c r="U275" i="61"/>
  <c r="T275" i="61"/>
  <c r="U274" i="61"/>
  <c r="T274" i="61"/>
  <c r="U273" i="61"/>
  <c r="T273" i="61"/>
  <c r="U13" i="61"/>
  <c r="T13" i="61"/>
  <c r="U12" i="61"/>
  <c r="T12" i="61"/>
  <c r="U11" i="61"/>
  <c r="T11" i="61"/>
  <c r="R62" i="59"/>
  <c r="Q62" i="59"/>
  <c r="R61" i="59"/>
  <c r="Q61" i="59"/>
  <c r="R60" i="59"/>
  <c r="Q60" i="59"/>
  <c r="R58" i="59"/>
  <c r="Q58" i="59"/>
  <c r="R57" i="59"/>
  <c r="Q57" i="59"/>
  <c r="R56" i="59"/>
  <c r="Q56" i="59"/>
  <c r="R55" i="59"/>
  <c r="Q55" i="59"/>
  <c r="R54" i="59"/>
  <c r="Q54" i="59"/>
  <c r="R53" i="59"/>
  <c r="Q53" i="59"/>
  <c r="R52" i="59"/>
  <c r="Q52" i="59"/>
  <c r="R51" i="59"/>
  <c r="Q51" i="59"/>
  <c r="R50" i="59"/>
  <c r="Q50" i="59"/>
  <c r="R49" i="59"/>
  <c r="Q49" i="59"/>
  <c r="R48" i="59"/>
  <c r="Q48" i="59"/>
  <c r="R47" i="59"/>
  <c r="Q47" i="59"/>
  <c r="R46" i="59"/>
  <c r="Q46" i="59"/>
  <c r="R45" i="59"/>
  <c r="Q45" i="59"/>
  <c r="R44" i="59"/>
  <c r="Q44" i="59"/>
  <c r="R43" i="59"/>
  <c r="Q43" i="59"/>
  <c r="R42" i="59"/>
  <c r="Q42" i="59"/>
  <c r="R41" i="59"/>
  <c r="Q41" i="59"/>
  <c r="R39" i="59"/>
  <c r="Q39" i="59"/>
  <c r="R38" i="59"/>
  <c r="Q38" i="59"/>
  <c r="R37" i="59"/>
  <c r="Q37" i="59"/>
  <c r="R36" i="59"/>
  <c r="Q36" i="59"/>
  <c r="R35" i="59"/>
  <c r="Q35" i="59"/>
  <c r="R34" i="59"/>
  <c r="Q34" i="59"/>
  <c r="R33" i="59"/>
  <c r="Q33" i="59"/>
  <c r="R32" i="59"/>
  <c r="Q32" i="59"/>
  <c r="R31" i="59"/>
  <c r="Q31" i="59"/>
  <c r="R30" i="59"/>
  <c r="Q30" i="59"/>
  <c r="R29" i="59"/>
  <c r="Q29" i="59"/>
  <c r="R28" i="59"/>
  <c r="Q28" i="59"/>
  <c r="R27" i="59"/>
  <c r="Q27" i="59"/>
  <c r="R25" i="59"/>
  <c r="Q25" i="59"/>
  <c r="R24" i="59"/>
  <c r="Q24" i="59"/>
  <c r="R23" i="59"/>
  <c r="Q23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62" i="58"/>
  <c r="K62" i="58"/>
  <c r="L61" i="58"/>
  <c r="K61" i="58"/>
  <c r="L60" i="58"/>
  <c r="K60" i="58"/>
  <c r="L55" i="58"/>
  <c r="K55" i="58"/>
  <c r="L54" i="58"/>
  <c r="K54" i="58"/>
  <c r="L53" i="58"/>
  <c r="K53" i="58"/>
  <c r="L52" i="58"/>
  <c r="K52" i="58"/>
  <c r="L51" i="58"/>
  <c r="K51" i="58"/>
  <c r="L50" i="58"/>
  <c r="K50" i="58"/>
  <c r="L49" i="58"/>
  <c r="K49" i="58"/>
  <c r="L48" i="58"/>
  <c r="K48" i="58"/>
  <c r="L47" i="58"/>
  <c r="K47" i="58"/>
  <c r="L46" i="58"/>
  <c r="K46" i="58"/>
  <c r="L45" i="58"/>
  <c r="K45" i="58"/>
  <c r="L44" i="58"/>
  <c r="K44" i="58"/>
  <c r="L43" i="58"/>
  <c r="K43" i="58"/>
  <c r="L42" i="58"/>
  <c r="K42" i="58"/>
  <c r="L41" i="58"/>
  <c r="K41" i="58"/>
  <c r="L40" i="58"/>
  <c r="K40" i="58"/>
  <c r="L39" i="58"/>
  <c r="K39" i="58"/>
  <c r="L38" i="58"/>
  <c r="K38" i="58"/>
  <c r="L37" i="58"/>
  <c r="K37" i="58"/>
  <c r="L36" i="58"/>
  <c r="K36" i="58"/>
  <c r="L35" i="58"/>
  <c r="K35" i="58"/>
  <c r="L34" i="58"/>
  <c r="K34" i="58"/>
  <c r="L33" i="58"/>
  <c r="K33" i="58"/>
  <c r="L32" i="58"/>
  <c r="K32" i="58"/>
  <c r="L31" i="58"/>
  <c r="K31" i="58"/>
  <c r="L30" i="58"/>
  <c r="K30" i="58"/>
  <c r="L29" i="58"/>
  <c r="K29" i="58"/>
  <c r="L28" i="58"/>
  <c r="K28" i="58"/>
  <c r="L27" i="58"/>
  <c r="K27" i="58"/>
  <c r="L26" i="58"/>
  <c r="K26" i="58"/>
  <c r="L25" i="58"/>
  <c r="K25" i="58"/>
  <c r="L24" i="58"/>
  <c r="K24" i="58"/>
  <c r="L23" i="58"/>
  <c r="K23" i="58"/>
  <c r="L22" i="58"/>
  <c r="K22" i="58"/>
  <c r="L21" i="58"/>
  <c r="K21" i="58"/>
  <c r="L19" i="58"/>
  <c r="K19" i="58"/>
  <c r="L18" i="58"/>
  <c r="K18" i="58"/>
  <c r="L17" i="58"/>
  <c r="K17" i="58"/>
  <c r="L16" i="58"/>
  <c r="K16" i="58"/>
  <c r="L15" i="58"/>
  <c r="K15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5">
    <s v="Migdal Hashkaot Neches Boded"/>
    <s v="{[Time].[Hie Time].[Yom].&amp;[20230630]}"/>
    <s v="{[Medida].[Medida].&amp;[2]}"/>
    <s v="{[Keren].[Keren].[All]}"/>
    <s v="{[Cheshbon KM].[Hie Peilut].[Chevra].&amp;[398]&amp;[Kod_Peilut_L7_398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3" si="25">
        <n x="1" s="1"/>
        <n x="23"/>
        <n x="24"/>
      </t>
    </mdx>
    <mdx n="0" f="v">
      <t c="3" si="25">
        <n x="1" s="1"/>
        <n x="26"/>
        <n x="24"/>
      </t>
    </mdx>
    <mdx n="0" f="v">
      <t c="3" si="25">
        <n x="1" s="1"/>
        <n x="27"/>
        <n x="24"/>
      </t>
    </mdx>
    <mdx n="0" f="v">
      <t c="3" si="25">
        <n x="1" s="1"/>
        <n x="28"/>
        <n x="24"/>
      </t>
    </mdx>
    <mdx n="0" f="v">
      <t c="3" si="25">
        <n x="1" s="1"/>
        <n x="29"/>
        <n x="24"/>
      </t>
    </mdx>
    <mdx n="0" f="v">
      <t c="3" si="25">
        <n x="1" s="1"/>
        <n x="30"/>
        <n x="24"/>
      </t>
    </mdx>
    <mdx n="0" f="v">
      <t c="3" si="25">
        <n x="1" s="1"/>
        <n x="31"/>
        <n x="24"/>
      </t>
    </mdx>
    <mdx n="0" f="v">
      <t c="3" si="25">
        <n x="1" s="1"/>
        <n x="32"/>
        <n x="24"/>
      </t>
    </mdx>
    <mdx n="0" f="v">
      <t c="3" si="25">
        <n x="1" s="1"/>
        <n x="33"/>
        <n x="24"/>
      </t>
    </mdx>
    <mdx n="0" f="v">
      <t c="3" si="25">
        <n x="1" s="1"/>
        <n x="34"/>
        <n x="24"/>
      </t>
    </mdx>
  </mdxMetadata>
  <valueMetadata count="2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</valueMetadata>
</metadata>
</file>

<file path=xl/sharedStrings.xml><?xml version="1.0" encoding="utf-8"?>
<sst xmlns="http://schemas.openxmlformats.org/spreadsheetml/2006/main" count="11952" uniqueCount="3513">
  <si>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</si>
  <si>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</si>
  <si>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</si>
  <si>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</si>
  <si>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</si>
  <si>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</si>
  <si>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</si>
  <si>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</si>
  <si>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</si>
  <si>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</si>
  <si>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</si>
  <si>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</si>
  <si>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</si>
  <si>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</si>
  <si>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</si>
  <si>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</si>
  <si>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</si>
  <si>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</si>
  <si>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</si>
  <si>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</si>
  <si>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</si>
  <si>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</si>
  <si>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</si>
  <si>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</si>
  <si>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</si>
  <si>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</si>
  <si>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</si>
  <si>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</si>
  <si>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</si>
  <si>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</si>
  <si>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</si>
  <si>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</si>
  <si>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</si>
  <si>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</si>
  <si>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</si>
  <si>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</si>
  <si>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</si>
  <si>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</si>
  <si>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</si>
  <si>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</si>
  <si>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</si>
  <si>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</si>
  <si>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</si>
  <si>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</si>
  <si>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</si>
  <si>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</si>
  <si>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</si>
  <si>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</si>
  <si>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</si>
  <si>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</si>
  <si>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</si>
  <si>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</si>
  <si>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</si>
  <si>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</si>
  <si>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</si>
  <si>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</si>
  <si>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</si>
  <si>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</si>
  <si>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</si>
  <si>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</si>
  <si>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</si>
  <si>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</si>
  <si>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</si>
  <si>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</si>
  <si>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</si>
  <si>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</si>
  <si>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</si>
  <si>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</si>
  <si>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</si>
  <si>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</si>
  <si>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</si>
  <si>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</si>
  <si>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</si>
  <si>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</si>
  <si>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</si>
  <si>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</si>
  <si>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</si>
  <si>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</si>
  <si>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</si>
  <si>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</si>
  <si>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</si>
  <si>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</si>
  <si>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</si>
  <si>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</si>
  <si>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</si>
  <si>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</si>
  <si>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</si>
  <si>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</si>
  <si>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</si>
  <si>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</si>
  <si>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</si>
  <si>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</si>
  <si>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</si>
  <si>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</si>
  <si>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</si>
  <si>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</si>
  <si>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</si>
  <si>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</si>
  <si>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</si>
  <si>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</si>
  <si>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</si>
  <si>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</si>
  <si>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</si>
  <si>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</si>
  <si>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</si>
  <si>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</si>
  <si>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</si>
  <si>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</si>
  <si>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</si>
  <si>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</si>
  <si>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</si>
  <si>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</si>
  <si>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</si>
  <si>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</si>
  <si>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</si>
  <si>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</si>
  <si>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</si>
  <si>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</si>
  <si>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</si>
  <si>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</si>
  <si>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</si>
  <si>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</si>
  <si>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</si>
  <si>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</si>
  <si>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</si>
  <si>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</si>
  <si>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</si>
  <si>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</si>
  <si>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</si>
  <si>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</si>
  <si>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</si>
  <si>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</si>
  <si>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</si>
  <si>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</si>
  <si>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</si>
  <si>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</si>
  <si>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</si>
  <si>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</si>
  <si>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</si>
  <si>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</si>
  <si>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</si>
  <si>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</si>
  <si>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</si>
  <si>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</si>
  <si>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</si>
  <si>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</si>
  <si>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</si>
  <si>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</si>
  <si>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</si>
  <si>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</si>
  <si>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</si>
  <si>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</si>
  <si>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</si>
  <si>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</si>
  <si>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</si>
  <si>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</si>
  <si>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</si>
  <si>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</si>
  <si>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</si>
  <si>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</si>
  <si>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</si>
  <si>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</si>
  <si>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</si>
  <si>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</si>
  <si>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</si>
  <si>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</si>
  <si>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</si>
  <si>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</si>
  <si>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</si>
  <si>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</si>
  <si>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</si>
  <si>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</si>
  <si>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</si>
  <si>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</si>
  <si>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</si>
  <si>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</si>
  <si>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</si>
  <si>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</si>
  <si>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</si>
  <si>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</si>
  <si>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</si>
  <si>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</si>
  <si>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</si>
  <si>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</si>
  <si>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</si>
  <si>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</si>
  <si>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</si>
  <si>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</si>
  <si>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</si>
  <si>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</si>
  <si>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</si>
  <si>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</si>
  <si>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</si>
  <si>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</si>
  <si>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</si>
  <si>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</si>
  <si>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</si>
  <si>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</si>
  <si>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</si>
  <si>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</si>
  <si>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</si>
  <si>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</si>
  <si>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</si>
  <si>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</si>
  <si>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</si>
  <si>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</si>
  <si>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</si>
  <si>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</si>
  <si>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</si>
  <si>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</si>
  <si>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</si>
  <si>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</si>
  <si>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</si>
  <si>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</si>
  <si>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</si>
  <si>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</si>
  <si>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</si>
  <si>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</si>
  <si>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</si>
  <si>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</si>
  <si>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</si>
  <si>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</si>
  <si>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</si>
  <si>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</si>
  <si>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</si>
  <si>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</si>
  <si>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</si>
  <si>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</si>
  <si>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</si>
  <si>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</si>
  <si>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</si>
  <si>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</si>
  <si>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</si>
  <si>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אישית (מספר אוצר 162) - מסלול לבני 50 עד 60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</si>
  <si>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</si>
  <si>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</si>
  <si>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</si>
  <si>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</si>
  <si>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</si>
  <si>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</si>
  <si>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</si>
  <si>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</si>
  <si>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</si>
  <si>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</si>
  <si>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</si>
  <si>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</si>
  <si>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</si>
  <si>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</si>
  <si>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</si>
  <si>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</si>
  <si>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</si>
  <si>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</si>
  <si>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</si>
  <si>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</si>
  <si>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</si>
  <si>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</si>
  <si>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</si>
  <si>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</si>
  <si>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</si>
  <si>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</si>
  <si>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</si>
  <si>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</si>
  <si>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</si>
  <si>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</si>
  <si>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</si>
  <si>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</si>
  <si>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</si>
  <si>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</si>
  <si>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</si>
  <si>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</si>
  <si>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</si>
  <si>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</si>
  <si>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</si>
  <si>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</si>
  <si>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</si>
  <si>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</si>
  <si>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</si>
  <si>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</si>
  <si>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</si>
  <si>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</si>
  <si>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</si>
  <si>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</si>
  <si>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</si>
  <si>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</si>
  <si>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</si>
  <si>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</si>
  <si>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</si>
  <si>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</si>
  <si>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</si>
  <si>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</si>
  <si>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</si>
  <si>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</si>
  <si>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</si>
  <si>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</si>
  <si>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</si>
  <si>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</si>
  <si>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</si>
  <si>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</si>
  <si>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</si>
  <si>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</si>
  <si>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</si>
  <si>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</si>
  <si>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</si>
  <si>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</si>
  <si>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</si>
  <si>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</si>
  <si>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</si>
  <si>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</si>
  <si>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</si>
  <si>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</si>
  <si>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</si>
  <si>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</si>
  <si>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</si>
  <si>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</si>
  <si>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</si>
  <si>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</si>
  <si>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</si>
  <si>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</si>
  <si>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</si>
  <si>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</si>
  <si>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</si>
  <si>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</si>
  <si>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</si>
  <si>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</si>
  <si>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</si>
  <si>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</si>
  <si>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</si>
  <si>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</si>
  <si>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</si>
  <si>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</si>
  <si>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</si>
  <si>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513686154</t>
  </si>
  <si>
    <t>נמלי ישראל אגחא</t>
  </si>
  <si>
    <t>513569780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</si>
  <si>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</si>
  <si>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</si>
  <si>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</si>
  <si>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</si>
  <si>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</si>
  <si>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</si>
  <si>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</si>
  <si>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</si>
  <si>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</si>
  <si>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</si>
  <si>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</si>
  <si>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</si>
  <si>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</si>
  <si>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</si>
  <si>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</si>
  <si>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</si>
  <si>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</si>
  <si>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</si>
  <si>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</si>
  <si>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</si>
  <si>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</si>
  <si>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</si>
  <si>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</si>
  <si>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</si>
  <si>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</si>
  <si>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</si>
  <si>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</si>
  <si>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</si>
  <si>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</si>
  <si>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</si>
  <si>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</si>
  <si>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</si>
  <si>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</si>
  <si>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</si>
  <si>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</si>
  <si>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</si>
  <si>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</si>
  <si>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</si>
  <si>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</si>
  <si>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</si>
  <si>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</si>
  <si>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</si>
  <si>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</si>
  <si>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</si>
  <si>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</si>
  <si>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</si>
  <si>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</si>
  <si>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</si>
  <si>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</si>
  <si>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</si>
  <si>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</si>
  <si>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</si>
  <si>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</si>
  <si>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</si>
  <si>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</si>
  <si>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</si>
  <si>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</si>
  <si>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</si>
  <si>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</si>
  <si>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</si>
  <si>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</si>
  <si>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</si>
  <si>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</si>
  <si>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</si>
  <si>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</si>
  <si>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</si>
  <si>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</si>
  <si>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</si>
  <si>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</si>
  <si>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</si>
  <si>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</si>
  <si>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</si>
  <si>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</si>
  <si>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</si>
  <si>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</si>
  <si>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</si>
  <si>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</si>
  <si>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</si>
  <si>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</si>
  <si>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</si>
  <si>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</si>
  <si>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</si>
  <si>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</si>
  <si>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</si>
  <si>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</si>
  <si>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</si>
  <si>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</si>
  <si>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</si>
  <si>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</si>
  <si>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</si>
  <si>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</si>
  <si>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</si>
  <si>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</si>
  <si>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</si>
  <si>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</si>
  <si>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</si>
  <si>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</si>
  <si>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</si>
  <si>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</si>
  <si>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</si>
  <si>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</si>
  <si>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</si>
  <si>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</si>
  <si>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</si>
  <si>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</si>
  <si>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</si>
  <si>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</si>
  <si>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</si>
  <si>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</si>
  <si>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</si>
  <si>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</si>
  <si>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</si>
  <si>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</si>
  <si>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</si>
  <si>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</si>
  <si>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</si>
  <si>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</si>
  <si>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</si>
  <si>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</si>
  <si>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</si>
  <si>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</si>
  <si>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</si>
  <si>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</si>
  <si>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</si>
  <si>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</si>
  <si>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</si>
  <si>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</si>
  <si>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</si>
  <si>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</si>
  <si>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</si>
  <si>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</si>
  <si>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</si>
  <si>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</si>
  <si>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</si>
  <si>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</si>
  <si>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</si>
  <si>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</si>
  <si>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</si>
  <si>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</si>
  <si>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</si>
  <si>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</si>
  <si>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</si>
  <si>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</si>
  <si>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</si>
  <si>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</si>
  <si>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</si>
  <si>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</si>
  <si>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</si>
  <si>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</si>
  <si>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</si>
  <si>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</si>
  <si>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</si>
  <si>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</si>
  <si>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</si>
  <si>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</si>
  <si>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</si>
  <si>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</si>
  <si>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</si>
  <si>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</si>
  <si>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</si>
  <si>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</si>
  <si>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</si>
  <si>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</si>
  <si>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</si>
  <si>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</si>
  <si>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</si>
  <si>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</si>
  <si>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</si>
  <si>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</si>
  <si>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</si>
  <si>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</si>
  <si>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</si>
  <si>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</si>
  <si>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</si>
  <si>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</si>
  <si>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</si>
  <si>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</si>
  <si>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</si>
  <si>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</si>
  <si>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</si>
  <si>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</si>
  <si>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</si>
  <si>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</si>
  <si>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</si>
  <si>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</si>
  <si>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</si>
  <si>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</si>
  <si>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</si>
  <si>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</si>
  <si>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</si>
  <si>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</si>
  <si>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</si>
  <si>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</si>
  <si>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</si>
  <si>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</si>
  <si>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</si>
  <si>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</si>
  <si>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</si>
  <si>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</si>
  <si>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</si>
  <si>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</si>
  <si>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</si>
  <si>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</si>
  <si>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</si>
  <si>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</si>
  <si>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</si>
  <si>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</si>
  <si>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</si>
  <si>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</si>
  <si>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</si>
  <si>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</si>
  <si>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</si>
  <si>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</si>
  <si>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</si>
  <si>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</si>
  <si>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</si>
  <si>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</si>
  <si>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</si>
  <si>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</si>
  <si>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</si>
  <si>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</si>
  <si>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</si>
  <si>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</si>
  <si>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</si>
  <si>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</si>
  <si>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</si>
  <si>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</si>
  <si>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</si>
  <si>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</si>
  <si>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</si>
  <si>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</si>
  <si>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</si>
  <si>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</si>
  <si>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</si>
  <si>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</si>
  <si>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</si>
  <si>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</si>
  <si>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</si>
  <si>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</si>
  <si>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</si>
  <si>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</si>
  <si>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</si>
  <si>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</si>
  <si>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</si>
  <si>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</si>
  <si>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</si>
  <si>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</si>
  <si>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</si>
  <si>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</si>
  <si>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</si>
  <si>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</si>
  <si>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</si>
  <si>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</si>
  <si>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</si>
  <si>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</si>
  <si>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</si>
  <si>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</si>
  <si>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</si>
  <si>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</si>
  <si>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</si>
  <si>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</si>
  <si>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</si>
  <si>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</si>
  <si>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</si>
  <si>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</si>
  <si>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</si>
  <si>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</si>
  <si>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</si>
  <si>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</si>
  <si>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</si>
  <si>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</si>
  <si>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</si>
  <si>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</si>
  <si>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</si>
  <si>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</si>
  <si>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</si>
  <si>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</si>
  <si>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</si>
  <si>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</si>
  <si>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</si>
  <si>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</si>
  <si>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</si>
  <si>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</si>
  <si>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</si>
  <si>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</si>
  <si>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</si>
  <si>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</si>
  <si>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</si>
  <si>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</si>
  <si>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</si>
  <si>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</si>
  <si>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</si>
  <si>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</si>
  <si>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</si>
  <si>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</si>
  <si>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</si>
  <si>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</si>
  <si>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</si>
  <si>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</si>
  <si>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</si>
  <si>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</si>
  <si>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</si>
  <si>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</si>
  <si>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</si>
  <si>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</si>
  <si>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</si>
  <si>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</si>
  <si>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</si>
  <si>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</si>
  <si>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</si>
  <si>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</si>
  <si>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</si>
  <si>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</si>
  <si>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</si>
  <si>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</si>
  <si>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</si>
  <si>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</si>
  <si>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</si>
  <si>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</si>
  <si>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</si>
  <si>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</si>
  <si>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</si>
  <si>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</si>
  <si>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</si>
  <si>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</si>
  <si>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</si>
  <si>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</si>
  <si>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</si>
  <si>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</si>
  <si>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</si>
  <si>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</si>
  <si>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</si>
  <si>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</si>
  <si>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</si>
  <si>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</si>
  <si>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</si>
  <si>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</si>
  <si>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</si>
  <si>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</si>
  <si>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</si>
  <si>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</si>
  <si>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</si>
  <si>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</si>
  <si>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</si>
  <si>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</si>
  <si>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</si>
  <si>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</si>
  <si>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</si>
  <si>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</si>
  <si>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</si>
  <si>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</si>
  <si>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</si>
  <si>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</si>
  <si>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</si>
  <si>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</si>
  <si>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</si>
  <si>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</si>
  <si>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</si>
  <si>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</si>
  <si>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</si>
  <si>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</si>
  <si>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</si>
  <si>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</si>
  <si>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</si>
  <si>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</si>
  <si>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</si>
  <si>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</si>
  <si>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</si>
  <si>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</si>
  <si>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</si>
  <si>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</si>
  <si>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</si>
  <si>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</si>
  <si>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</si>
  <si>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</si>
  <si>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</si>
  <si>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</si>
  <si>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</si>
  <si>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</si>
  <si>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</si>
  <si>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</si>
  <si>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</si>
  <si>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</si>
  <si>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</si>
  <si>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</si>
  <si>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</si>
  <si>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</si>
  <si>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</si>
  <si>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</si>
  <si>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</si>
  <si>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</si>
  <si>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</si>
  <si>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</si>
  <si>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</si>
  <si>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</si>
  <si>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</si>
  <si>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</si>
  <si>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</si>
  <si>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</si>
  <si>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</si>
  <si>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</si>
  <si>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</si>
  <si>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</si>
  <si>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</si>
  <si>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</si>
  <si>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</si>
  <si>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</si>
  <si>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</si>
  <si>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</si>
  <si>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</si>
  <si>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</si>
  <si>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</si>
  <si>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</si>
  <si>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</si>
  <si>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</si>
  <si>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</si>
  <si>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</si>
  <si>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</si>
  <si>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</si>
  <si>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</si>
  <si>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</si>
  <si>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</si>
  <si>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</si>
  <si>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</si>
  <si>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</si>
  <si>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</si>
  <si>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</si>
  <si>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</si>
  <si>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</si>
  <si>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</si>
  <si>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</si>
  <si>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</si>
  <si>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</si>
  <si>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</si>
  <si>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</si>
  <si>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</si>
  <si>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</si>
  <si>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</si>
  <si>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</si>
  <si>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</si>
  <si>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</si>
  <si>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</si>
  <si>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</si>
  <si>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</si>
  <si>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</si>
  <si>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</si>
  <si>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</si>
  <si>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</si>
  <si>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</si>
  <si>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</si>
  <si>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</si>
  <si>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</si>
  <si>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</si>
  <si>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</si>
  <si>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</si>
  <si>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</si>
  <si>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</si>
  <si>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</si>
  <si>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</si>
  <si>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</si>
  <si>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</si>
  <si>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</si>
  <si>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</si>
  <si>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</si>
  <si>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</si>
  <si>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</si>
  <si>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</si>
  <si>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</si>
  <si>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</si>
  <si>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</si>
  <si>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</si>
  <si>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</si>
  <si>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</si>
  <si>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</si>
  <si>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</si>
  <si>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</si>
  <si>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</si>
  <si>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</si>
  <si>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</si>
  <si>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</si>
  <si>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</si>
  <si>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</si>
  <si>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</si>
  <si>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</si>
  <si>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</si>
  <si>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</si>
  <si>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</si>
  <si>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</si>
  <si>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</si>
  <si>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</si>
  <si>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</si>
  <si>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</si>
  <si>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</si>
  <si>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</si>
  <si>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</si>
  <si>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</si>
  <si>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</si>
  <si>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</si>
  <si>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</si>
  <si>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</si>
  <si>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</si>
  <si>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</si>
  <si>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</si>
  <si>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</si>
  <si>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</si>
  <si>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</si>
  <si>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</si>
  <si>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</si>
  <si>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</si>
  <si>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</si>
  <si>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</si>
  <si>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</si>
  <si>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</si>
  <si>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</si>
  <si>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</si>
  <si>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</si>
  <si>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</si>
  <si>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</si>
  <si>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</si>
  <si>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</si>
  <si>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</si>
  <si>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</si>
  <si>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</si>
  <si>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</si>
  <si>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</si>
  <si>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</si>
  <si>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</si>
  <si>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</si>
  <si>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</si>
  <si>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</si>
  <si>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</si>
  <si>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</si>
  <si>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</si>
  <si>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</si>
  <si>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</si>
  <si>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</si>
  <si>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</si>
  <si>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</si>
  <si>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</si>
  <si>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</si>
  <si>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</si>
  <si>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</si>
  <si>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</si>
  <si>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</si>
  <si>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</si>
  <si>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</si>
  <si>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</si>
  <si>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</si>
  <si>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</si>
  <si>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</si>
  <si>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</si>
  <si>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</si>
  <si>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</si>
  <si>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</si>
  <si>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</si>
  <si>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</si>
  <si>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</si>
  <si>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</si>
  <si>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</si>
  <si>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</si>
  <si>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</si>
  <si>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</si>
  <si>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</si>
  <si>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</si>
  <si>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</si>
  <si>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</si>
  <si>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</si>
  <si>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</si>
  <si>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</si>
  <si>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</si>
  <si>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</si>
  <si>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</si>
  <si>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</si>
  <si>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</si>
  <si>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</si>
  <si>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</si>
  <si>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</si>
  <si>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</si>
  <si>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</si>
  <si>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</si>
  <si>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</si>
  <si>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</si>
  <si>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</si>
  <si>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</si>
  <si>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</si>
  <si>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</si>
  <si>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</si>
  <si>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</si>
  <si>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</si>
  <si>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</si>
  <si>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</si>
  <si>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</si>
  <si>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</si>
  <si>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</si>
  <si>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</si>
  <si>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</si>
  <si>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</si>
  <si>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</si>
  <si>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</si>
  <si>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</si>
  <si>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</si>
  <si>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</si>
  <si>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</si>
  <si>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</si>
  <si>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</si>
  <si>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</si>
  <si>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</si>
  <si>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</si>
  <si>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</si>
  <si>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</si>
  <si>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</si>
  <si>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</si>
  <si>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</si>
  <si>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</si>
  <si>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</si>
  <si>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</si>
  <si>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</si>
  <si>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</si>
  <si>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</si>
  <si>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</si>
  <si>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</si>
  <si>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</si>
  <si>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</si>
  <si>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</si>
  <si>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</si>
  <si>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</si>
  <si>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</si>
  <si>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</si>
  <si>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</si>
  <si>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</si>
  <si>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</si>
  <si>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</si>
  <si>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</si>
  <si>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</si>
  <si>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</si>
  <si>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</si>
  <si>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</si>
  <si>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</si>
  <si>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</si>
  <si>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</si>
  <si>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</si>
  <si>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</si>
  <si>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</si>
  <si>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</si>
  <si>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</si>
  <si>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</si>
  <si>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</si>
  <si>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</si>
  <si>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</si>
  <si>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</si>
  <si>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</si>
  <si>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</si>
  <si>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</si>
  <si>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</si>
  <si>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</si>
  <si>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</si>
  <si>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</si>
  <si>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</si>
  <si>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</si>
  <si>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</si>
  <si>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</si>
  <si>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</si>
  <si>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</si>
  <si>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</si>
  <si>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</si>
  <si>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</si>
  <si>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</si>
  <si>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</si>
  <si>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</si>
  <si>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</si>
  <si>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</si>
  <si>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</si>
  <si>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</si>
  <si>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</si>
  <si>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</si>
  <si>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</si>
  <si>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</si>
  <si>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</si>
  <si>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</si>
  <si>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</si>
  <si>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</si>
  <si>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</si>
  <si>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</si>
  <si>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</si>
  <si>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</si>
  <si>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</si>
  <si>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</si>
  <si>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</si>
  <si>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</si>
  <si>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</si>
  <si>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</si>
  <si>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</si>
  <si>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</si>
  <si>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</si>
  <si>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</si>
  <si>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</si>
  <si>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</si>
  <si>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</si>
  <si>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</si>
  <si>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</si>
  <si>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</si>
  <si>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</si>
  <si>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</si>
  <si>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</si>
  <si>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</si>
  <si>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</si>
  <si>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</si>
  <si>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</si>
  <si>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</si>
  <si>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</si>
  <si>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</si>
  <si>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</si>
  <si>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</si>
  <si>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</si>
  <si>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</si>
  <si>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</si>
  <si>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</si>
  <si>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</si>
  <si>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</si>
  <si>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</si>
  <si>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</si>
  <si>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</si>
  <si>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</si>
  <si>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</si>
  <si>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</si>
  <si>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</si>
  <si>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</si>
  <si>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</si>
  <si>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</si>
  <si>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</si>
  <si>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</si>
  <si>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</si>
  <si>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</si>
  <si>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</si>
  <si>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</si>
  <si>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</si>
  <si>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</si>
  <si>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</si>
  <si>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</si>
  <si>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</si>
  <si>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</si>
  <si>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</si>
  <si>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</si>
  <si>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</si>
  <si>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</si>
  <si>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</si>
  <si>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</si>
  <si>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</si>
  <si>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</si>
  <si>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</si>
  <si>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</si>
  <si>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</si>
  <si>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</si>
  <si>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</si>
  <si>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</si>
  <si>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</si>
  <si>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</si>
  <si>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</si>
  <si>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</si>
  <si>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</si>
  <si>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</si>
  <si>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</si>
  <si>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</si>
  <si>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</si>
  <si>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</si>
  <si>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</si>
  <si>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</si>
  <si>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</si>
  <si>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</si>
  <si>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</si>
  <si>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</si>
  <si>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</si>
  <si>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</si>
  <si>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</si>
  <si>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</si>
  <si>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</si>
  <si>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</si>
  <si>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</si>
  <si>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</si>
  <si>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</si>
  <si>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</si>
  <si>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</si>
  <si>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</si>
  <si>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</si>
  <si>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</si>
  <si>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</si>
  <si>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</si>
  <si>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</si>
  <si>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</si>
  <si>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</si>
  <si>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</si>
  <si>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</si>
  <si>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</si>
  <si>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</si>
  <si>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</si>
  <si>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</si>
  <si>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</si>
  <si>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</si>
  <si>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</si>
  <si>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</si>
  <si>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</si>
  <si>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</si>
  <si>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</si>
  <si>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</si>
  <si>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</si>
  <si>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</si>
  <si>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</si>
  <si>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</si>
  <si>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</si>
  <si>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</si>
  <si>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</si>
  <si>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</si>
  <si>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</si>
  <si>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</si>
  <si>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</si>
  <si>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</si>
  <si>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</si>
  <si>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</si>
  <si>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</si>
  <si>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</si>
  <si>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</si>
  <si>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</si>
  <si>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</si>
  <si>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</si>
  <si>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</si>
  <si>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</si>
  <si>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</si>
  <si>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</si>
  <si>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</si>
  <si>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</si>
  <si>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</si>
  <si>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</si>
  <si>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</si>
  <si>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</si>
  <si>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</si>
  <si>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</si>
  <si>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</si>
  <si>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</si>
  <si>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</si>
  <si>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</si>
  <si>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</si>
  <si>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</si>
  <si>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</si>
  <si>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</si>
  <si>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</si>
  <si>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</si>
  <si>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</si>
  <si>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</si>
  <si>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</si>
  <si>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</si>
  <si>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</si>
  <si>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</si>
  <si>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</si>
  <si>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</si>
  <si>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</si>
  <si>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</si>
  <si>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</si>
  <si>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</si>
  <si>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</si>
  <si>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</si>
  <si>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</si>
  <si>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</si>
  <si>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</si>
  <si>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</si>
  <si>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</si>
  <si>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</si>
  <si>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</si>
  <si>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</si>
  <si>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</si>
  <si>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</si>
  <si>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</si>
  <si>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</si>
  <si>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</si>
  <si>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</si>
  <si>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</si>
  <si>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</si>
  <si>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</si>
  <si>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</si>
  <si>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</si>
  <si>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</si>
  <si>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</si>
  <si>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</si>
  <si>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</si>
  <si>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</si>
  <si>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</si>
  <si>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</si>
  <si>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</si>
  <si>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</si>
  <si>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</si>
  <si>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</si>
  <si>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</si>
  <si>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</si>
  <si>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</si>
  <si>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</si>
  <si>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</si>
  <si>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</si>
  <si>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</si>
  <si>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</si>
  <si>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</si>
  <si>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</si>
  <si>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</si>
  <si>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</si>
  <si>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</si>
  <si>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</si>
  <si>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</si>
  <si>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</si>
  <si>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</si>
  <si>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</si>
  <si>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</si>
  <si>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</si>
  <si>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</si>
  <si>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</si>
  <si>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</si>
  <si>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</si>
  <si>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</si>
  <si>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</si>
  <si>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</si>
  <si>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</si>
  <si>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</si>
  <si>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</si>
  <si>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</si>
  <si>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</si>
  <si>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</si>
  <si>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</si>
  <si>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</si>
  <si>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</si>
  <si>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</si>
  <si>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</si>
  <si>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</si>
  <si>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</si>
  <si>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</si>
  <si>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</si>
  <si>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</si>
  <si>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</si>
  <si>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</si>
  <si>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</si>
  <si>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</si>
  <si>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</si>
  <si>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</si>
  <si>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</si>
  <si>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</si>
  <si>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</si>
  <si>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</si>
  <si>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</si>
  <si>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</si>
  <si>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</si>
  <si>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</si>
  <si>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</si>
  <si>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</si>
  <si>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</si>
  <si>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</si>
  <si>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</si>
  <si>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</si>
  <si>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</si>
  <si>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</si>
  <si>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</si>
  <si>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</si>
  <si>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</si>
  <si>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</si>
  <si>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</si>
  <si>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</si>
  <si>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</si>
  <si>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</si>
  <si>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</si>
  <si>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</si>
  <si>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</si>
  <si>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</si>
  <si>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</si>
  <si>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</si>
  <si>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</si>
  <si>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</si>
  <si>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</si>
  <si>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</si>
  <si>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</si>
  <si>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</si>
  <si>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</si>
  <si>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</si>
  <si>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</si>
  <si>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</si>
  <si>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</si>
  <si>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</si>
  <si>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</si>
  <si>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</si>
  <si>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</si>
  <si>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</si>
  <si>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</si>
  <si>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</si>
  <si>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</si>
  <si>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</si>
  <si>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</si>
  <si>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</si>
  <si>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</si>
  <si>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</si>
  <si>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</si>
  <si>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</si>
  <si>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</si>
  <si>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</si>
  <si>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</si>
  <si>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</si>
  <si>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</si>
  <si>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</si>
  <si>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</si>
  <si>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</si>
  <si>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</si>
  <si>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</si>
  <si>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</si>
  <si>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</si>
  <si>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</si>
  <si>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</si>
  <si>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</si>
  <si>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</si>
  <si>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</si>
  <si>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</si>
  <si>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</si>
  <si>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</si>
  <si>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</si>
  <si>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</si>
  <si>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</si>
  <si>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</si>
  <si>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</si>
  <si>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</si>
  <si>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</si>
  <si>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</si>
  <si>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</si>
  <si>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</si>
  <si>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</si>
  <si>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</si>
  <si>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</si>
  <si>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</si>
  <si>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</si>
  <si>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</si>
  <si>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</si>
  <si>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</si>
  <si>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</si>
  <si>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</si>
  <si>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</si>
  <si>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</si>
  <si>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</si>
  <si>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</si>
  <si>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</si>
  <si>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</si>
  <si>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</si>
  <si>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</si>
  <si>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</si>
  <si>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</si>
  <si>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</si>
  <si>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</si>
  <si>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</si>
  <si>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</si>
  <si>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</si>
  <si>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</si>
  <si>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</si>
  <si>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</si>
  <si>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</si>
  <si>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</si>
  <si>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</si>
  <si>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</si>
  <si>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</si>
  <si>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</si>
  <si>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</si>
  <si>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</si>
  <si>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</si>
  <si>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</si>
  <si>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</si>
  <si>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</si>
  <si>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</si>
  <si>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</si>
  <si>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</si>
  <si>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</si>
  <si>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</si>
  <si>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</si>
  <si>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</si>
  <si>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</si>
  <si>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</si>
  <si>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</si>
  <si>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</si>
  <si>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</si>
  <si>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</si>
  <si>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</si>
  <si>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</si>
  <si>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</si>
  <si>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</si>
  <si>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</si>
  <si>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</si>
  <si>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</si>
  <si>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</si>
  <si>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</si>
  <si>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</si>
  <si>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</si>
  <si>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</si>
  <si>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</si>
  <si>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</si>
  <si>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</si>
  <si>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</si>
  <si>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</si>
  <si>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</si>
  <si>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</si>
  <si>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</si>
  <si>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</si>
  <si>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</si>
  <si>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</si>
  <si>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</si>
  <si>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</si>
  <si>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</si>
  <si>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</si>
  <si>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</si>
  <si>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</si>
  <si>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</si>
  <si>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</si>
  <si>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</si>
  <si>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</si>
  <si>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</si>
  <si>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</si>
  <si>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</si>
  <si>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</si>
  <si>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</si>
  <si>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</si>
  <si>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</si>
  <si>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</si>
  <si>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</si>
  <si>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</si>
  <si>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</si>
  <si>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</si>
  <si>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</si>
  <si>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</si>
  <si>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</si>
  <si>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</si>
  <si>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</si>
  <si>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</si>
  <si>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</si>
  <si>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</si>
  <si>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</si>
  <si>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</si>
  <si>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</si>
  <si>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</si>
  <si>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</si>
  <si>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</si>
  <si>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</si>
  <si>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</si>
  <si>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</si>
  <si>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</si>
  <si>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</si>
  <si>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</si>
  <si>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</si>
  <si>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</si>
  <si>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</si>
  <si>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</si>
  <si>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</si>
  <si>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</si>
  <si>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</si>
  <si>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</si>
  <si>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</si>
  <si>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</si>
  <si>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</si>
  <si>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</si>
  <si>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</si>
  <si>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</si>
  <si>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</si>
  <si>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</si>
  <si>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</si>
  <si>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</si>
  <si>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</si>
  <si>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</si>
  <si>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</si>
  <si>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</si>
  <si>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</si>
  <si>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</si>
  <si>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</si>
  <si>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</si>
  <si>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</si>
  <si>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</si>
  <si>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</si>
  <si>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</si>
  <si>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</si>
  <si>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</si>
  <si>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</si>
  <si>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</si>
  <si>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</si>
  <si>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</si>
  <si>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</si>
  <si>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</si>
  <si>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</si>
  <si>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</si>
  <si>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</si>
  <si>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</si>
  <si>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</si>
  <si>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</si>
  <si>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</si>
  <si>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</si>
  <si>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</si>
  <si>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</si>
  <si>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</si>
  <si>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</si>
  <si>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</si>
  <si>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</si>
  <si>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</si>
  <si>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</si>
  <si>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</si>
  <si>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</si>
  <si>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</si>
  <si>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</si>
  <si>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</si>
  <si>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</si>
  <si>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</si>
  <si>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</si>
  <si>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</si>
  <si>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</si>
  <si>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</si>
  <si>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</si>
  <si>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</si>
  <si>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</si>
  <si>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</si>
  <si>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</si>
  <si>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</si>
  <si>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</si>
  <si>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</si>
  <si>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</si>
  <si>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</si>
  <si>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</si>
  <si>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</si>
  <si>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</si>
  <si>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</si>
  <si>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</si>
  <si>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</si>
  <si>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</si>
  <si>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</si>
  <si>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</si>
  <si>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</si>
  <si>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</si>
  <si>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</si>
  <si>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</si>
  <si>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</si>
  <si>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</si>
  <si>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</si>
  <si>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</si>
  <si>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</si>
  <si>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</si>
  <si>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</si>
  <si>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</si>
  <si>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</si>
  <si>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</si>
  <si>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</si>
  <si>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</si>
  <si>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</si>
  <si>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</si>
  <si>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</si>
  <si>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</si>
  <si>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</si>
  <si>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</si>
  <si>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</si>
  <si>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</si>
  <si>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</si>
  <si>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</si>
  <si>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</si>
  <si>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</si>
  <si>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</si>
  <si>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</si>
  <si>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</si>
  <si>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</si>
  <si>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</si>
  <si>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</si>
  <si>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</si>
  <si>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</si>
  <si>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</si>
  <si>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</si>
  <si>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</si>
  <si>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</si>
  <si>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</si>
  <si>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</si>
  <si>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</si>
  <si>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</si>
  <si>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</si>
  <si>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</si>
  <si>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</si>
  <si>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</si>
  <si>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</si>
  <si>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</si>
  <si>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</si>
  <si>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</si>
  <si>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</si>
  <si>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</si>
  <si>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</si>
  <si>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</si>
  <si>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</si>
  <si>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</si>
  <si>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</si>
  <si>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</si>
  <si>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</si>
  <si>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</si>
  <si>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</si>
  <si>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</si>
  <si>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</si>
  <si>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</si>
  <si>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</si>
  <si>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</si>
  <si>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</si>
  <si>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</si>
  <si>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</si>
  <si>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</si>
  <si>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</si>
  <si>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</si>
  <si>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</si>
  <si>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</si>
  <si>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</si>
  <si>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</si>
  <si>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</si>
  <si>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</si>
  <si>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</si>
  <si>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</si>
  <si>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</si>
  <si>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</si>
  <si>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</si>
  <si>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</si>
  <si>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</si>
  <si>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</si>
  <si>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</si>
  <si>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</si>
  <si>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</si>
  <si>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</si>
  <si>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</si>
  <si>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</si>
  <si>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</si>
  <si>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</si>
  <si>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</si>
  <si>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</si>
  <si>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</si>
  <si>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</si>
  <si>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</si>
  <si>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</si>
  <si>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</si>
  <si>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</si>
  <si>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</si>
  <si>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</si>
  <si>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</si>
  <si>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</si>
  <si>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</si>
  <si>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</si>
  <si>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</si>
  <si>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</si>
  <si>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</si>
  <si>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</si>
  <si>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</si>
  <si>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</si>
  <si>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</si>
  <si>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</si>
  <si>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</si>
  <si>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</si>
  <si>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</si>
  <si>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</si>
  <si>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</si>
  <si>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</si>
  <si>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</si>
  <si>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</si>
  <si>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</si>
  <si>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</si>
  <si>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</si>
  <si>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</si>
  <si>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</si>
  <si>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</si>
  <si>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</si>
  <si>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</si>
  <si>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</si>
  <si>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</si>
  <si>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</si>
  <si>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</si>
  <si>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</si>
  <si>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</si>
  <si>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</si>
  <si>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</si>
  <si>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</si>
  <si>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</si>
  <si>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</si>
  <si>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</si>
  <si>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</si>
  <si>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</si>
  <si>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</si>
  <si>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</si>
  <si>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</si>
  <si>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</si>
  <si>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</si>
  <si>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</si>
  <si>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</si>
  <si>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</si>
  <si>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</si>
  <si>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</si>
  <si>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</si>
  <si>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</si>
  <si>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</si>
  <si>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</si>
  <si>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</si>
  <si>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</si>
  <si>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</si>
  <si>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</si>
  <si>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</si>
  <si>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</si>
  <si>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</si>
  <si>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</si>
  <si>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</si>
  <si>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</si>
  <si>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</si>
  <si>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</si>
  <si>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</si>
  <si>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</si>
  <si>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</si>
  <si>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</si>
  <si>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</si>
  <si>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</si>
  <si>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</si>
  <si>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</si>
  <si>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</si>
  <si>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</si>
  <si>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</si>
  <si>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</si>
  <si>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</si>
  <si>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</si>
  <si>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</si>
  <si>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</si>
  <si>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</si>
  <si>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</si>
  <si>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</si>
  <si>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</si>
  <si>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</si>
  <si>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</si>
  <si>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</si>
  <si>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</si>
  <si>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</si>
  <si>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</si>
  <si>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</si>
  <si>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</si>
  <si>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</si>
  <si>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</si>
  <si>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</si>
  <si>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</si>
  <si>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</si>
  <si>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</si>
  <si>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</si>
  <si>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</si>
  <si>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</si>
  <si>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</si>
  <si>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</si>
  <si>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</si>
  <si>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</si>
  <si>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</si>
  <si>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</si>
  <si>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</si>
  <si>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</si>
  <si>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</si>
  <si>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</si>
  <si>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</si>
  <si>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</si>
  <si>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</si>
  <si>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</si>
  <si>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</si>
  <si>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</si>
  <si>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</si>
  <si>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</si>
  <si>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</si>
  <si>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</si>
  <si>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</si>
  <si>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</si>
  <si>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</si>
  <si>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</si>
  <si>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</si>
  <si>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</si>
  <si>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</si>
  <si>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</si>
  <si>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</si>
  <si>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</si>
  <si>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</si>
  <si>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</si>
  <si>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</si>
  <si>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</si>
  <si>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</si>
  <si>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</si>
  <si>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</si>
  <si>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</si>
  <si>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</si>
  <si>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</si>
  <si>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</si>
  <si>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</si>
  <si>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</si>
  <si>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</si>
  <si>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</si>
  <si>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</si>
  <si>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</si>
  <si>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</si>
  <si>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</si>
  <si>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</si>
  <si>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</si>
  <si>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</si>
  <si>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</si>
  <si>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</si>
  <si>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</si>
  <si>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</si>
  <si>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</si>
  <si>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</si>
  <si>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</si>
  <si>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</si>
  <si>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</si>
  <si>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</si>
  <si>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</si>
  <si>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</si>
  <si>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</si>
  <si>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</si>
  <si>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</si>
  <si>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</si>
  <si>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</si>
  <si>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</si>
  <si>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</si>
  <si>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</si>
  <si>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</si>
  <si>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</si>
  <si>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</si>
  <si>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</si>
  <si>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</si>
  <si>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</si>
  <si>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</si>
  <si>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</si>
  <si>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</si>
  <si>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</si>
  <si>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</si>
  <si>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</si>
  <si>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</si>
  <si>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</si>
  <si>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</si>
  <si>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</si>
  <si>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</si>
  <si>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</si>
  <si>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</si>
  <si>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</si>
  <si>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</si>
  <si>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</si>
  <si>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</si>
  <si>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</si>
  <si>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</si>
  <si>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</si>
  <si>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</si>
  <si>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</si>
  <si>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</si>
  <si>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</si>
  <si>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</si>
  <si>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</si>
  <si>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</si>
  <si>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</si>
  <si>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</si>
  <si>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</si>
  <si>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</si>
  <si>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</si>
  <si>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</si>
  <si>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</si>
  <si>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</si>
  <si>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</si>
  <si>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</si>
  <si>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</si>
  <si>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</si>
  <si>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</si>
  <si>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</si>
  <si>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</si>
  <si>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</si>
  <si>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</si>
  <si>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</si>
  <si>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</si>
  <si>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</si>
  <si>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</si>
  <si>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</si>
  <si>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</si>
  <si>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</si>
  <si>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</si>
  <si>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</si>
  <si>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</si>
  <si>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</si>
  <si>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</si>
  <si>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</si>
  <si>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</si>
  <si>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</si>
  <si>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</si>
  <si>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</si>
  <si>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</si>
  <si>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</si>
  <si>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</si>
  <si>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</si>
  <si>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</si>
  <si>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</si>
  <si>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</si>
  <si>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</si>
  <si>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</si>
  <si>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</si>
  <si>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</si>
  <si>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</si>
  <si>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</si>
  <si>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</si>
  <si>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</si>
  <si>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</si>
  <si>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</si>
  <si>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</si>
  <si>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</si>
  <si>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</si>
  <si>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</si>
  <si>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</si>
  <si>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</si>
  <si>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</si>
  <si>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</si>
  <si>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</si>
  <si>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</si>
  <si>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</si>
  <si>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</si>
  <si>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</si>
  <si>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</si>
  <si>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</si>
  <si>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</si>
  <si>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</si>
  <si>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</si>
  <si>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</si>
  <si>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</si>
  <si>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</si>
  <si>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</si>
  <si>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</si>
  <si>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</si>
  <si>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</si>
  <si>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</si>
  <si>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</si>
  <si>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</si>
  <si>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</si>
  <si>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</si>
  <si>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</si>
  <si>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</si>
  <si>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</si>
  <si>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</si>
  <si>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</si>
  <si>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</si>
  <si>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</si>
  <si>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</si>
  <si>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</si>
  <si>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</si>
  <si>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</si>
  <si>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</si>
  <si>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</si>
  <si>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</si>
  <si>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</si>
  <si>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</si>
  <si>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</si>
  <si>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</si>
  <si>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</si>
  <si>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</si>
  <si>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</si>
  <si>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</si>
  <si>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</si>
  <si>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</si>
  <si>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</si>
  <si>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</si>
  <si>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</si>
  <si>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</si>
  <si>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</si>
  <si>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</si>
  <si>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</si>
  <si>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</si>
  <si>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</si>
  <si>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</si>
  <si>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</si>
  <si>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</si>
  <si>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</si>
  <si>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</si>
  <si>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</si>
  <si>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</si>
  <si>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</si>
  <si>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</si>
  <si>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</si>
  <si>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</si>
  <si>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</si>
  <si>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</si>
  <si>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</si>
  <si>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</si>
  <si>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</si>
  <si>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</si>
  <si>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</si>
  <si>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</si>
  <si>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</si>
  <si>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</si>
  <si>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</si>
  <si>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</si>
  <si>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</si>
  <si>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</si>
  <si>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</si>
  <si>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</si>
  <si>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</si>
  <si>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</si>
  <si>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</si>
  <si>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</si>
  <si>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</si>
  <si>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</si>
  <si>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</si>
  <si>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</si>
  <si>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</si>
  <si>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</si>
  <si>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</si>
  <si>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</si>
  <si>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</si>
  <si>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</si>
  <si>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</si>
  <si>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</si>
  <si>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</si>
  <si>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</si>
  <si>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</si>
  <si>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</si>
  <si>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</si>
  <si>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</si>
  <si>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</si>
  <si>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</si>
  <si>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</si>
  <si>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</si>
  <si>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</si>
  <si>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</si>
  <si>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</si>
  <si>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</si>
  <si>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</si>
  <si>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</si>
  <si>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</si>
  <si>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</si>
  <si>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</si>
  <si>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</si>
  <si>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</si>
  <si>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</si>
  <si>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</si>
  <si>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</si>
  <si>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</si>
  <si>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</si>
  <si>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</si>
  <si>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</si>
  <si>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</si>
  <si>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</si>
  <si>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</si>
  <si>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</si>
  <si>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</si>
  <si>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</si>
  <si>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</si>
  <si>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</si>
  <si>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</si>
  <si>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</si>
  <si>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</si>
  <si>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</si>
  <si>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</si>
  <si>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</si>
  <si>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</si>
  <si>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</si>
  <si>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</si>
  <si>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</si>
  <si>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</si>
  <si>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</si>
  <si>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</si>
  <si>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</si>
  <si>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</si>
  <si>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</si>
  <si>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</si>
  <si>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</si>
  <si>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</si>
  <si>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</si>
  <si>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</si>
  <si>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</si>
  <si>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</si>
  <si>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</si>
  <si>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</si>
  <si>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</si>
  <si>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</si>
  <si>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</si>
  <si>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</si>
  <si>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</si>
  <si>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</si>
  <si>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</si>
  <si>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</si>
  <si>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</si>
  <si>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</si>
  <si>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</si>
  <si>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</si>
  <si>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</si>
  <si>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הלוואת בעלים</t>
  </si>
  <si>
    <t>540278835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</si>
  <si>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</si>
  <si>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</si>
  <si>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</si>
  <si>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</si>
  <si>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</si>
  <si>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</si>
  <si>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</si>
  <si>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</si>
  <si>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</si>
  <si>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</si>
  <si>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</si>
  <si>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</si>
  <si>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</si>
  <si>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</si>
  <si>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</si>
  <si>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</si>
  <si>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OPC Power Ventures LP</t>
  </si>
  <si>
    <t>ORDH</t>
  </si>
  <si>
    <t>ReLog*</t>
  </si>
  <si>
    <t>Rialto Elite Portfolio makefet*</t>
  </si>
  <si>
    <t>508308</t>
  </si>
  <si>
    <t>ROBIN*</t>
  </si>
  <si>
    <t>505145</t>
  </si>
  <si>
    <t>Sacramento 353*</t>
  </si>
  <si>
    <t>SPVNI 2 Next 2021 LP</t>
  </si>
  <si>
    <t>Sunbit</t>
  </si>
  <si>
    <t>Tanfield 1*</t>
  </si>
  <si>
    <t>USBT INVESTOR HOLDCO 2 LP*</t>
  </si>
  <si>
    <t>white oak 2*</t>
  </si>
  <si>
    <t>white oak 3 mkf*</t>
  </si>
  <si>
    <t>494381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</si>
  <si>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</si>
  <si>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</si>
  <si>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</si>
  <si>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</si>
  <si>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</si>
  <si>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</si>
  <si>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</si>
  <si>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</si>
  <si>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</si>
  <si>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</si>
  <si>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</si>
  <si>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</si>
  <si>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</si>
  <si>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</si>
  <si>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</si>
  <si>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</si>
  <si>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</si>
  <si>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</si>
  <si>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</si>
  <si>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</si>
  <si>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</si>
  <si>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</si>
  <si>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Cobra Investments L.P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</si>
  <si>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</si>
  <si>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</si>
  <si>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</si>
  <si>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</si>
  <si>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</si>
  <si>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TENE GROWTH CAPITAL IV</t>
  </si>
  <si>
    <t>Yesodot Gimmel</t>
  </si>
  <si>
    <t>Yesodot Senior Co Invest</t>
  </si>
  <si>
    <t>סה"כ קרנות השקעה בחו"ל</t>
  </si>
  <si>
    <t>83North FXV III, L.P.</t>
  </si>
  <si>
    <t>Andreessen Horowitz Fund VII, L.P.</t>
  </si>
  <si>
    <t>Andreessen Horowitz Fund VIII</t>
  </si>
  <si>
    <t>Andreessen Horowitz LSV Fund II, L.P.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</si>
  <si>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</si>
  <si>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</si>
  <si>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</si>
  <si>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</si>
  <si>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</si>
  <si>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</si>
  <si>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</si>
  <si>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</si>
  <si>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</si>
  <si>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Lightspeed Venture Partners Select IV, L.P.</t>
  </si>
  <si>
    <t>Lightspeed Venture Partners XIII, L.P.</t>
  </si>
  <si>
    <t>Point Nine Annex II GmbH &amp; Co. KG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</si>
  <si>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</si>
  <si>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</si>
  <si>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</si>
  <si>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</si>
  <si>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</si>
  <si>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</si>
  <si>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</si>
  <si>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</si>
  <si>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</si>
  <si>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</si>
  <si>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</si>
  <si>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</si>
  <si>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</si>
  <si>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</si>
  <si>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IX.F L.P</t>
  </si>
  <si>
    <t>Brookfield SREP III F3</t>
  </si>
  <si>
    <t>Co Invest Antlia BSREP III</t>
  </si>
  <si>
    <t>Electra America Multifamily III</t>
  </si>
  <si>
    <t>ELECTRA AMERICA PRINCIPAL HOSPITALITY</t>
  </si>
  <si>
    <t>Faropoint III FEEDER 6</t>
  </si>
  <si>
    <t>Portfolio EDGE</t>
  </si>
  <si>
    <t>Waterton Residential P V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</si>
  <si>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</si>
  <si>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</si>
  <si>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</si>
  <si>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</si>
  <si>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</si>
  <si>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</si>
  <si>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</si>
  <si>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</si>
  <si>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</si>
  <si>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</si>
  <si>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</si>
  <si>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</si>
  <si>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</si>
  <si>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</si>
  <si>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</si>
  <si>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</si>
  <si>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</si>
  <si>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</si>
  <si>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</si>
  <si>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</si>
  <si>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</si>
  <si>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</si>
  <si>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</si>
  <si>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</si>
  <si>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</si>
  <si>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</si>
  <si>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</si>
  <si>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</si>
  <si>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</si>
  <si>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</si>
  <si>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</si>
  <si>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</si>
  <si>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</si>
  <si>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</si>
  <si>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</si>
  <si>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</si>
  <si>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</si>
  <si>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</si>
  <si>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</si>
  <si>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</si>
  <si>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</si>
  <si>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</si>
  <si>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</si>
  <si>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</si>
  <si>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</si>
  <si>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</si>
  <si>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</si>
  <si>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</si>
  <si>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</si>
  <si>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</si>
  <si>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</si>
  <si>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</si>
  <si>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</si>
  <si>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</si>
  <si>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</si>
  <si>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</si>
  <si>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</si>
  <si>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</si>
  <si>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</si>
  <si>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</si>
  <si>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</si>
  <si>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Fitzgerald Fund US LP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</si>
  <si>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</si>
  <si>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</si>
  <si>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</si>
  <si>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</si>
  <si>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</si>
  <si>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</si>
  <si>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</si>
  <si>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</si>
  <si>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</si>
  <si>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</si>
  <si>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</si>
  <si>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</si>
  <si>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</si>
  <si>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</si>
  <si>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</si>
  <si>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</si>
  <si>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</si>
  <si>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</si>
  <si>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 C</t>
  </si>
  <si>
    <t>IK Small Cap Fund II No.1 SCSp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</si>
  <si>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</si>
  <si>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</si>
  <si>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</si>
  <si>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</si>
  <si>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</si>
  <si>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</si>
  <si>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</si>
  <si>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</si>
  <si>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</si>
  <si>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</si>
  <si>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</si>
  <si>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</si>
  <si>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</si>
  <si>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</si>
  <si>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</si>
  <si>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</si>
  <si>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</si>
  <si>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</si>
  <si>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</si>
  <si>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</si>
  <si>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</si>
  <si>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</si>
  <si>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IV</t>
  </si>
  <si>
    <t>KSO</t>
  </si>
  <si>
    <t>Lightricks Ltd.</t>
  </si>
  <si>
    <t>LS POWER FUND IV F2</t>
  </si>
  <si>
    <t>Magna Legal Services</t>
  </si>
  <si>
    <t>MCP V</t>
  </si>
  <si>
    <t>MIE III Co Investment Fund II S.L.P</t>
  </si>
  <si>
    <t>Minute Media Inc.</t>
  </si>
  <si>
    <t>Mirasol Co Invest Fund L.P</t>
  </si>
  <si>
    <t>MORE B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</si>
  <si>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</si>
  <si>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</si>
  <si>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</si>
  <si>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</si>
  <si>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</si>
  <si>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</si>
  <si>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</si>
  <si>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</si>
  <si>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</si>
  <si>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</si>
  <si>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</si>
  <si>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</si>
  <si>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</si>
  <si>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</si>
  <si>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</si>
  <si>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</si>
  <si>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</si>
  <si>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</si>
  <si>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</si>
  <si>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QUMRA OPPORTUNITY FUND I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</si>
  <si>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</si>
  <si>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</si>
  <si>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</si>
  <si>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</si>
  <si>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</si>
  <si>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</si>
  <si>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</si>
  <si>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</si>
  <si>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</si>
  <si>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</si>
  <si>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</si>
  <si>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</si>
  <si>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</si>
  <si>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</si>
  <si>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</si>
  <si>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</si>
  <si>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</si>
  <si>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Warburg Pincus China II L.P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</si>
  <si>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</si>
  <si>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</si>
  <si>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</si>
  <si>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</si>
  <si>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</si>
  <si>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</si>
  <si>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</si>
  <si>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</si>
  <si>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</si>
  <si>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</si>
  <si>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</si>
  <si>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</si>
  <si>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</si>
  <si>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</si>
  <si>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</si>
  <si>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</si>
  <si>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</si>
  <si>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</si>
  <si>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</si>
  <si>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</si>
  <si>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</si>
  <si>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</si>
  <si>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</si>
  <si>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</si>
  <si>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</si>
  <si>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</si>
  <si>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</si>
  <si>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</si>
  <si>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</si>
  <si>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</si>
  <si>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</si>
  <si>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</si>
  <si>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</si>
  <si>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</si>
  <si>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</si>
  <si>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</si>
  <si>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</si>
  <si>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</si>
  <si>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</si>
  <si>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</si>
  <si>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</si>
  <si>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</si>
  <si>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</si>
  <si>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</si>
  <si>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</si>
  <si>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</si>
  <si>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</si>
  <si>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</si>
  <si>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</si>
  <si>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</si>
  <si>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</si>
  <si>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</si>
  <si>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</si>
  <si>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</si>
  <si>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</si>
  <si>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</si>
  <si>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</si>
  <si>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</si>
  <si>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</si>
  <si>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</si>
  <si>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</si>
  <si>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</si>
  <si>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</si>
  <si>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</si>
  <si>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</si>
  <si>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</si>
  <si>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</si>
  <si>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</si>
  <si>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</si>
  <si>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</si>
  <si>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</si>
  <si>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</si>
  <si>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</si>
  <si>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</si>
  <si>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</si>
  <si>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</si>
  <si>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</si>
  <si>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</si>
  <si>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</si>
  <si>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</si>
  <si>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</si>
  <si>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</si>
  <si>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</si>
  <si>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</si>
  <si>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</si>
  <si>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</si>
  <si>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</si>
  <si>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</si>
  <si>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</si>
  <si>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</si>
  <si>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</si>
  <si>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</si>
  <si>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</si>
  <si>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</si>
  <si>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</si>
  <si>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</si>
  <si>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</si>
  <si>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</si>
  <si>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</si>
  <si>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</si>
  <si>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</si>
  <si>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</si>
  <si>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</si>
  <si>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</si>
  <si>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</si>
  <si>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</si>
  <si>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</si>
  <si>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</si>
  <si>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</si>
  <si>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</si>
  <si>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</si>
  <si>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</si>
  <si>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</si>
  <si>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</si>
  <si>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</si>
  <si>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</si>
  <si>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</si>
  <si>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</si>
  <si>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</si>
  <si>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</si>
  <si>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</si>
  <si>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</si>
  <si>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</si>
  <si>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</si>
  <si>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</si>
  <si>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</si>
  <si>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</si>
  <si>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</si>
  <si>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</si>
  <si>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</si>
  <si>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</si>
  <si>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</si>
  <si>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</si>
  <si>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</si>
  <si>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</si>
  <si>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</si>
  <si>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</si>
  <si>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</si>
  <si>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</si>
  <si>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</si>
  <si>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</si>
  <si>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</si>
  <si>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</si>
  <si>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</si>
  <si>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</si>
  <si>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</si>
  <si>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</si>
  <si>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</si>
  <si>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</si>
  <si>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</si>
  <si>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</si>
  <si>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</si>
  <si>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</si>
  <si>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</si>
  <si>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</si>
  <si>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</si>
  <si>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</si>
  <si>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</si>
  <si>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</si>
  <si>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</si>
  <si>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</si>
  <si>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</si>
  <si>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</si>
  <si>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</si>
  <si>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</si>
  <si>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</si>
  <si>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</si>
  <si>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</si>
  <si>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</si>
  <si>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</si>
  <si>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</si>
  <si>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</si>
  <si>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</si>
  <si>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</si>
  <si>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</si>
  <si>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</si>
  <si>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</si>
  <si>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</si>
  <si>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</si>
  <si>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</si>
  <si>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</si>
  <si>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</si>
  <si>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</si>
  <si>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</si>
  <si>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</si>
  <si>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</si>
  <si>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</si>
  <si>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</si>
  <si>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</si>
  <si>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</si>
  <si>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</si>
  <si>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</si>
  <si>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</si>
  <si>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</si>
  <si>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</si>
  <si>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</si>
  <si>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</si>
  <si>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</si>
  <si>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</si>
  <si>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</si>
  <si>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</si>
  <si>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</si>
  <si>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</si>
  <si>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</si>
  <si>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</si>
  <si>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</si>
  <si>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</si>
  <si>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</si>
  <si>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</si>
  <si>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</si>
  <si>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</si>
  <si>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</si>
  <si>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</si>
  <si>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</si>
  <si>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</si>
  <si>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</si>
  <si>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</si>
  <si>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</si>
  <si>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</si>
  <si>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</si>
  <si>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</si>
  <si>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</si>
  <si>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</si>
  <si>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</si>
  <si>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</si>
  <si>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</si>
  <si>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</si>
  <si>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</si>
  <si>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</si>
  <si>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</si>
  <si>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</si>
  <si>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</si>
  <si>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</si>
  <si>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</si>
  <si>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</si>
  <si>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</si>
  <si>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</si>
  <si>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</si>
  <si>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</si>
  <si>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</si>
  <si>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</si>
  <si>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</si>
  <si>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</si>
  <si>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</si>
  <si>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</si>
  <si>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</si>
  <si>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10000251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</si>
  <si>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</si>
  <si>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</si>
  <si>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</si>
  <si>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</si>
  <si>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</si>
  <si>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</si>
  <si>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</si>
  <si>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</si>
  <si>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</si>
  <si>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</si>
  <si>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</si>
  <si>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</si>
  <si>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</si>
  <si>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</si>
  <si>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</si>
  <si>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</si>
  <si>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</si>
  <si>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</si>
  <si>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</si>
  <si>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</si>
  <si>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</si>
  <si>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</si>
  <si>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</si>
  <si>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</si>
  <si>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</si>
  <si>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</si>
  <si>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</si>
  <si>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</si>
  <si>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</si>
  <si>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</si>
  <si>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</si>
  <si>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</si>
  <si>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</si>
  <si>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</si>
  <si>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</si>
  <si>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</si>
  <si>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</si>
  <si>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</si>
  <si>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</si>
  <si>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</si>
  <si>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</si>
  <si>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</si>
  <si>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</si>
  <si>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</si>
  <si>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</si>
  <si>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</si>
  <si>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</si>
  <si>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</si>
  <si>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</si>
  <si>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</si>
  <si>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</si>
  <si>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</si>
  <si>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</si>
  <si>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</si>
  <si>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</si>
  <si>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</si>
  <si>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</si>
  <si>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</si>
  <si>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</si>
  <si>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</si>
  <si>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</si>
  <si>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</si>
  <si>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</si>
  <si>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</si>
  <si>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</si>
  <si>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</si>
  <si>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</si>
  <si>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</si>
  <si>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</si>
  <si>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</si>
  <si>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</si>
  <si>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</si>
  <si>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</si>
  <si>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</si>
  <si>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</si>
  <si>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</si>
  <si>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</si>
  <si>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</si>
  <si>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</si>
  <si>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</si>
  <si>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</si>
  <si>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</si>
  <si>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</si>
  <si>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</si>
  <si>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</si>
  <si>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</si>
  <si>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</si>
  <si>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</si>
  <si>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</si>
  <si>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</si>
  <si>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</si>
  <si>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</si>
  <si>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</si>
  <si>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</si>
  <si>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</si>
  <si>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</si>
  <si>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</si>
  <si>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</si>
  <si>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</si>
  <si>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</si>
  <si>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</si>
  <si>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</si>
  <si>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</si>
  <si>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</si>
  <si>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</si>
  <si>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</si>
  <si>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</si>
  <si>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</si>
  <si>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</si>
  <si>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</si>
  <si>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</si>
  <si>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</si>
  <si>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</si>
  <si>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</si>
  <si>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</si>
  <si>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</si>
  <si>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</si>
  <si>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</si>
  <si>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</si>
  <si>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</si>
  <si>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</si>
  <si>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</si>
  <si>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</si>
  <si>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</si>
  <si>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</si>
  <si>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</si>
  <si>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</si>
  <si>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</si>
  <si>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</si>
  <si>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</si>
  <si>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</si>
  <si>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</si>
  <si>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</si>
  <si>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</si>
  <si>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</si>
  <si>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</si>
  <si>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</si>
  <si>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</si>
  <si>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</si>
  <si>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</si>
  <si>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</si>
  <si>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</si>
  <si>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</si>
  <si>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</si>
  <si>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</si>
  <si>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</si>
  <si>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</si>
  <si>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</si>
  <si>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</si>
  <si>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</si>
  <si>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</si>
  <si>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</si>
  <si>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</si>
  <si>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</si>
  <si>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</si>
  <si>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</si>
  <si>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</si>
  <si>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</si>
  <si>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</si>
  <si>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</si>
  <si>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</si>
  <si>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</si>
  <si>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</si>
  <si>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</si>
  <si>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</si>
  <si>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</si>
  <si>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</si>
  <si>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</si>
  <si>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</si>
  <si>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</si>
  <si>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</si>
  <si>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</si>
  <si>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</si>
  <si>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</si>
  <si>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</si>
  <si>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</si>
  <si>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</si>
  <si>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</si>
  <si>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</si>
  <si>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</si>
  <si>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</si>
  <si>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</si>
  <si>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</si>
  <si>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</si>
  <si>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</si>
  <si>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</si>
  <si>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</si>
  <si>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</si>
  <si>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</si>
  <si>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</si>
  <si>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</si>
  <si>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</si>
  <si>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</si>
  <si>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</si>
  <si>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</si>
  <si>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</si>
  <si>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</si>
  <si>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</si>
  <si>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</si>
  <si>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</si>
  <si>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</si>
  <si>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</si>
  <si>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</si>
  <si>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</si>
  <si>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</si>
  <si>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</si>
  <si>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</si>
  <si>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</si>
  <si>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</si>
  <si>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</si>
  <si>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</si>
  <si>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</si>
  <si>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+ILS/-USD 3.34 12-10-23 (12) -438</t>
  </si>
  <si>
    <t>10002040</t>
  </si>
  <si>
    <t>+ILS/-USD 3.43 24-10-23 (12) -450</t>
  </si>
  <si>
    <t>10002046</t>
  </si>
  <si>
    <t>+ILS/-USD 3.478 30-10-23 (10) -430</t>
  </si>
  <si>
    <t>10002055</t>
  </si>
  <si>
    <t>10002058</t>
  </si>
  <si>
    <t>+ILS/-USD 3.515 02-11-23 (12) -448</t>
  </si>
  <si>
    <t>10002060</t>
  </si>
  <si>
    <t>+ILS/-USD 3.5494 30-10-23 (10) -356</t>
  </si>
  <si>
    <t>10002086</t>
  </si>
  <si>
    <t>+ILS/-USD 3.59 30-10-23 (10) -380</t>
  </si>
  <si>
    <t>10002069</t>
  </si>
  <si>
    <t>+ILS/-USD 3.5915 02-11-23 (12) -215</t>
  </si>
  <si>
    <t>10002115</t>
  </si>
  <si>
    <t>+ILS/-USD 3.6222 30-10-23 (10) -343</t>
  </si>
  <si>
    <t>10002092</t>
  </si>
  <si>
    <t>10002111</t>
  </si>
  <si>
    <t>+USD/-ILS 3.521 30-10-23 (10) -330</t>
  </si>
  <si>
    <t>10002083</t>
  </si>
  <si>
    <t>+USD/-ILS 3.5565 30-10-23 (10) -345</t>
  </si>
  <si>
    <t>10002085</t>
  </si>
  <si>
    <t>+USD/-ILS 3.579 02-11-23 (12) -420</t>
  </si>
  <si>
    <t>10002073</t>
  </si>
  <si>
    <t>+USD/-ILS 3.593 24-10-23 (12) -335</t>
  </si>
  <si>
    <t>10002071</t>
  </si>
  <si>
    <t>+USD/-ILS 3.5945 12-10-23 (12) -320</t>
  </si>
  <si>
    <t>10002070</t>
  </si>
  <si>
    <t>+USD/-ILS 3.613 02-11-23 (12) -295</t>
  </si>
  <si>
    <t>10002099</t>
  </si>
  <si>
    <t>+USD/-ILS 3.615 30-10-23 (10) -316</t>
  </si>
  <si>
    <t>10002096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</si>
  <si>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</si>
  <si>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</si>
  <si>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</si>
  <si>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</si>
  <si>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</si>
  <si>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</si>
  <si>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</si>
  <si>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</si>
  <si>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</si>
  <si>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</si>
  <si>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</si>
  <si>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</si>
  <si>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</si>
  <si>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</si>
  <si>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</si>
  <si>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</si>
  <si>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</si>
  <si>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</si>
  <si>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</si>
  <si>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</si>
  <si>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</si>
  <si>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</si>
  <si>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</si>
  <si>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</si>
  <si>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</si>
  <si>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</si>
  <si>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</si>
  <si>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</si>
  <si>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</si>
  <si>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</si>
  <si>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</si>
  <si>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</si>
  <si>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</si>
  <si>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</si>
  <si>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</si>
  <si>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</si>
  <si>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</si>
  <si>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</si>
  <si>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</si>
  <si>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</si>
  <si>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</si>
  <si>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</si>
  <si>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</si>
  <si>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10000010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</si>
  <si>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</si>
  <si>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</si>
  <si>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</si>
  <si>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</si>
  <si>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</si>
  <si>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</si>
  <si>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</si>
  <si>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</si>
  <si>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</si>
  <si>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</si>
  <si>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</si>
  <si>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</si>
  <si>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</si>
  <si>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</si>
  <si>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</si>
  <si>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</si>
  <si>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</si>
  <si>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</si>
  <si>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</si>
  <si>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</si>
  <si>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</si>
  <si>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</si>
  <si>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</si>
  <si>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</si>
  <si>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</si>
  <si>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</si>
  <si>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</si>
  <si>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10000960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</si>
  <si>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</si>
  <si>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</si>
  <si>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</si>
  <si>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</si>
  <si>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</si>
  <si>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</si>
  <si>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</si>
  <si>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</si>
  <si>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</si>
  <si>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</si>
  <si>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</si>
  <si>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</si>
  <si>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</si>
  <si>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</si>
  <si>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</si>
  <si>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</si>
  <si>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</si>
  <si>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</si>
  <si>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</si>
  <si>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</si>
  <si>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</si>
  <si>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</si>
  <si>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</si>
  <si>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</si>
  <si>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</si>
  <si>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</si>
  <si>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</si>
  <si>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</si>
  <si>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</si>
  <si>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</si>
  <si>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</si>
  <si>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</si>
  <si>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</si>
  <si>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</si>
  <si>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</si>
  <si>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</si>
  <si>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</si>
  <si>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</si>
  <si>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</si>
  <si>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</si>
  <si>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</si>
  <si>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</si>
  <si>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</si>
  <si>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</si>
  <si>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</si>
  <si>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</si>
  <si>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</si>
  <si>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</si>
  <si>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</si>
  <si>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</si>
  <si>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</si>
  <si>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</si>
  <si>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</si>
  <si>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</si>
  <si>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</si>
  <si>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</si>
  <si>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</si>
  <si>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</si>
  <si>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</si>
  <si>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</si>
  <si>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</si>
  <si>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</si>
  <si>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</si>
  <si>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</si>
  <si>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</si>
  <si>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</si>
  <si>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</si>
  <si>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</si>
  <si>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</si>
  <si>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</si>
  <si>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</si>
  <si>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</si>
  <si>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</si>
  <si>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</si>
  <si>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</si>
  <si>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</si>
  <si>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</si>
  <si>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</si>
  <si>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</si>
  <si>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</si>
  <si>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</si>
  <si>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</si>
  <si>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</si>
  <si>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</si>
  <si>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</si>
  <si>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</si>
  <si>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</si>
  <si>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+EUR/-USD 1.08975 18-09-23 (10) +70.5</t>
  </si>
  <si>
    <t>10002104</t>
  </si>
  <si>
    <t>+EUR/-USD 1.102 14-08-23 (10) +58</t>
  </si>
  <si>
    <t>10002101</t>
  </si>
  <si>
    <t>+EUR/-USD 1.10215 14-08-23 (12) +57.5</t>
  </si>
  <si>
    <t>10002100</t>
  </si>
  <si>
    <t>+USD/-AUD 0.70025 24-07-23 (12) +37.5</t>
  </si>
  <si>
    <t>10002050</t>
  </si>
  <si>
    <t>+USD/-EUR 1.06438 24-07-23 (10) +78.8</t>
  </si>
  <si>
    <t>10002067</t>
  </si>
  <si>
    <t>10002065</t>
  </si>
  <si>
    <t>+USD/-EUR 1.0793 11-09-23 (12) +63</t>
  </si>
  <si>
    <t>10002108</t>
  </si>
  <si>
    <t>10002081</t>
  </si>
  <si>
    <t>10002079</t>
  </si>
  <si>
    <t>+USD/-EUR 1.08435 11-09-23 (12) +53.5</t>
  </si>
  <si>
    <t>10002113</t>
  </si>
  <si>
    <t>+USD/-EUR 1.09851 11-09-23 (12) +89.1</t>
  </si>
  <si>
    <t>10002088</t>
  </si>
  <si>
    <t>10002098</t>
  </si>
  <si>
    <t>10002090</t>
  </si>
  <si>
    <t>+USD/-EUR 1.1108 10-01-24 (12) +113</t>
  </si>
  <si>
    <t>10002117</t>
  </si>
  <si>
    <t>10002094</t>
  </si>
  <si>
    <t>10002106</t>
  </si>
  <si>
    <t>+USD/-JPY 129.563 24-07-23 (12) -303.7</t>
  </si>
  <si>
    <t>10002052</t>
  </si>
  <si>
    <t>+USD/-JPY 141.44 24-07-23 (12) -60</t>
  </si>
  <si>
    <t>10002119</t>
  </si>
  <si>
    <t>SW0229__3.56/TELBOR3M</t>
  </si>
  <si>
    <t>10000031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</si>
  <si>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</si>
  <si>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</si>
  <si>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</si>
  <si>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</si>
  <si>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</si>
  <si>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</si>
  <si>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</si>
  <si>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</si>
  <si>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</si>
  <si>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</si>
  <si>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</si>
  <si>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</si>
  <si>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</si>
  <si>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</si>
  <si>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</si>
  <si>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</si>
  <si>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</si>
  <si>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</si>
  <si>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</si>
  <si>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</si>
  <si>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</si>
  <si>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</si>
  <si>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</si>
  <si>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</si>
  <si>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</si>
  <si>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</si>
  <si>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</si>
  <si>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</si>
  <si>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</si>
  <si>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</si>
  <si>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</si>
  <si>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</si>
  <si>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</si>
  <si>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</si>
  <si>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</si>
  <si>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</si>
  <si>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</si>
  <si>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</si>
  <si>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</si>
  <si>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</si>
  <si>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</si>
  <si>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</si>
  <si>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</si>
  <si>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</si>
  <si>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</si>
  <si>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</si>
  <si>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</si>
  <si>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</si>
  <si>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</si>
  <si>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</si>
  <si>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</si>
  <si>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</si>
  <si>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</si>
  <si>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</si>
  <si>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</si>
  <si>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</si>
  <si>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</si>
  <si>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</si>
  <si>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</si>
  <si>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</si>
  <si>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</si>
  <si>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</si>
  <si>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</si>
  <si>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</si>
  <si>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</si>
  <si>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</si>
  <si>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</si>
  <si>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</si>
  <si>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</si>
  <si>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</si>
  <si>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</si>
  <si>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</si>
  <si>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</si>
  <si>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</si>
  <si>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</si>
  <si>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</si>
  <si>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</si>
  <si>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</si>
  <si>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</si>
  <si>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</si>
  <si>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</si>
  <si>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</si>
  <si>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</si>
  <si>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</si>
  <si>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</si>
  <si>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</si>
  <si>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</si>
  <si>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</si>
  <si>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</si>
  <si>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</si>
  <si>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</si>
  <si>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</si>
  <si>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</si>
  <si>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</si>
  <si>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</si>
  <si>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</si>
  <si>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</si>
  <si>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</si>
  <si>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</si>
  <si>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</si>
  <si>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</si>
  <si>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</si>
  <si>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</si>
  <si>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</si>
  <si>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</si>
  <si>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</si>
  <si>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</si>
  <si>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</si>
  <si>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</si>
  <si>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</si>
  <si>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</si>
  <si>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</si>
  <si>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</si>
  <si>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</si>
  <si>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</si>
  <si>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</si>
  <si>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</si>
  <si>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</si>
  <si>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</si>
  <si>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</si>
  <si>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</si>
  <si>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</si>
  <si>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</si>
  <si>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</si>
  <si>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</si>
  <si>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</si>
  <si>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</si>
  <si>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</si>
  <si>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</si>
  <si>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</si>
  <si>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</si>
  <si>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</si>
  <si>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</si>
  <si>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</si>
  <si>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</si>
  <si>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</si>
  <si>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</si>
  <si>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</si>
  <si>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</si>
  <si>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</si>
  <si>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</si>
  <si>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</si>
  <si>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</si>
  <si>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</si>
  <si>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</si>
  <si>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</si>
  <si>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</si>
  <si>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</si>
  <si>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</si>
  <si>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</si>
  <si>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</si>
  <si>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</si>
  <si>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</si>
  <si>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</si>
  <si>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</si>
  <si>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</si>
  <si>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</si>
  <si>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</si>
  <si>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</si>
  <si>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</si>
  <si>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</si>
  <si>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</si>
  <si>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</si>
  <si>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</si>
  <si>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</si>
  <si>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</si>
  <si>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</si>
  <si>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</si>
  <si>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</si>
  <si>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</si>
  <si>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</si>
  <si>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</si>
  <si>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</si>
  <si>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</si>
  <si>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</si>
  <si>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</si>
  <si>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</si>
  <si>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</si>
  <si>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</si>
  <si>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</si>
  <si>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</si>
  <si>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</si>
  <si>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</si>
  <si>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</si>
  <si>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</si>
  <si>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</si>
  <si>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</si>
  <si>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</si>
  <si>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</si>
  <si>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</si>
  <si>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</si>
  <si>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</si>
  <si>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</si>
  <si>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</si>
  <si>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</si>
  <si>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</si>
  <si>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</si>
  <si>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</si>
  <si>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</si>
  <si>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</si>
  <si>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</si>
  <si>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</si>
  <si>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</si>
  <si>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</si>
  <si>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</si>
  <si>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</si>
  <si>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</si>
  <si>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</si>
  <si>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</si>
  <si>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</si>
  <si>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</si>
  <si>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</si>
  <si>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</si>
  <si>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</si>
  <si>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</si>
  <si>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</si>
  <si>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</si>
  <si>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</si>
  <si>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</si>
  <si>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</si>
  <si>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</si>
  <si>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</si>
  <si>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</si>
  <si>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</si>
  <si>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</si>
  <si>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</si>
  <si>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</si>
  <si>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</si>
  <si>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</si>
  <si>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</si>
  <si>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</si>
  <si>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</si>
  <si>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</si>
  <si>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</si>
  <si>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</si>
  <si>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</si>
  <si>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</si>
  <si>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</si>
  <si>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</si>
  <si>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</si>
  <si>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</si>
  <si>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</si>
  <si>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</si>
  <si>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</si>
  <si>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</si>
  <si>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</si>
  <si>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</si>
  <si>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</si>
  <si>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Greenfield Partners Panorays LP</t>
  </si>
  <si>
    <t>Qumra MS LP Minute Media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</si>
  <si>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</si>
  <si>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</si>
  <si>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</si>
  <si>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</si>
  <si>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</si>
  <si>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</si>
  <si>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</si>
  <si>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</si>
  <si>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</si>
  <si>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</si>
  <si>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</si>
  <si>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</si>
  <si>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</si>
  <si>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</si>
  <si>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</si>
  <si>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</si>
  <si>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</si>
  <si>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</si>
  <si>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</si>
  <si>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</si>
  <si>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</si>
  <si>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</si>
  <si>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</si>
  <si>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</si>
  <si>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</si>
  <si>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</si>
  <si>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</si>
  <si>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</si>
  <si>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</si>
  <si>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</si>
  <si>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</si>
  <si>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</si>
  <si>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</si>
  <si>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</si>
  <si>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</si>
  <si>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</si>
  <si>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</si>
  <si>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</si>
  <si>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</si>
  <si>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</si>
  <si>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</si>
  <si>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</si>
  <si>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</si>
  <si>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</si>
  <si>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</si>
  <si>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</si>
  <si>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</si>
  <si>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</si>
  <si>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</si>
  <si>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</si>
  <si>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</si>
  <si>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</si>
  <si>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</si>
  <si>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</si>
  <si>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</si>
  <si>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</si>
  <si>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</si>
  <si>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</si>
  <si>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</si>
  <si>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</si>
  <si>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</si>
  <si>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</si>
  <si>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</si>
  <si>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</si>
  <si>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</si>
  <si>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</si>
  <si>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</si>
  <si>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</si>
  <si>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</si>
  <si>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</si>
  <si>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</si>
  <si>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</si>
  <si>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</si>
  <si>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</si>
  <si>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</si>
  <si>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</si>
  <si>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</si>
  <si>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</si>
  <si>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</si>
  <si>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</si>
  <si>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</si>
  <si>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</si>
  <si>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</si>
  <si>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</si>
  <si>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</si>
  <si>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</si>
  <si>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</si>
  <si>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</si>
  <si>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</si>
  <si>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</si>
  <si>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</si>
  <si>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</si>
  <si>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</si>
  <si>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</si>
  <si>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</si>
  <si>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</si>
  <si>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</si>
  <si>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</si>
  <si>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</si>
  <si>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</si>
  <si>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</si>
  <si>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</si>
  <si>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</si>
  <si>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</si>
  <si>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</si>
  <si>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X Cayman LP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</si>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</sst>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66" fontId="2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43" fontId="28" fillId="0" borderId="0" xfId="13" applyFont="1" applyFill="1"/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J10" sqref="J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67" t="s" vm="1">
        <v>231</v>
      </c>
    </row>
    <row r="2" spans="1:4">
      <c r="B2" s="46" t="s">
        <v>145</v>
      </c>
      <c r="C2" s="67" t="s">
        <v>232</v>
      </c>
    </row>
    <row r="3" spans="1:4">
      <c r="B3" s="46" t="s">
        <v>147</v>
      </c>
      <c r="C3" s="67" t="s">
        <v>233</v>
      </c>
    </row>
    <row r="4" spans="1:4">
      <c r="B4" s="46" t="s">
        <v>148</v>
      </c>
      <c r="C4" s="67">
        <v>8802</v>
      </c>
    </row>
    <row r="6" spans="1:4" ht="26.25" customHeight="1">
      <c r="B6" s="149" t="s">
        <v>160</v>
      </c>
      <c r="C6" s="150"/>
      <c r="D6" s="151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108">
        <f>C11+C12+C23+C33+C34+C35+C36+C37</f>
        <v>5213582.5638698218</v>
      </c>
      <c r="D10" s="109">
        <f>C10/$C$42</f>
        <v>1</v>
      </c>
    </row>
    <row r="11" spans="1:4">
      <c r="A11" s="42" t="s">
        <v>125</v>
      </c>
      <c r="B11" s="27" t="s">
        <v>161</v>
      </c>
      <c r="C11" s="108">
        <f>מזומנים!J10</f>
        <v>669791.71556442033</v>
      </c>
      <c r="D11" s="109">
        <f t="shared" ref="D11:D42" si="0">C11/$C$42</f>
        <v>0.12847053007390416</v>
      </c>
    </row>
    <row r="12" spans="1:4">
      <c r="B12" s="27" t="s">
        <v>162</v>
      </c>
      <c r="C12" s="108">
        <f>SUM(C13:C22)</f>
        <v>2384608.4081980656</v>
      </c>
      <c r="D12" s="109">
        <f t="shared" si="0"/>
        <v>0.45738383903679308</v>
      </c>
    </row>
    <row r="13" spans="1:4">
      <c r="A13" s="44" t="s">
        <v>125</v>
      </c>
      <c r="B13" s="28" t="s">
        <v>70</v>
      </c>
      <c r="C13" s="108" vm="2">
        <v>270192.40987104602</v>
      </c>
      <c r="D13" s="109">
        <f t="shared" si="0"/>
        <v>5.1824711042936594E-2</v>
      </c>
    </row>
    <row r="14" spans="1:4">
      <c r="A14" s="44" t="s">
        <v>125</v>
      </c>
      <c r="B14" s="28" t="s">
        <v>71</v>
      </c>
      <c r="C14" s="108">
        <v>0</v>
      </c>
      <c r="D14" s="109">
        <f t="shared" si="0"/>
        <v>0</v>
      </c>
    </row>
    <row r="15" spans="1:4">
      <c r="A15" s="44" t="s">
        <v>125</v>
      </c>
      <c r="B15" s="28" t="s">
        <v>72</v>
      </c>
      <c r="C15" s="108">
        <f>'אג"ח קונצרני'!R11</f>
        <v>675248.1525368588</v>
      </c>
      <c r="D15" s="109">
        <f t="shared" si="0"/>
        <v>0.12951711117348272</v>
      </c>
    </row>
    <row r="16" spans="1:4">
      <c r="A16" s="44" t="s">
        <v>125</v>
      </c>
      <c r="B16" s="28" t="s">
        <v>73</v>
      </c>
      <c r="C16" s="108">
        <f>מניות!L11</f>
        <v>723243.40383434517</v>
      </c>
      <c r="D16" s="109">
        <f t="shared" si="0"/>
        <v>0.13872292132600508</v>
      </c>
    </row>
    <row r="17" spans="1:4">
      <c r="A17" s="44" t="s">
        <v>125</v>
      </c>
      <c r="B17" s="28" t="s">
        <v>223</v>
      </c>
      <c r="C17" s="108" vm="3">
        <v>616317.26581270329</v>
      </c>
      <c r="D17" s="109">
        <f t="shared" si="0"/>
        <v>0.118213773017385</v>
      </c>
    </row>
    <row r="18" spans="1:4">
      <c r="A18" s="44" t="s">
        <v>125</v>
      </c>
      <c r="B18" s="28" t="s">
        <v>74</v>
      </c>
      <c r="C18" s="108" vm="4">
        <v>86158.811122960993</v>
      </c>
      <c r="D18" s="109">
        <f t="shared" si="0"/>
        <v>1.652583613426253E-2</v>
      </c>
    </row>
    <row r="19" spans="1:4">
      <c r="A19" s="44" t="s">
        <v>125</v>
      </c>
      <c r="B19" s="28" t="s">
        <v>75</v>
      </c>
      <c r="C19" s="108" vm="5">
        <v>97.503247775000006</v>
      </c>
      <c r="D19" s="109">
        <f t="shared" si="0"/>
        <v>1.8701774946597848E-5</v>
      </c>
    </row>
    <row r="20" spans="1:4">
      <c r="A20" s="44" t="s">
        <v>125</v>
      </c>
      <c r="B20" s="28" t="s">
        <v>76</v>
      </c>
      <c r="C20" s="108" vm="6">
        <v>826.89127459700023</v>
      </c>
      <c r="D20" s="109">
        <f t="shared" si="0"/>
        <v>1.5860327605193497E-4</v>
      </c>
    </row>
    <row r="21" spans="1:4">
      <c r="A21" s="44" t="s">
        <v>125</v>
      </c>
      <c r="B21" s="28" t="s">
        <v>77</v>
      </c>
      <c r="C21" s="108" vm="7">
        <v>12523.970497779001</v>
      </c>
      <c r="D21" s="109">
        <f t="shared" si="0"/>
        <v>2.4021812917225552E-3</v>
      </c>
    </row>
    <row r="22" spans="1:4">
      <c r="A22" s="44" t="s">
        <v>125</v>
      </c>
      <c r="B22" s="28" t="s">
        <v>78</v>
      </c>
      <c r="C22" s="108">
        <v>0</v>
      </c>
      <c r="D22" s="109">
        <f t="shared" si="0"/>
        <v>0</v>
      </c>
    </row>
    <row r="23" spans="1:4">
      <c r="B23" s="27" t="s">
        <v>163</v>
      </c>
      <c r="C23" s="108">
        <f>SUM(C24:C32)</f>
        <v>1862730.9308882356</v>
      </c>
      <c r="D23" s="109">
        <f t="shared" si="0"/>
        <v>0.35728424899165867</v>
      </c>
    </row>
    <row r="24" spans="1:4">
      <c r="A24" s="44" t="s">
        <v>125</v>
      </c>
      <c r="B24" s="28" t="s">
        <v>79</v>
      </c>
      <c r="C24" s="108" vm="8">
        <v>1343811.0393276534</v>
      </c>
      <c r="D24" s="109">
        <f t="shared" si="0"/>
        <v>0.25775194367118631</v>
      </c>
    </row>
    <row r="25" spans="1:4">
      <c r="A25" s="44" t="s">
        <v>125</v>
      </c>
      <c r="B25" s="28" t="s">
        <v>80</v>
      </c>
      <c r="C25" s="108">
        <v>0</v>
      </c>
      <c r="D25" s="109">
        <f t="shared" si="0"/>
        <v>0</v>
      </c>
    </row>
    <row r="26" spans="1:4">
      <c r="A26" s="44" t="s">
        <v>125</v>
      </c>
      <c r="B26" s="28" t="s">
        <v>72</v>
      </c>
      <c r="C26" s="108" vm="9">
        <v>23475.229101678004</v>
      </c>
      <c r="D26" s="109">
        <f t="shared" si="0"/>
        <v>4.5027059251658485E-3</v>
      </c>
    </row>
    <row r="27" spans="1:4">
      <c r="A27" s="44" t="s">
        <v>125</v>
      </c>
      <c r="B27" s="28" t="s">
        <v>81</v>
      </c>
      <c r="C27" s="108" vm="10">
        <v>83284.183992600025</v>
      </c>
      <c r="D27" s="109">
        <f t="shared" si="0"/>
        <v>1.5974463427463531E-2</v>
      </c>
    </row>
    <row r="28" spans="1:4">
      <c r="A28" s="44" t="s">
        <v>125</v>
      </c>
      <c r="B28" s="28" t="s">
        <v>82</v>
      </c>
      <c r="C28" s="108" vm="11">
        <v>425437.7117577832</v>
      </c>
      <c r="D28" s="109">
        <f t="shared" si="0"/>
        <v>8.1601798100613326E-2</v>
      </c>
    </row>
    <row r="29" spans="1:4">
      <c r="A29" s="44" t="s">
        <v>125</v>
      </c>
      <c r="B29" s="28" t="s">
        <v>83</v>
      </c>
      <c r="C29" s="108" vm="12">
        <v>3.9715020390000011</v>
      </c>
      <c r="D29" s="109">
        <f t="shared" si="0"/>
        <v>7.6176064929374079E-7</v>
      </c>
    </row>
    <row r="30" spans="1:4">
      <c r="A30" s="44" t="s">
        <v>125</v>
      </c>
      <c r="B30" s="28" t="s">
        <v>186</v>
      </c>
      <c r="C30" s="108" vm="13">
        <v>-15.746146763999997</v>
      </c>
      <c r="D30" s="109">
        <f t="shared" si="0"/>
        <v>-3.0202162469087856E-6</v>
      </c>
    </row>
    <row r="31" spans="1:4">
      <c r="A31" s="44" t="s">
        <v>125</v>
      </c>
      <c r="B31" s="28" t="s">
        <v>106</v>
      </c>
      <c r="C31" s="108" vm="14">
        <v>-13265.458646754005</v>
      </c>
      <c r="D31" s="109">
        <f t="shared" si="0"/>
        <v>-2.54440367717273E-3</v>
      </c>
    </row>
    <row r="32" spans="1:4">
      <c r="A32" s="44" t="s">
        <v>125</v>
      </c>
      <c r="B32" s="28" t="s">
        <v>84</v>
      </c>
      <c r="C32" s="108">
        <v>0</v>
      </c>
      <c r="D32" s="109">
        <f t="shared" si="0"/>
        <v>0</v>
      </c>
    </row>
    <row r="33" spans="1:4">
      <c r="A33" s="44" t="s">
        <v>125</v>
      </c>
      <c r="B33" s="27" t="s">
        <v>164</v>
      </c>
      <c r="C33" s="108" vm="15">
        <v>254778.53213339407</v>
      </c>
      <c r="D33" s="109">
        <f t="shared" si="0"/>
        <v>4.8868226217229548E-2</v>
      </c>
    </row>
    <row r="34" spans="1:4">
      <c r="A34" s="44" t="s">
        <v>125</v>
      </c>
      <c r="B34" s="27" t="s">
        <v>165</v>
      </c>
      <c r="C34" s="108">
        <v>0</v>
      </c>
      <c r="D34" s="109">
        <f t="shared" si="0"/>
        <v>0</v>
      </c>
    </row>
    <row r="35" spans="1:4">
      <c r="A35" s="44" t="s">
        <v>125</v>
      </c>
      <c r="B35" s="27" t="s">
        <v>166</v>
      </c>
      <c r="C35" s="108" vm="16">
        <v>42033.153140000009</v>
      </c>
      <c r="D35" s="109">
        <f t="shared" si="0"/>
        <v>8.06223985619604E-3</v>
      </c>
    </row>
    <row r="36" spans="1:4">
      <c r="A36" s="44" t="s">
        <v>125</v>
      </c>
      <c r="B36" s="45" t="s">
        <v>167</v>
      </c>
      <c r="C36" s="108">
        <v>0</v>
      </c>
      <c r="D36" s="109">
        <f t="shared" si="0"/>
        <v>0</v>
      </c>
    </row>
    <row r="37" spans="1:4">
      <c r="A37" s="44" t="s">
        <v>125</v>
      </c>
      <c r="B37" s="27" t="s">
        <v>168</v>
      </c>
      <c r="C37" s="108">
        <f>'השקעות אחרות '!I10</f>
        <v>-360.17605429399998</v>
      </c>
      <c r="D37" s="109">
        <f t="shared" si="0"/>
        <v>-6.9084175781548678E-5</v>
      </c>
    </row>
    <row r="38" spans="1:4">
      <c r="A38" s="44"/>
      <c r="B38" s="55" t="s">
        <v>170</v>
      </c>
      <c r="C38" s="108">
        <f>SUM(C39:C41)</f>
        <v>0</v>
      </c>
      <c r="D38" s="109">
        <f t="shared" si="0"/>
        <v>0</v>
      </c>
    </row>
    <row r="39" spans="1:4">
      <c r="A39" s="44" t="s">
        <v>125</v>
      </c>
      <c r="B39" s="56" t="s">
        <v>171</v>
      </c>
      <c r="C39" s="108">
        <v>0</v>
      </c>
      <c r="D39" s="109">
        <f t="shared" si="0"/>
        <v>0</v>
      </c>
    </row>
    <row r="40" spans="1:4">
      <c r="A40" s="44" t="s">
        <v>125</v>
      </c>
      <c r="B40" s="56" t="s">
        <v>208</v>
      </c>
      <c r="C40" s="108">
        <v>0</v>
      </c>
      <c r="D40" s="109">
        <f t="shared" si="0"/>
        <v>0</v>
      </c>
    </row>
    <row r="41" spans="1:4">
      <c r="A41" s="44" t="s">
        <v>125</v>
      </c>
      <c r="B41" s="56" t="s">
        <v>172</v>
      </c>
      <c r="C41" s="108">
        <v>0</v>
      </c>
      <c r="D41" s="109">
        <f t="shared" si="0"/>
        <v>0</v>
      </c>
    </row>
    <row r="42" spans="1:4">
      <c r="B42" s="56" t="s">
        <v>85</v>
      </c>
      <c r="C42" s="108">
        <f>C38+C10</f>
        <v>5213582.5638698218</v>
      </c>
      <c r="D42" s="109">
        <f t="shared" si="0"/>
        <v>1</v>
      </c>
    </row>
    <row r="43" spans="1:4">
      <c r="A43" s="44" t="s">
        <v>125</v>
      </c>
      <c r="B43" s="56" t="s">
        <v>169</v>
      </c>
      <c r="C43" s="108">
        <f>'יתרת התחייבות להשקעה'!C10</f>
        <v>323541.22046127566</v>
      </c>
      <c r="D43" s="109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110" t="s">
        <v>136</v>
      </c>
      <c r="D47" s="111" vm="17">
        <v>2.4517000000000002</v>
      </c>
    </row>
    <row r="48" spans="1:4">
      <c r="C48" s="110" t="s">
        <v>143</v>
      </c>
      <c r="D48" s="111">
        <v>0.77297511855767032</v>
      </c>
    </row>
    <row r="49" spans="2:4">
      <c r="C49" s="110" t="s">
        <v>140</v>
      </c>
      <c r="D49" s="111" vm="18">
        <v>2.7898000000000001</v>
      </c>
    </row>
    <row r="50" spans="2:4">
      <c r="B50" s="11"/>
      <c r="C50" s="110" t="s">
        <v>3059</v>
      </c>
      <c r="D50" s="111" vm="19">
        <v>4.1134000000000004</v>
      </c>
    </row>
    <row r="51" spans="2:4">
      <c r="C51" s="110" t="s">
        <v>134</v>
      </c>
      <c r="D51" s="111" vm="20">
        <v>4.0185000000000004</v>
      </c>
    </row>
    <row r="52" spans="2:4">
      <c r="C52" s="110" t="s">
        <v>135</v>
      </c>
      <c r="D52" s="111" vm="21">
        <v>4.6707000000000001</v>
      </c>
    </row>
    <row r="53" spans="2:4">
      <c r="C53" s="110" t="s">
        <v>137</v>
      </c>
      <c r="D53" s="111">
        <v>0.47218570936331505</v>
      </c>
    </row>
    <row r="54" spans="2:4">
      <c r="C54" s="110" t="s">
        <v>141</v>
      </c>
      <c r="D54" s="111">
        <v>2.5581999999999997E-2</v>
      </c>
    </row>
    <row r="55" spans="2:4">
      <c r="C55" s="110" t="s">
        <v>142</v>
      </c>
      <c r="D55" s="111">
        <v>0.21595372753643494</v>
      </c>
    </row>
    <row r="56" spans="2:4">
      <c r="C56" s="110" t="s">
        <v>139</v>
      </c>
      <c r="D56" s="111" vm="22">
        <v>0.53959999999999997</v>
      </c>
    </row>
    <row r="57" spans="2:4">
      <c r="C57" s="110" t="s">
        <v>3060</v>
      </c>
      <c r="D57" s="111">
        <v>2.2710600000000003</v>
      </c>
    </row>
    <row r="58" spans="2:4">
      <c r="C58" s="110" t="s">
        <v>138</v>
      </c>
      <c r="D58" s="111" vm="23">
        <v>0.34089999999999998</v>
      </c>
    </row>
    <row r="59" spans="2:4">
      <c r="C59" s="110" t="s">
        <v>132</v>
      </c>
      <c r="D59" s="111" vm="24">
        <v>3.7</v>
      </c>
    </row>
    <row r="60" spans="2:4">
      <c r="C60" s="110" t="s">
        <v>144</v>
      </c>
      <c r="D60" s="111" vm="25">
        <v>0.1968</v>
      </c>
    </row>
    <row r="61" spans="2:4">
      <c r="C61" s="110" t="s">
        <v>3061</v>
      </c>
      <c r="D61" s="111" vm="26">
        <v>0.34370000000000001</v>
      </c>
    </row>
    <row r="62" spans="2:4">
      <c r="C62" s="110" t="s">
        <v>3062</v>
      </c>
      <c r="D62" s="111">
        <v>4.1426504901763202E-2</v>
      </c>
    </row>
    <row r="63" spans="2:4">
      <c r="C63" s="110" t="s">
        <v>3063</v>
      </c>
      <c r="D63" s="111">
        <v>0.51008450859561327</v>
      </c>
    </row>
    <row r="64" spans="2:4">
      <c r="C64" s="110" t="s">
        <v>133</v>
      </c>
      <c r="D64" s="111">
        <v>1</v>
      </c>
    </row>
    <row r="65" spans="3:4">
      <c r="C65" s="112"/>
      <c r="D65" s="112"/>
    </row>
    <row r="66" spans="3:4">
      <c r="C66" s="112"/>
      <c r="D66" s="112"/>
    </row>
    <row r="67" spans="3:4">
      <c r="C67" s="113"/>
      <c r="D67" s="11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58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146</v>
      </c>
      <c r="C1" s="67" t="s" vm="1">
        <v>231</v>
      </c>
    </row>
    <row r="2" spans="2:13">
      <c r="B2" s="46" t="s">
        <v>145</v>
      </c>
      <c r="C2" s="67" t="s">
        <v>232</v>
      </c>
    </row>
    <row r="3" spans="2:13">
      <c r="B3" s="46" t="s">
        <v>147</v>
      </c>
      <c r="C3" s="67" t="s">
        <v>233</v>
      </c>
    </row>
    <row r="4" spans="2:13">
      <c r="B4" s="46" t="s">
        <v>148</v>
      </c>
      <c r="C4" s="67">
        <v>8802</v>
      </c>
    </row>
    <row r="6" spans="2:13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3" ht="26.25" customHeight="1">
      <c r="B7" s="152" t="s">
        <v>95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3"/>
    </row>
    <row r="8" spans="2:13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59</v>
      </c>
      <c r="K8" s="29" t="s">
        <v>149</v>
      </c>
      <c r="L8" s="30" t="s">
        <v>151</v>
      </c>
    </row>
    <row r="9" spans="2:13" s="3" customFormat="1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51</v>
      </c>
      <c r="C11" s="71"/>
      <c r="D11" s="71"/>
      <c r="E11" s="71"/>
      <c r="F11" s="71"/>
      <c r="G11" s="80"/>
      <c r="H11" s="82"/>
      <c r="I11" s="80">
        <v>826.89127459700023</v>
      </c>
      <c r="J11" s="71"/>
      <c r="K11" s="81">
        <f>IFERROR(I11/$I$11,0)</f>
        <v>1</v>
      </c>
      <c r="L11" s="81">
        <f>I11/'סכום נכסי הקרן'!$C$42</f>
        <v>1.5860327605193497E-4</v>
      </c>
    </row>
    <row r="12" spans="2:13">
      <c r="B12" s="92" t="s">
        <v>199</v>
      </c>
      <c r="C12" s="73"/>
      <c r="D12" s="73"/>
      <c r="E12" s="73"/>
      <c r="F12" s="73"/>
      <c r="G12" s="83"/>
      <c r="H12" s="85"/>
      <c r="I12" s="83">
        <v>826.89127459700001</v>
      </c>
      <c r="J12" s="73"/>
      <c r="K12" s="84">
        <f t="shared" ref="K12:K17" si="0">IFERROR(I12/$I$11,0)</f>
        <v>0.99999999999999978</v>
      </c>
      <c r="L12" s="84">
        <f>I12/'סכום נכסי הקרן'!$C$42</f>
        <v>1.5860327605193492E-4</v>
      </c>
    </row>
    <row r="13" spans="2:13">
      <c r="B13" s="89" t="s">
        <v>192</v>
      </c>
      <c r="C13" s="71"/>
      <c r="D13" s="71"/>
      <c r="E13" s="71"/>
      <c r="F13" s="71"/>
      <c r="G13" s="80"/>
      <c r="H13" s="82"/>
      <c r="I13" s="80">
        <v>826.89127459700001</v>
      </c>
      <c r="J13" s="71"/>
      <c r="K13" s="81">
        <f t="shared" si="0"/>
        <v>0.99999999999999978</v>
      </c>
      <c r="L13" s="81">
        <f>I13/'סכום נכסי הקרן'!$C$42</f>
        <v>1.5860327605193492E-4</v>
      </c>
    </row>
    <row r="14" spans="2:13">
      <c r="B14" s="76" t="s">
        <v>1725</v>
      </c>
      <c r="C14" s="73" t="s">
        <v>1726</v>
      </c>
      <c r="D14" s="86" t="s">
        <v>120</v>
      </c>
      <c r="E14" s="86" t="s">
        <v>535</v>
      </c>
      <c r="F14" s="86" t="s">
        <v>133</v>
      </c>
      <c r="G14" s="83">
        <v>38.903188000000007</v>
      </c>
      <c r="H14" s="85">
        <v>1110200</v>
      </c>
      <c r="I14" s="83">
        <v>431.90318790300006</v>
      </c>
      <c r="J14" s="73"/>
      <c r="K14" s="84">
        <f t="shared" si="0"/>
        <v>0.52232161732931037</v>
      </c>
      <c r="L14" s="84">
        <f>I14/'סכום נכסי הקרן'!$C$42</f>
        <v>8.2841919661173755E-5</v>
      </c>
    </row>
    <row r="15" spans="2:13">
      <c r="B15" s="76" t="s">
        <v>1727</v>
      </c>
      <c r="C15" s="73" t="s">
        <v>1728</v>
      </c>
      <c r="D15" s="86" t="s">
        <v>120</v>
      </c>
      <c r="E15" s="86" t="s">
        <v>535</v>
      </c>
      <c r="F15" s="86" t="s">
        <v>133</v>
      </c>
      <c r="G15" s="83">
        <v>-38.903188000000007</v>
      </c>
      <c r="H15" s="85">
        <v>764000</v>
      </c>
      <c r="I15" s="83">
        <v>-297.22035269100002</v>
      </c>
      <c r="J15" s="73"/>
      <c r="K15" s="84">
        <f t="shared" si="0"/>
        <v>-0.35944308740693326</v>
      </c>
      <c r="L15" s="84">
        <f>I15/'סכום נכסי הקרן'!$C$42</f>
        <v>-5.700885121696163E-5</v>
      </c>
    </row>
    <row r="16" spans="2:13">
      <c r="B16" s="76" t="s">
        <v>1729</v>
      </c>
      <c r="C16" s="73" t="s">
        <v>1730</v>
      </c>
      <c r="D16" s="86" t="s">
        <v>120</v>
      </c>
      <c r="E16" s="86" t="s">
        <v>535</v>
      </c>
      <c r="F16" s="86" t="s">
        <v>133</v>
      </c>
      <c r="G16" s="83">
        <v>357.73045999999999</v>
      </c>
      <c r="H16" s="85">
        <v>193500</v>
      </c>
      <c r="I16" s="83">
        <v>692.20844009999996</v>
      </c>
      <c r="J16" s="73"/>
      <c r="K16" s="84">
        <f t="shared" si="0"/>
        <v>0.83712147094230704</v>
      </c>
      <c r="L16" s="84">
        <f>I16/'סכום נכסי הקרן'!$C$42</f>
        <v>1.3277020774486457E-4</v>
      </c>
    </row>
    <row r="17" spans="2:12">
      <c r="B17" s="76" t="s">
        <v>1731</v>
      </c>
      <c r="C17" s="73" t="s">
        <v>1732</v>
      </c>
      <c r="D17" s="86" t="s">
        <v>120</v>
      </c>
      <c r="E17" s="86" t="s">
        <v>535</v>
      </c>
      <c r="F17" s="86" t="s">
        <v>133</v>
      </c>
      <c r="G17" s="83">
        <v>-357.73045999999999</v>
      </c>
      <c r="H17" s="85">
        <v>0.01</v>
      </c>
      <c r="I17" s="83">
        <v>-7.1500000000000004E-7</v>
      </c>
      <c r="J17" s="73"/>
      <c r="K17" s="84">
        <f t="shared" si="0"/>
        <v>-8.6468441736607712E-10</v>
      </c>
      <c r="L17" s="84">
        <f>I17/'סכום נכסי הקרן'!$C$42</f>
        <v>-1.3714178134531848E-13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/>
      <c r="C19" s="73"/>
      <c r="D19" s="73"/>
      <c r="E19" s="73"/>
      <c r="F19" s="73"/>
      <c r="G19" s="83"/>
      <c r="H19" s="85"/>
      <c r="I19" s="73"/>
      <c r="J19" s="73"/>
      <c r="K19" s="84"/>
      <c r="L19" s="73"/>
    </row>
    <row r="20" spans="2:12">
      <c r="B20" s="92"/>
      <c r="C20" s="73"/>
      <c r="D20" s="73"/>
      <c r="E20" s="73"/>
      <c r="F20" s="73"/>
      <c r="G20" s="83"/>
      <c r="H20" s="85"/>
      <c r="I20" s="73"/>
      <c r="J20" s="73"/>
      <c r="K20" s="84"/>
      <c r="L20" s="73"/>
    </row>
    <row r="21" spans="2:12">
      <c r="B21" s="9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9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12">
      <c r="B23" s="72"/>
      <c r="C23" s="73"/>
      <c r="D23" s="73"/>
      <c r="E23" s="73"/>
      <c r="F23" s="73"/>
      <c r="G23" s="83"/>
      <c r="H23" s="85"/>
      <c r="I23" s="73"/>
      <c r="J23" s="73"/>
      <c r="K23" s="84"/>
      <c r="L23" s="73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29" t="s">
        <v>222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29" t="s">
        <v>112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29" t="s">
        <v>205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29" t="s">
        <v>213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</row>
    <row r="507" spans="2:12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</row>
    <row r="508" spans="2:12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</row>
    <row r="509" spans="2:12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</row>
    <row r="510" spans="2:12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</row>
    <row r="511" spans="2:12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</row>
    <row r="512" spans="2:12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</row>
    <row r="513" spans="2:12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</row>
    <row r="514" spans="2:12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</row>
    <row r="515" spans="2:12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</row>
    <row r="516" spans="2:12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</row>
    <row r="517" spans="2:12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</row>
    <row r="518" spans="2:12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</row>
    <row r="519" spans="2:12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</row>
    <row r="520" spans="2:12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</row>
    <row r="521" spans="2:12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</row>
    <row r="522" spans="2:12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</row>
    <row r="523" spans="2:12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</row>
    <row r="524" spans="2:12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</row>
    <row r="525" spans="2:12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</row>
    <row r="526" spans="2:12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</row>
    <row r="527" spans="2:12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</row>
    <row r="528" spans="2:12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</row>
    <row r="529" spans="2:12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</row>
    <row r="530" spans="2:12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</row>
    <row r="531" spans="2:12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</row>
    <row r="532" spans="2:12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</row>
    <row r="533" spans="2:12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</row>
    <row r="534" spans="2:12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</row>
    <row r="535" spans="2:12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</row>
    <row r="536" spans="2:12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</row>
    <row r="537" spans="2:12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</row>
    <row r="538" spans="2:12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</row>
    <row r="539" spans="2:12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</row>
    <row r="540" spans="2:12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</row>
    <row r="541" spans="2:12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</row>
    <row r="542" spans="2:12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</row>
    <row r="543" spans="2:12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</row>
    <row r="544" spans="2:12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</row>
    <row r="545" spans="2:12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</row>
    <row r="546" spans="2:12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</row>
    <row r="547" spans="2:12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</row>
    <row r="548" spans="2:12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</row>
    <row r="549" spans="2:12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</row>
    <row r="550" spans="2:12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</row>
    <row r="551" spans="2:12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</row>
    <row r="552" spans="2:12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</row>
    <row r="553" spans="2:12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</row>
    <row r="554" spans="2:12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</row>
    <row r="555" spans="2:12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</row>
    <row r="556" spans="2:12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</row>
    <row r="557" spans="2:12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</row>
    <row r="558" spans="2:12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</row>
    <row r="559" spans="2:12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</row>
    <row r="560" spans="2:12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</row>
    <row r="561" spans="2:12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</row>
    <row r="562" spans="2:12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</row>
    <row r="563" spans="2:12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</row>
    <row r="564" spans="2:12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</row>
    <row r="565" spans="2:12">
      <c r="B565" s="115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</row>
    <row r="566" spans="2:12">
      <c r="B566" s="115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</row>
    <row r="567" spans="2:12">
      <c r="B567" s="115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</row>
    <row r="568" spans="2:12">
      <c r="B568" s="115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</row>
    <row r="569" spans="2:12">
      <c r="B569" s="115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</row>
    <row r="570" spans="2:12">
      <c r="B570" s="115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</row>
    <row r="571" spans="2:12">
      <c r="B571" s="115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</row>
    <row r="572" spans="2:12">
      <c r="B572" s="115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</row>
    <row r="573" spans="2:12">
      <c r="B573" s="115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</row>
    <row r="574" spans="2:12">
      <c r="B574" s="115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</row>
    <row r="575" spans="2:12">
      <c r="B575" s="115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</row>
    <row r="576" spans="2:12">
      <c r="B576" s="115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</row>
    <row r="577" spans="2:12">
      <c r="B577" s="115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</row>
    <row r="578" spans="2:12">
      <c r="B578" s="115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</row>
    <row r="579" spans="2:12">
      <c r="B579" s="115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</row>
    <row r="580" spans="2:12">
      <c r="B580" s="115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</row>
    <row r="581" spans="2:12">
      <c r="B581" s="115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</row>
    <row r="582" spans="2:12">
      <c r="B582" s="115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</row>
    <row r="583" spans="2:12">
      <c r="B583" s="115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</row>
    <row r="584" spans="2:12">
      <c r="B584" s="115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</row>
    <row r="585" spans="2:12">
      <c r="B585" s="115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</row>
    <row r="586" spans="2:12">
      <c r="B586" s="115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43.2851562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67" t="s" vm="1">
        <v>231</v>
      </c>
    </row>
    <row r="2" spans="1:11">
      <c r="B2" s="46" t="s">
        <v>145</v>
      </c>
      <c r="C2" s="67" t="s">
        <v>232</v>
      </c>
    </row>
    <row r="3" spans="1:11">
      <c r="B3" s="46" t="s">
        <v>147</v>
      </c>
      <c r="C3" s="67" t="s">
        <v>233</v>
      </c>
    </row>
    <row r="4" spans="1:11">
      <c r="B4" s="46" t="s">
        <v>148</v>
      </c>
      <c r="C4" s="67">
        <v>8802</v>
      </c>
    </row>
    <row r="6" spans="1:11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1:11" ht="26.25" customHeight="1">
      <c r="B7" s="152" t="s">
        <v>96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50</v>
      </c>
      <c r="C11" s="73"/>
      <c r="D11" s="73"/>
      <c r="E11" s="73"/>
      <c r="F11" s="73"/>
      <c r="G11" s="83"/>
      <c r="H11" s="85"/>
      <c r="I11" s="83">
        <v>12523.970497779001</v>
      </c>
      <c r="J11" s="84">
        <f>IFERROR(I11/$I$11,0)</f>
        <v>1</v>
      </c>
      <c r="K11" s="84">
        <f>I11/'סכום נכסי הקרן'!$C$42</f>
        <v>2.4021812917225552E-3</v>
      </c>
    </row>
    <row r="12" spans="1:11">
      <c r="B12" s="92" t="s">
        <v>201</v>
      </c>
      <c r="C12" s="73"/>
      <c r="D12" s="73"/>
      <c r="E12" s="73"/>
      <c r="F12" s="73"/>
      <c r="G12" s="83"/>
      <c r="H12" s="85"/>
      <c r="I12" s="83">
        <v>12523.970497779002</v>
      </c>
      <c r="J12" s="84">
        <f t="shared" ref="J12:J19" si="0">IFERROR(I12/$I$11,0)</f>
        <v>1.0000000000000002</v>
      </c>
      <c r="K12" s="84">
        <f>I12/'סכום נכסי הקרן'!$C$42</f>
        <v>2.4021812917225556E-3</v>
      </c>
    </row>
    <row r="13" spans="1:11">
      <c r="B13" s="72" t="s">
        <v>1733</v>
      </c>
      <c r="C13" s="73" t="s">
        <v>1734</v>
      </c>
      <c r="D13" s="86" t="s">
        <v>28</v>
      </c>
      <c r="E13" s="86" t="s">
        <v>535</v>
      </c>
      <c r="F13" s="86" t="s">
        <v>132</v>
      </c>
      <c r="G13" s="83">
        <v>108.40198100000002</v>
      </c>
      <c r="H13" s="85">
        <v>99790</v>
      </c>
      <c r="I13" s="83">
        <v>-331.02851012800005</v>
      </c>
      <c r="J13" s="84">
        <f t="shared" si="0"/>
        <v>-2.6431594531998028E-2</v>
      </c>
      <c r="K13" s="84">
        <f>I13/'סכום נכסי הקרן'!$C$42</f>
        <v>-6.349348189516186E-5</v>
      </c>
    </row>
    <row r="14" spans="1:11">
      <c r="B14" s="72" t="s">
        <v>1735</v>
      </c>
      <c r="C14" s="73" t="s">
        <v>1736</v>
      </c>
      <c r="D14" s="86" t="s">
        <v>28</v>
      </c>
      <c r="E14" s="86" t="s">
        <v>535</v>
      </c>
      <c r="F14" s="86" t="s">
        <v>132</v>
      </c>
      <c r="G14" s="83">
        <v>18.572992000000003</v>
      </c>
      <c r="H14" s="85">
        <v>1533700</v>
      </c>
      <c r="I14" s="83">
        <v>599.70654014099989</v>
      </c>
      <c r="J14" s="84">
        <f t="shared" si="0"/>
        <v>4.7884697608266628E-2</v>
      </c>
      <c r="K14" s="84">
        <f>I14/'סכום נכסי הקרן'!$C$42</f>
        <v>1.1502772475436988E-4</v>
      </c>
    </row>
    <row r="15" spans="1:11">
      <c r="B15" s="72" t="s">
        <v>1737</v>
      </c>
      <c r="C15" s="73" t="s">
        <v>1738</v>
      </c>
      <c r="D15" s="86" t="s">
        <v>28</v>
      </c>
      <c r="E15" s="86" t="s">
        <v>535</v>
      </c>
      <c r="F15" s="86" t="s">
        <v>140</v>
      </c>
      <c r="G15" s="83">
        <v>10.219114000000001</v>
      </c>
      <c r="H15" s="85">
        <v>121860</v>
      </c>
      <c r="I15" s="83">
        <v>101.89018729600002</v>
      </c>
      <c r="J15" s="84">
        <f t="shared" si="0"/>
        <v>8.135613806665323E-3</v>
      </c>
      <c r="K15" s="84">
        <f>I15/'סכום נכסי הקרן'!$C$42</f>
        <v>1.9543219283051162E-5</v>
      </c>
    </row>
    <row r="16" spans="1:11">
      <c r="B16" s="72" t="s">
        <v>1739</v>
      </c>
      <c r="C16" s="73" t="s">
        <v>1740</v>
      </c>
      <c r="D16" s="86" t="s">
        <v>28</v>
      </c>
      <c r="E16" s="86" t="s">
        <v>535</v>
      </c>
      <c r="F16" s="86" t="s">
        <v>132</v>
      </c>
      <c r="G16" s="83">
        <v>508.77298200000013</v>
      </c>
      <c r="H16" s="85">
        <v>448825</v>
      </c>
      <c r="I16" s="83">
        <v>12074.157374083001</v>
      </c>
      <c r="J16" s="84">
        <f t="shared" si="0"/>
        <v>0.96408382439292961</v>
      </c>
      <c r="K16" s="84">
        <f>I16/'סכום נכסי הקרן'!$C$42</f>
        <v>2.315904126609029E-3</v>
      </c>
    </row>
    <row r="17" spans="2:11">
      <c r="B17" s="72" t="s">
        <v>1741</v>
      </c>
      <c r="C17" s="73" t="s">
        <v>1742</v>
      </c>
      <c r="D17" s="86" t="s">
        <v>28</v>
      </c>
      <c r="E17" s="86" t="s">
        <v>535</v>
      </c>
      <c r="F17" s="86" t="s">
        <v>134</v>
      </c>
      <c r="G17" s="83">
        <v>65.481701999999999</v>
      </c>
      <c r="H17" s="85">
        <v>46380</v>
      </c>
      <c r="I17" s="83">
        <v>6.6372405939999997</v>
      </c>
      <c r="J17" s="84">
        <f t="shared" si="0"/>
        <v>5.2996296942547472E-4</v>
      </c>
      <c r="K17" s="84">
        <f>I17/'סכום נכסי הקרן'!$C$42</f>
        <v>1.2730671304596078E-6</v>
      </c>
    </row>
    <row r="18" spans="2:11">
      <c r="B18" s="72" t="s">
        <v>1743</v>
      </c>
      <c r="C18" s="73" t="s">
        <v>1744</v>
      </c>
      <c r="D18" s="86" t="s">
        <v>28</v>
      </c>
      <c r="E18" s="86" t="s">
        <v>535</v>
      </c>
      <c r="F18" s="86" t="s">
        <v>141</v>
      </c>
      <c r="G18" s="83">
        <v>19.406395000000003</v>
      </c>
      <c r="H18" s="85">
        <v>228800</v>
      </c>
      <c r="I18" s="83">
        <v>197.94977292400003</v>
      </c>
      <c r="J18" s="84">
        <f t="shared" si="0"/>
        <v>1.580567224739985E-2</v>
      </c>
      <c r="K18" s="84">
        <f>I18/'סכום נכסי הקרן'!$C$42</f>
        <v>3.7968090175802318E-5</v>
      </c>
    </row>
    <row r="19" spans="2:11">
      <c r="B19" s="72" t="s">
        <v>1745</v>
      </c>
      <c r="C19" s="73" t="s">
        <v>1746</v>
      </c>
      <c r="D19" s="86" t="s">
        <v>28</v>
      </c>
      <c r="E19" s="86" t="s">
        <v>535</v>
      </c>
      <c r="F19" s="86" t="s">
        <v>132</v>
      </c>
      <c r="G19" s="83">
        <v>46.431374000000005</v>
      </c>
      <c r="H19" s="85">
        <v>11843.75</v>
      </c>
      <c r="I19" s="83">
        <v>-125.34210713100001</v>
      </c>
      <c r="J19" s="84">
        <f t="shared" si="0"/>
        <v>-1.0008176492688812E-2</v>
      </c>
      <c r="K19" s="84">
        <f>I19/'סכום נכסי הקרן'!$C$42</f>
        <v>-2.4041454334994525E-5</v>
      </c>
    </row>
    <row r="20" spans="2:11">
      <c r="B20" s="72"/>
      <c r="C20" s="73"/>
      <c r="D20" s="86"/>
      <c r="E20" s="86"/>
      <c r="F20" s="86"/>
      <c r="G20" s="83"/>
      <c r="H20" s="85"/>
      <c r="I20" s="73"/>
      <c r="J20" s="84"/>
      <c r="K20" s="73"/>
    </row>
    <row r="21" spans="2:11">
      <c r="B21" s="92"/>
      <c r="C21" s="73"/>
      <c r="D21" s="73"/>
      <c r="E21" s="73"/>
      <c r="F21" s="73"/>
      <c r="G21" s="83"/>
      <c r="H21" s="85"/>
      <c r="I21" s="73"/>
      <c r="J21" s="84"/>
      <c r="K21" s="73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29" t="s">
        <v>222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29" t="s">
        <v>112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129" t="s">
        <v>205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129" t="s">
        <v>213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115"/>
      <c r="C121" s="131"/>
      <c r="D121" s="131"/>
      <c r="E121" s="131"/>
      <c r="F121" s="131"/>
      <c r="G121" s="131"/>
      <c r="H121" s="131"/>
      <c r="I121" s="116"/>
      <c r="J121" s="116"/>
      <c r="K121" s="131"/>
    </row>
    <row r="122" spans="2:11">
      <c r="B122" s="115"/>
      <c r="C122" s="131"/>
      <c r="D122" s="131"/>
      <c r="E122" s="131"/>
      <c r="F122" s="131"/>
      <c r="G122" s="131"/>
      <c r="H122" s="131"/>
      <c r="I122" s="116"/>
      <c r="J122" s="116"/>
      <c r="K122" s="131"/>
    </row>
    <row r="123" spans="2:11">
      <c r="B123" s="115"/>
      <c r="C123" s="131"/>
      <c r="D123" s="131"/>
      <c r="E123" s="131"/>
      <c r="F123" s="131"/>
      <c r="G123" s="131"/>
      <c r="H123" s="131"/>
      <c r="I123" s="116"/>
      <c r="J123" s="116"/>
      <c r="K123" s="131"/>
    </row>
    <row r="124" spans="2:11">
      <c r="B124" s="115"/>
      <c r="C124" s="131"/>
      <c r="D124" s="131"/>
      <c r="E124" s="131"/>
      <c r="F124" s="131"/>
      <c r="G124" s="131"/>
      <c r="H124" s="131"/>
      <c r="I124" s="116"/>
      <c r="J124" s="116"/>
      <c r="K124" s="131"/>
    </row>
    <row r="125" spans="2:11">
      <c r="B125" s="115"/>
      <c r="C125" s="131"/>
      <c r="D125" s="131"/>
      <c r="E125" s="131"/>
      <c r="F125" s="131"/>
      <c r="G125" s="131"/>
      <c r="H125" s="131"/>
      <c r="I125" s="116"/>
      <c r="J125" s="116"/>
      <c r="K125" s="131"/>
    </row>
    <row r="126" spans="2:11">
      <c r="B126" s="115"/>
      <c r="C126" s="131"/>
      <c r="D126" s="131"/>
      <c r="E126" s="131"/>
      <c r="F126" s="131"/>
      <c r="G126" s="131"/>
      <c r="H126" s="131"/>
      <c r="I126" s="116"/>
      <c r="J126" s="116"/>
      <c r="K126" s="131"/>
    </row>
    <row r="127" spans="2:11">
      <c r="B127" s="115"/>
      <c r="C127" s="131"/>
      <c r="D127" s="131"/>
      <c r="E127" s="131"/>
      <c r="F127" s="131"/>
      <c r="G127" s="131"/>
      <c r="H127" s="131"/>
      <c r="I127" s="116"/>
      <c r="J127" s="116"/>
      <c r="K127" s="131"/>
    </row>
    <row r="128" spans="2:11">
      <c r="B128" s="115"/>
      <c r="C128" s="131"/>
      <c r="D128" s="131"/>
      <c r="E128" s="131"/>
      <c r="F128" s="131"/>
      <c r="G128" s="131"/>
      <c r="H128" s="131"/>
      <c r="I128" s="116"/>
      <c r="J128" s="116"/>
      <c r="K128" s="131"/>
    </row>
    <row r="129" spans="2:11">
      <c r="B129" s="115"/>
      <c r="C129" s="131"/>
      <c r="D129" s="131"/>
      <c r="E129" s="131"/>
      <c r="F129" s="131"/>
      <c r="G129" s="131"/>
      <c r="H129" s="131"/>
      <c r="I129" s="116"/>
      <c r="J129" s="116"/>
      <c r="K129" s="131"/>
    </row>
    <row r="130" spans="2:11">
      <c r="B130" s="115"/>
      <c r="C130" s="131"/>
      <c r="D130" s="131"/>
      <c r="E130" s="131"/>
      <c r="F130" s="131"/>
      <c r="G130" s="131"/>
      <c r="H130" s="131"/>
      <c r="I130" s="116"/>
      <c r="J130" s="116"/>
      <c r="K130" s="131"/>
    </row>
    <row r="131" spans="2:11">
      <c r="B131" s="115"/>
      <c r="C131" s="131"/>
      <c r="D131" s="131"/>
      <c r="E131" s="131"/>
      <c r="F131" s="131"/>
      <c r="G131" s="131"/>
      <c r="H131" s="131"/>
      <c r="I131" s="116"/>
      <c r="J131" s="116"/>
      <c r="K131" s="131"/>
    </row>
    <row r="132" spans="2:11">
      <c r="B132" s="115"/>
      <c r="C132" s="131"/>
      <c r="D132" s="131"/>
      <c r="E132" s="131"/>
      <c r="F132" s="131"/>
      <c r="G132" s="131"/>
      <c r="H132" s="131"/>
      <c r="I132" s="116"/>
      <c r="J132" s="116"/>
      <c r="K132" s="131"/>
    </row>
    <row r="133" spans="2:11">
      <c r="B133" s="115"/>
      <c r="C133" s="131"/>
      <c r="D133" s="131"/>
      <c r="E133" s="131"/>
      <c r="F133" s="131"/>
      <c r="G133" s="131"/>
      <c r="H133" s="131"/>
      <c r="I133" s="116"/>
      <c r="J133" s="116"/>
      <c r="K133" s="131"/>
    </row>
    <row r="134" spans="2:11">
      <c r="B134" s="115"/>
      <c r="C134" s="131"/>
      <c r="D134" s="131"/>
      <c r="E134" s="131"/>
      <c r="F134" s="131"/>
      <c r="G134" s="131"/>
      <c r="H134" s="131"/>
      <c r="I134" s="116"/>
      <c r="J134" s="116"/>
      <c r="K134" s="131"/>
    </row>
    <row r="135" spans="2:11">
      <c r="B135" s="115"/>
      <c r="C135" s="131"/>
      <c r="D135" s="131"/>
      <c r="E135" s="131"/>
      <c r="F135" s="131"/>
      <c r="G135" s="131"/>
      <c r="H135" s="131"/>
      <c r="I135" s="116"/>
      <c r="J135" s="116"/>
      <c r="K135" s="131"/>
    </row>
    <row r="136" spans="2:11">
      <c r="B136" s="115"/>
      <c r="C136" s="131"/>
      <c r="D136" s="131"/>
      <c r="E136" s="131"/>
      <c r="F136" s="131"/>
      <c r="G136" s="131"/>
      <c r="H136" s="131"/>
      <c r="I136" s="116"/>
      <c r="J136" s="116"/>
      <c r="K136" s="131"/>
    </row>
    <row r="137" spans="2:11">
      <c r="B137" s="115"/>
      <c r="C137" s="131"/>
      <c r="D137" s="131"/>
      <c r="E137" s="131"/>
      <c r="F137" s="131"/>
      <c r="G137" s="131"/>
      <c r="H137" s="131"/>
      <c r="I137" s="116"/>
      <c r="J137" s="116"/>
      <c r="K137" s="131"/>
    </row>
    <row r="138" spans="2:11">
      <c r="B138" s="115"/>
      <c r="C138" s="131"/>
      <c r="D138" s="131"/>
      <c r="E138" s="131"/>
      <c r="F138" s="131"/>
      <c r="G138" s="131"/>
      <c r="H138" s="131"/>
      <c r="I138" s="116"/>
      <c r="J138" s="116"/>
      <c r="K138" s="131"/>
    </row>
    <row r="139" spans="2:11">
      <c r="B139" s="115"/>
      <c r="C139" s="131"/>
      <c r="D139" s="131"/>
      <c r="E139" s="131"/>
      <c r="F139" s="131"/>
      <c r="G139" s="131"/>
      <c r="H139" s="131"/>
      <c r="I139" s="116"/>
      <c r="J139" s="116"/>
      <c r="K139" s="131"/>
    </row>
    <row r="140" spans="2:11">
      <c r="B140" s="115"/>
      <c r="C140" s="131"/>
      <c r="D140" s="131"/>
      <c r="E140" s="131"/>
      <c r="F140" s="131"/>
      <c r="G140" s="131"/>
      <c r="H140" s="131"/>
      <c r="I140" s="116"/>
      <c r="J140" s="116"/>
      <c r="K140" s="131"/>
    </row>
    <row r="141" spans="2:11">
      <c r="B141" s="115"/>
      <c r="C141" s="131"/>
      <c r="D141" s="131"/>
      <c r="E141" s="131"/>
      <c r="F141" s="131"/>
      <c r="G141" s="131"/>
      <c r="H141" s="131"/>
      <c r="I141" s="116"/>
      <c r="J141" s="116"/>
      <c r="K141" s="131"/>
    </row>
    <row r="142" spans="2:11">
      <c r="B142" s="115"/>
      <c r="C142" s="131"/>
      <c r="D142" s="131"/>
      <c r="E142" s="131"/>
      <c r="F142" s="131"/>
      <c r="G142" s="131"/>
      <c r="H142" s="131"/>
      <c r="I142" s="116"/>
      <c r="J142" s="116"/>
      <c r="K142" s="131"/>
    </row>
    <row r="143" spans="2:11">
      <c r="B143" s="115"/>
      <c r="C143" s="131"/>
      <c r="D143" s="131"/>
      <c r="E143" s="131"/>
      <c r="F143" s="131"/>
      <c r="G143" s="131"/>
      <c r="H143" s="131"/>
      <c r="I143" s="116"/>
      <c r="J143" s="116"/>
      <c r="K143" s="131"/>
    </row>
    <row r="144" spans="2:11">
      <c r="B144" s="115"/>
      <c r="C144" s="131"/>
      <c r="D144" s="131"/>
      <c r="E144" s="131"/>
      <c r="F144" s="131"/>
      <c r="G144" s="131"/>
      <c r="H144" s="131"/>
      <c r="I144" s="116"/>
      <c r="J144" s="116"/>
      <c r="K144" s="131"/>
    </row>
    <row r="145" spans="2:11">
      <c r="B145" s="115"/>
      <c r="C145" s="131"/>
      <c r="D145" s="131"/>
      <c r="E145" s="131"/>
      <c r="F145" s="131"/>
      <c r="G145" s="131"/>
      <c r="H145" s="131"/>
      <c r="I145" s="116"/>
      <c r="J145" s="116"/>
      <c r="K145" s="131"/>
    </row>
    <row r="146" spans="2:11">
      <c r="B146" s="115"/>
      <c r="C146" s="131"/>
      <c r="D146" s="131"/>
      <c r="E146" s="131"/>
      <c r="F146" s="131"/>
      <c r="G146" s="131"/>
      <c r="H146" s="131"/>
      <c r="I146" s="116"/>
      <c r="J146" s="116"/>
      <c r="K146" s="131"/>
    </row>
    <row r="147" spans="2:11">
      <c r="B147" s="115"/>
      <c r="C147" s="131"/>
      <c r="D147" s="131"/>
      <c r="E147" s="131"/>
      <c r="F147" s="131"/>
      <c r="G147" s="131"/>
      <c r="H147" s="131"/>
      <c r="I147" s="116"/>
      <c r="J147" s="116"/>
      <c r="K147" s="131"/>
    </row>
    <row r="148" spans="2:11">
      <c r="B148" s="115"/>
      <c r="C148" s="131"/>
      <c r="D148" s="131"/>
      <c r="E148" s="131"/>
      <c r="F148" s="131"/>
      <c r="G148" s="131"/>
      <c r="H148" s="131"/>
      <c r="I148" s="116"/>
      <c r="J148" s="116"/>
      <c r="K148" s="131"/>
    </row>
    <row r="149" spans="2:11">
      <c r="B149" s="115"/>
      <c r="C149" s="131"/>
      <c r="D149" s="131"/>
      <c r="E149" s="131"/>
      <c r="F149" s="131"/>
      <c r="G149" s="131"/>
      <c r="H149" s="131"/>
      <c r="I149" s="116"/>
      <c r="J149" s="116"/>
      <c r="K149" s="131"/>
    </row>
    <row r="150" spans="2:11">
      <c r="B150" s="115"/>
      <c r="C150" s="131"/>
      <c r="D150" s="131"/>
      <c r="E150" s="131"/>
      <c r="F150" s="131"/>
      <c r="G150" s="131"/>
      <c r="H150" s="131"/>
      <c r="I150" s="116"/>
      <c r="J150" s="116"/>
      <c r="K150" s="131"/>
    </row>
    <row r="151" spans="2:11">
      <c r="B151" s="115"/>
      <c r="C151" s="131"/>
      <c r="D151" s="131"/>
      <c r="E151" s="131"/>
      <c r="F151" s="131"/>
      <c r="G151" s="131"/>
      <c r="H151" s="131"/>
      <c r="I151" s="116"/>
      <c r="J151" s="116"/>
      <c r="K151" s="131"/>
    </row>
    <row r="152" spans="2:11">
      <c r="B152" s="115"/>
      <c r="C152" s="131"/>
      <c r="D152" s="131"/>
      <c r="E152" s="131"/>
      <c r="F152" s="131"/>
      <c r="G152" s="131"/>
      <c r="H152" s="131"/>
      <c r="I152" s="116"/>
      <c r="J152" s="116"/>
      <c r="K152" s="131"/>
    </row>
    <row r="153" spans="2:11">
      <c r="B153" s="115"/>
      <c r="C153" s="131"/>
      <c r="D153" s="131"/>
      <c r="E153" s="131"/>
      <c r="F153" s="131"/>
      <c r="G153" s="131"/>
      <c r="H153" s="131"/>
      <c r="I153" s="116"/>
      <c r="J153" s="116"/>
      <c r="K153" s="131"/>
    </row>
    <row r="154" spans="2:11">
      <c r="B154" s="115"/>
      <c r="C154" s="131"/>
      <c r="D154" s="131"/>
      <c r="E154" s="131"/>
      <c r="F154" s="131"/>
      <c r="G154" s="131"/>
      <c r="H154" s="131"/>
      <c r="I154" s="116"/>
      <c r="J154" s="116"/>
      <c r="K154" s="131"/>
    </row>
    <row r="155" spans="2:11">
      <c r="B155" s="115"/>
      <c r="C155" s="131"/>
      <c r="D155" s="131"/>
      <c r="E155" s="131"/>
      <c r="F155" s="131"/>
      <c r="G155" s="131"/>
      <c r="H155" s="131"/>
      <c r="I155" s="116"/>
      <c r="J155" s="116"/>
      <c r="K155" s="131"/>
    </row>
    <row r="156" spans="2:11">
      <c r="B156" s="115"/>
      <c r="C156" s="131"/>
      <c r="D156" s="131"/>
      <c r="E156" s="131"/>
      <c r="F156" s="131"/>
      <c r="G156" s="131"/>
      <c r="H156" s="131"/>
      <c r="I156" s="116"/>
      <c r="J156" s="116"/>
      <c r="K156" s="131"/>
    </row>
    <row r="157" spans="2:11">
      <c r="B157" s="115"/>
      <c r="C157" s="131"/>
      <c r="D157" s="131"/>
      <c r="E157" s="131"/>
      <c r="F157" s="131"/>
      <c r="G157" s="131"/>
      <c r="H157" s="131"/>
      <c r="I157" s="116"/>
      <c r="J157" s="116"/>
      <c r="K157" s="131"/>
    </row>
    <row r="158" spans="2:11">
      <c r="B158" s="115"/>
      <c r="C158" s="131"/>
      <c r="D158" s="131"/>
      <c r="E158" s="131"/>
      <c r="F158" s="131"/>
      <c r="G158" s="131"/>
      <c r="H158" s="131"/>
      <c r="I158" s="116"/>
      <c r="J158" s="116"/>
      <c r="K158" s="131"/>
    </row>
    <row r="159" spans="2:11">
      <c r="B159" s="115"/>
      <c r="C159" s="131"/>
      <c r="D159" s="131"/>
      <c r="E159" s="131"/>
      <c r="F159" s="131"/>
      <c r="G159" s="131"/>
      <c r="H159" s="131"/>
      <c r="I159" s="116"/>
      <c r="J159" s="116"/>
      <c r="K159" s="131"/>
    </row>
    <row r="160" spans="2:11">
      <c r="B160" s="115"/>
      <c r="C160" s="131"/>
      <c r="D160" s="131"/>
      <c r="E160" s="131"/>
      <c r="F160" s="131"/>
      <c r="G160" s="131"/>
      <c r="H160" s="131"/>
      <c r="I160" s="116"/>
      <c r="J160" s="116"/>
      <c r="K160" s="131"/>
    </row>
    <row r="161" spans="2:11">
      <c r="B161" s="115"/>
      <c r="C161" s="131"/>
      <c r="D161" s="131"/>
      <c r="E161" s="131"/>
      <c r="F161" s="131"/>
      <c r="G161" s="131"/>
      <c r="H161" s="131"/>
      <c r="I161" s="116"/>
      <c r="J161" s="116"/>
      <c r="K161" s="131"/>
    </row>
    <row r="162" spans="2:11">
      <c r="B162" s="115"/>
      <c r="C162" s="131"/>
      <c r="D162" s="131"/>
      <c r="E162" s="131"/>
      <c r="F162" s="131"/>
      <c r="G162" s="131"/>
      <c r="H162" s="131"/>
      <c r="I162" s="116"/>
      <c r="J162" s="116"/>
      <c r="K162" s="131"/>
    </row>
    <row r="163" spans="2:11">
      <c r="B163" s="115"/>
      <c r="C163" s="131"/>
      <c r="D163" s="131"/>
      <c r="E163" s="131"/>
      <c r="F163" s="131"/>
      <c r="G163" s="131"/>
      <c r="H163" s="131"/>
      <c r="I163" s="116"/>
      <c r="J163" s="116"/>
      <c r="K163" s="131"/>
    </row>
    <row r="164" spans="2:11">
      <c r="B164" s="115"/>
      <c r="C164" s="131"/>
      <c r="D164" s="131"/>
      <c r="E164" s="131"/>
      <c r="F164" s="131"/>
      <c r="G164" s="131"/>
      <c r="H164" s="131"/>
      <c r="I164" s="116"/>
      <c r="J164" s="116"/>
      <c r="K164" s="131"/>
    </row>
    <row r="165" spans="2:11">
      <c r="B165" s="115"/>
      <c r="C165" s="131"/>
      <c r="D165" s="131"/>
      <c r="E165" s="131"/>
      <c r="F165" s="131"/>
      <c r="G165" s="131"/>
      <c r="H165" s="131"/>
      <c r="I165" s="116"/>
      <c r="J165" s="116"/>
      <c r="K165" s="131"/>
    </row>
    <row r="166" spans="2:11">
      <c r="B166" s="115"/>
      <c r="C166" s="131"/>
      <c r="D166" s="131"/>
      <c r="E166" s="131"/>
      <c r="F166" s="131"/>
      <c r="G166" s="131"/>
      <c r="H166" s="131"/>
      <c r="I166" s="116"/>
      <c r="J166" s="116"/>
      <c r="K166" s="131"/>
    </row>
    <row r="167" spans="2:11">
      <c r="B167" s="115"/>
      <c r="C167" s="131"/>
      <c r="D167" s="131"/>
      <c r="E167" s="131"/>
      <c r="F167" s="131"/>
      <c r="G167" s="131"/>
      <c r="H167" s="131"/>
      <c r="I167" s="116"/>
      <c r="J167" s="116"/>
      <c r="K167" s="131"/>
    </row>
    <row r="168" spans="2:11">
      <c r="B168" s="115"/>
      <c r="C168" s="131"/>
      <c r="D168" s="131"/>
      <c r="E168" s="131"/>
      <c r="F168" s="131"/>
      <c r="G168" s="131"/>
      <c r="H168" s="131"/>
      <c r="I168" s="116"/>
      <c r="J168" s="116"/>
      <c r="K168" s="131"/>
    </row>
    <row r="169" spans="2:11">
      <c r="B169" s="115"/>
      <c r="C169" s="131"/>
      <c r="D169" s="131"/>
      <c r="E169" s="131"/>
      <c r="F169" s="131"/>
      <c r="G169" s="131"/>
      <c r="H169" s="131"/>
      <c r="I169" s="116"/>
      <c r="J169" s="116"/>
      <c r="K169" s="131"/>
    </row>
    <row r="170" spans="2:11">
      <c r="B170" s="115"/>
      <c r="C170" s="131"/>
      <c r="D170" s="131"/>
      <c r="E170" s="131"/>
      <c r="F170" s="131"/>
      <c r="G170" s="131"/>
      <c r="H170" s="131"/>
      <c r="I170" s="116"/>
      <c r="J170" s="116"/>
      <c r="K170" s="131"/>
    </row>
    <row r="171" spans="2:11">
      <c r="B171" s="115"/>
      <c r="C171" s="131"/>
      <c r="D171" s="131"/>
      <c r="E171" s="131"/>
      <c r="F171" s="131"/>
      <c r="G171" s="131"/>
      <c r="H171" s="131"/>
      <c r="I171" s="116"/>
      <c r="J171" s="116"/>
      <c r="K171" s="131"/>
    </row>
    <row r="172" spans="2:11">
      <c r="B172" s="115"/>
      <c r="C172" s="131"/>
      <c r="D172" s="131"/>
      <c r="E172" s="131"/>
      <c r="F172" s="131"/>
      <c r="G172" s="131"/>
      <c r="H172" s="131"/>
      <c r="I172" s="116"/>
      <c r="J172" s="116"/>
      <c r="K172" s="131"/>
    </row>
    <row r="173" spans="2:11">
      <c r="B173" s="115"/>
      <c r="C173" s="131"/>
      <c r="D173" s="131"/>
      <c r="E173" s="131"/>
      <c r="F173" s="131"/>
      <c r="G173" s="131"/>
      <c r="H173" s="131"/>
      <c r="I173" s="116"/>
      <c r="J173" s="116"/>
      <c r="K173" s="131"/>
    </row>
    <row r="174" spans="2:11">
      <c r="B174" s="115"/>
      <c r="C174" s="131"/>
      <c r="D174" s="131"/>
      <c r="E174" s="131"/>
      <c r="F174" s="131"/>
      <c r="G174" s="131"/>
      <c r="H174" s="131"/>
      <c r="I174" s="116"/>
      <c r="J174" s="116"/>
      <c r="K174" s="131"/>
    </row>
    <row r="175" spans="2:11">
      <c r="B175" s="115"/>
      <c r="C175" s="131"/>
      <c r="D175" s="131"/>
      <c r="E175" s="131"/>
      <c r="F175" s="131"/>
      <c r="G175" s="131"/>
      <c r="H175" s="131"/>
      <c r="I175" s="116"/>
      <c r="J175" s="116"/>
      <c r="K175" s="131"/>
    </row>
    <row r="176" spans="2:11">
      <c r="B176" s="115"/>
      <c r="C176" s="131"/>
      <c r="D176" s="131"/>
      <c r="E176" s="131"/>
      <c r="F176" s="131"/>
      <c r="G176" s="131"/>
      <c r="H176" s="131"/>
      <c r="I176" s="116"/>
      <c r="J176" s="116"/>
      <c r="K176" s="131"/>
    </row>
    <row r="177" spans="2:11">
      <c r="B177" s="115"/>
      <c r="C177" s="131"/>
      <c r="D177" s="131"/>
      <c r="E177" s="131"/>
      <c r="F177" s="131"/>
      <c r="G177" s="131"/>
      <c r="H177" s="131"/>
      <c r="I177" s="116"/>
      <c r="J177" s="116"/>
      <c r="K177" s="131"/>
    </row>
    <row r="178" spans="2:11">
      <c r="B178" s="115"/>
      <c r="C178" s="131"/>
      <c r="D178" s="131"/>
      <c r="E178" s="131"/>
      <c r="F178" s="131"/>
      <c r="G178" s="131"/>
      <c r="H178" s="131"/>
      <c r="I178" s="116"/>
      <c r="J178" s="116"/>
      <c r="K178" s="131"/>
    </row>
    <row r="179" spans="2:11">
      <c r="B179" s="115"/>
      <c r="C179" s="131"/>
      <c r="D179" s="131"/>
      <c r="E179" s="131"/>
      <c r="F179" s="131"/>
      <c r="G179" s="131"/>
      <c r="H179" s="131"/>
      <c r="I179" s="116"/>
      <c r="J179" s="116"/>
      <c r="K179" s="131"/>
    </row>
    <row r="180" spans="2:11">
      <c r="B180" s="115"/>
      <c r="C180" s="131"/>
      <c r="D180" s="131"/>
      <c r="E180" s="131"/>
      <c r="F180" s="131"/>
      <c r="G180" s="131"/>
      <c r="H180" s="131"/>
      <c r="I180" s="116"/>
      <c r="J180" s="116"/>
      <c r="K180" s="131"/>
    </row>
    <row r="181" spans="2:11">
      <c r="B181" s="115"/>
      <c r="C181" s="131"/>
      <c r="D181" s="131"/>
      <c r="E181" s="131"/>
      <c r="F181" s="131"/>
      <c r="G181" s="131"/>
      <c r="H181" s="131"/>
      <c r="I181" s="116"/>
      <c r="J181" s="116"/>
      <c r="K181" s="131"/>
    </row>
    <row r="182" spans="2:11">
      <c r="B182" s="115"/>
      <c r="C182" s="131"/>
      <c r="D182" s="131"/>
      <c r="E182" s="131"/>
      <c r="F182" s="131"/>
      <c r="G182" s="131"/>
      <c r="H182" s="131"/>
      <c r="I182" s="116"/>
      <c r="J182" s="116"/>
      <c r="K182" s="131"/>
    </row>
    <row r="183" spans="2:11">
      <c r="B183" s="115"/>
      <c r="C183" s="131"/>
      <c r="D183" s="131"/>
      <c r="E183" s="131"/>
      <c r="F183" s="131"/>
      <c r="G183" s="131"/>
      <c r="H183" s="131"/>
      <c r="I183" s="116"/>
      <c r="J183" s="116"/>
      <c r="K183" s="131"/>
    </row>
    <row r="184" spans="2:11">
      <c r="B184" s="115"/>
      <c r="C184" s="131"/>
      <c r="D184" s="131"/>
      <c r="E184" s="131"/>
      <c r="F184" s="131"/>
      <c r="G184" s="131"/>
      <c r="H184" s="131"/>
      <c r="I184" s="116"/>
      <c r="J184" s="116"/>
      <c r="K184" s="131"/>
    </row>
    <row r="185" spans="2:11">
      <c r="B185" s="115"/>
      <c r="C185" s="131"/>
      <c r="D185" s="131"/>
      <c r="E185" s="131"/>
      <c r="F185" s="131"/>
      <c r="G185" s="131"/>
      <c r="H185" s="131"/>
      <c r="I185" s="116"/>
      <c r="J185" s="116"/>
      <c r="K185" s="131"/>
    </row>
    <row r="186" spans="2:11">
      <c r="B186" s="115"/>
      <c r="C186" s="131"/>
      <c r="D186" s="131"/>
      <c r="E186" s="131"/>
      <c r="F186" s="131"/>
      <c r="G186" s="131"/>
      <c r="H186" s="131"/>
      <c r="I186" s="116"/>
      <c r="J186" s="116"/>
      <c r="K186" s="131"/>
    </row>
    <row r="187" spans="2:11">
      <c r="B187" s="115"/>
      <c r="C187" s="131"/>
      <c r="D187" s="131"/>
      <c r="E187" s="131"/>
      <c r="F187" s="131"/>
      <c r="G187" s="131"/>
      <c r="H187" s="131"/>
      <c r="I187" s="116"/>
      <c r="J187" s="116"/>
      <c r="K187" s="131"/>
    </row>
    <row r="188" spans="2:11">
      <c r="B188" s="115"/>
      <c r="C188" s="131"/>
      <c r="D188" s="131"/>
      <c r="E188" s="131"/>
      <c r="F188" s="131"/>
      <c r="G188" s="131"/>
      <c r="H188" s="131"/>
      <c r="I188" s="116"/>
      <c r="J188" s="116"/>
      <c r="K188" s="131"/>
    </row>
    <row r="189" spans="2:11">
      <c r="B189" s="115"/>
      <c r="C189" s="131"/>
      <c r="D189" s="131"/>
      <c r="E189" s="131"/>
      <c r="F189" s="131"/>
      <c r="G189" s="131"/>
      <c r="H189" s="131"/>
      <c r="I189" s="116"/>
      <c r="J189" s="116"/>
      <c r="K189" s="131"/>
    </row>
    <row r="190" spans="2:11">
      <c r="B190" s="115"/>
      <c r="C190" s="131"/>
      <c r="D190" s="131"/>
      <c r="E190" s="131"/>
      <c r="F190" s="131"/>
      <c r="G190" s="131"/>
      <c r="H190" s="131"/>
      <c r="I190" s="116"/>
      <c r="J190" s="116"/>
      <c r="K190" s="131"/>
    </row>
    <row r="191" spans="2:11">
      <c r="B191" s="115"/>
      <c r="C191" s="131"/>
      <c r="D191" s="131"/>
      <c r="E191" s="131"/>
      <c r="F191" s="131"/>
      <c r="G191" s="131"/>
      <c r="H191" s="131"/>
      <c r="I191" s="116"/>
      <c r="J191" s="116"/>
      <c r="K191" s="131"/>
    </row>
    <row r="192" spans="2:11">
      <c r="B192" s="115"/>
      <c r="C192" s="131"/>
      <c r="D192" s="131"/>
      <c r="E192" s="131"/>
      <c r="F192" s="131"/>
      <c r="G192" s="131"/>
      <c r="H192" s="131"/>
      <c r="I192" s="116"/>
      <c r="J192" s="116"/>
      <c r="K192" s="131"/>
    </row>
    <row r="193" spans="2:11">
      <c r="B193" s="115"/>
      <c r="C193" s="131"/>
      <c r="D193" s="131"/>
      <c r="E193" s="131"/>
      <c r="F193" s="131"/>
      <c r="G193" s="131"/>
      <c r="H193" s="131"/>
      <c r="I193" s="116"/>
      <c r="J193" s="116"/>
      <c r="K193" s="131"/>
    </row>
    <row r="194" spans="2:11">
      <c r="B194" s="115"/>
      <c r="C194" s="131"/>
      <c r="D194" s="131"/>
      <c r="E194" s="131"/>
      <c r="F194" s="131"/>
      <c r="G194" s="131"/>
      <c r="H194" s="131"/>
      <c r="I194" s="116"/>
      <c r="J194" s="116"/>
      <c r="K194" s="131"/>
    </row>
    <row r="195" spans="2:11">
      <c r="B195" s="115"/>
      <c r="C195" s="131"/>
      <c r="D195" s="131"/>
      <c r="E195" s="131"/>
      <c r="F195" s="131"/>
      <c r="G195" s="131"/>
      <c r="H195" s="131"/>
      <c r="I195" s="116"/>
      <c r="J195" s="116"/>
      <c r="K195" s="131"/>
    </row>
    <row r="196" spans="2:11">
      <c r="B196" s="115"/>
      <c r="C196" s="131"/>
      <c r="D196" s="131"/>
      <c r="E196" s="131"/>
      <c r="F196" s="131"/>
      <c r="G196" s="131"/>
      <c r="H196" s="131"/>
      <c r="I196" s="116"/>
      <c r="J196" s="116"/>
      <c r="K196" s="131"/>
    </row>
    <row r="197" spans="2:11">
      <c r="B197" s="115"/>
      <c r="C197" s="131"/>
      <c r="D197" s="131"/>
      <c r="E197" s="131"/>
      <c r="F197" s="131"/>
      <c r="G197" s="131"/>
      <c r="H197" s="131"/>
      <c r="I197" s="116"/>
      <c r="J197" s="116"/>
      <c r="K197" s="131"/>
    </row>
    <row r="198" spans="2:11">
      <c r="B198" s="115"/>
      <c r="C198" s="131"/>
      <c r="D198" s="131"/>
      <c r="E198" s="131"/>
      <c r="F198" s="131"/>
      <c r="G198" s="131"/>
      <c r="H198" s="131"/>
      <c r="I198" s="116"/>
      <c r="J198" s="116"/>
      <c r="K198" s="131"/>
    </row>
    <row r="199" spans="2:11">
      <c r="B199" s="115"/>
      <c r="C199" s="131"/>
      <c r="D199" s="131"/>
      <c r="E199" s="131"/>
      <c r="F199" s="131"/>
      <c r="G199" s="131"/>
      <c r="H199" s="131"/>
      <c r="I199" s="116"/>
      <c r="J199" s="116"/>
      <c r="K199" s="131"/>
    </row>
    <row r="200" spans="2:11">
      <c r="B200" s="115"/>
      <c r="C200" s="131"/>
      <c r="D200" s="131"/>
      <c r="E200" s="131"/>
      <c r="F200" s="131"/>
      <c r="G200" s="131"/>
      <c r="H200" s="131"/>
      <c r="I200" s="116"/>
      <c r="J200" s="116"/>
      <c r="K200" s="131"/>
    </row>
    <row r="201" spans="2:11">
      <c r="B201" s="115"/>
      <c r="C201" s="131"/>
      <c r="D201" s="131"/>
      <c r="E201" s="131"/>
      <c r="F201" s="131"/>
      <c r="G201" s="131"/>
      <c r="H201" s="131"/>
      <c r="I201" s="116"/>
      <c r="J201" s="116"/>
      <c r="K201" s="131"/>
    </row>
    <row r="202" spans="2:11">
      <c r="B202" s="115"/>
      <c r="C202" s="131"/>
      <c r="D202" s="131"/>
      <c r="E202" s="131"/>
      <c r="F202" s="131"/>
      <c r="G202" s="131"/>
      <c r="H202" s="131"/>
      <c r="I202" s="116"/>
      <c r="J202" s="116"/>
      <c r="K202" s="131"/>
    </row>
    <row r="203" spans="2:11">
      <c r="B203" s="115"/>
      <c r="C203" s="131"/>
      <c r="D203" s="131"/>
      <c r="E203" s="131"/>
      <c r="F203" s="131"/>
      <c r="G203" s="131"/>
      <c r="H203" s="131"/>
      <c r="I203" s="116"/>
      <c r="J203" s="116"/>
      <c r="K203" s="131"/>
    </row>
    <row r="204" spans="2:11">
      <c r="B204" s="115"/>
      <c r="C204" s="131"/>
      <c r="D204" s="131"/>
      <c r="E204" s="131"/>
      <c r="F204" s="131"/>
      <c r="G204" s="131"/>
      <c r="H204" s="131"/>
      <c r="I204" s="116"/>
      <c r="J204" s="116"/>
      <c r="K204" s="131"/>
    </row>
    <row r="205" spans="2:11">
      <c r="B205" s="115"/>
      <c r="C205" s="131"/>
      <c r="D205" s="131"/>
      <c r="E205" s="131"/>
      <c r="F205" s="131"/>
      <c r="G205" s="131"/>
      <c r="H205" s="131"/>
      <c r="I205" s="116"/>
      <c r="J205" s="116"/>
      <c r="K205" s="131"/>
    </row>
    <row r="206" spans="2:11">
      <c r="B206" s="115"/>
      <c r="C206" s="131"/>
      <c r="D206" s="131"/>
      <c r="E206" s="131"/>
      <c r="F206" s="131"/>
      <c r="G206" s="131"/>
      <c r="H206" s="131"/>
      <c r="I206" s="116"/>
      <c r="J206" s="116"/>
      <c r="K206" s="131"/>
    </row>
    <row r="207" spans="2:11">
      <c r="B207" s="115"/>
      <c r="C207" s="131"/>
      <c r="D207" s="131"/>
      <c r="E207" s="131"/>
      <c r="F207" s="131"/>
      <c r="G207" s="131"/>
      <c r="H207" s="131"/>
      <c r="I207" s="116"/>
      <c r="J207" s="116"/>
      <c r="K207" s="131"/>
    </row>
    <row r="208" spans="2:11">
      <c r="B208" s="115"/>
      <c r="C208" s="131"/>
      <c r="D208" s="131"/>
      <c r="E208" s="131"/>
      <c r="F208" s="131"/>
      <c r="G208" s="131"/>
      <c r="H208" s="131"/>
      <c r="I208" s="116"/>
      <c r="J208" s="116"/>
      <c r="K208" s="131"/>
    </row>
    <row r="209" spans="2:11">
      <c r="B209" s="115"/>
      <c r="C209" s="131"/>
      <c r="D209" s="131"/>
      <c r="E209" s="131"/>
      <c r="F209" s="131"/>
      <c r="G209" s="131"/>
      <c r="H209" s="131"/>
      <c r="I209" s="116"/>
      <c r="J209" s="116"/>
      <c r="K209" s="131"/>
    </row>
    <row r="210" spans="2:11">
      <c r="B210" s="115"/>
      <c r="C210" s="131"/>
      <c r="D210" s="131"/>
      <c r="E210" s="131"/>
      <c r="F210" s="131"/>
      <c r="G210" s="131"/>
      <c r="H210" s="131"/>
      <c r="I210" s="116"/>
      <c r="J210" s="116"/>
      <c r="K210" s="131"/>
    </row>
    <row r="211" spans="2:11">
      <c r="B211" s="115"/>
      <c r="C211" s="131"/>
      <c r="D211" s="131"/>
      <c r="E211" s="131"/>
      <c r="F211" s="131"/>
      <c r="G211" s="131"/>
      <c r="H211" s="131"/>
      <c r="I211" s="116"/>
      <c r="J211" s="116"/>
      <c r="K211" s="131"/>
    </row>
    <row r="212" spans="2:11">
      <c r="B212" s="115"/>
      <c r="C212" s="131"/>
      <c r="D212" s="131"/>
      <c r="E212" s="131"/>
      <c r="F212" s="131"/>
      <c r="G212" s="131"/>
      <c r="H212" s="131"/>
      <c r="I212" s="116"/>
      <c r="J212" s="116"/>
      <c r="K212" s="131"/>
    </row>
    <row r="213" spans="2:11">
      <c r="B213" s="115"/>
      <c r="C213" s="131"/>
      <c r="D213" s="131"/>
      <c r="E213" s="131"/>
      <c r="F213" s="131"/>
      <c r="G213" s="131"/>
      <c r="H213" s="131"/>
      <c r="I213" s="116"/>
      <c r="J213" s="116"/>
      <c r="K213" s="131"/>
    </row>
    <row r="214" spans="2:11">
      <c r="B214" s="115"/>
      <c r="C214" s="131"/>
      <c r="D214" s="131"/>
      <c r="E214" s="131"/>
      <c r="F214" s="131"/>
      <c r="G214" s="131"/>
      <c r="H214" s="131"/>
      <c r="I214" s="116"/>
      <c r="J214" s="116"/>
      <c r="K214" s="131"/>
    </row>
    <row r="215" spans="2:11">
      <c r="B215" s="115"/>
      <c r="C215" s="131"/>
      <c r="D215" s="131"/>
      <c r="E215" s="131"/>
      <c r="F215" s="131"/>
      <c r="G215" s="131"/>
      <c r="H215" s="131"/>
      <c r="I215" s="116"/>
      <c r="J215" s="116"/>
      <c r="K215" s="131"/>
    </row>
    <row r="216" spans="2:11">
      <c r="B216" s="115"/>
      <c r="C216" s="131"/>
      <c r="D216" s="131"/>
      <c r="E216" s="131"/>
      <c r="F216" s="131"/>
      <c r="G216" s="131"/>
      <c r="H216" s="131"/>
      <c r="I216" s="116"/>
      <c r="J216" s="116"/>
      <c r="K216" s="131"/>
    </row>
    <row r="217" spans="2:11">
      <c r="B217" s="115"/>
      <c r="C217" s="131"/>
      <c r="D217" s="131"/>
      <c r="E217" s="131"/>
      <c r="F217" s="131"/>
      <c r="G217" s="131"/>
      <c r="H217" s="131"/>
      <c r="I217" s="116"/>
      <c r="J217" s="116"/>
      <c r="K217" s="131"/>
    </row>
    <row r="218" spans="2:11">
      <c r="B218" s="115"/>
      <c r="C218" s="131"/>
      <c r="D218" s="131"/>
      <c r="E218" s="131"/>
      <c r="F218" s="131"/>
      <c r="G218" s="131"/>
      <c r="H218" s="131"/>
      <c r="I218" s="116"/>
      <c r="J218" s="116"/>
      <c r="K218" s="131"/>
    </row>
    <row r="219" spans="2:11">
      <c r="B219" s="115"/>
      <c r="C219" s="131"/>
      <c r="D219" s="131"/>
      <c r="E219" s="131"/>
      <c r="F219" s="131"/>
      <c r="G219" s="131"/>
      <c r="H219" s="131"/>
      <c r="I219" s="116"/>
      <c r="J219" s="116"/>
      <c r="K219" s="131"/>
    </row>
    <row r="220" spans="2:11">
      <c r="B220" s="115"/>
      <c r="C220" s="131"/>
      <c r="D220" s="131"/>
      <c r="E220" s="131"/>
      <c r="F220" s="131"/>
      <c r="G220" s="131"/>
      <c r="H220" s="131"/>
      <c r="I220" s="116"/>
      <c r="J220" s="116"/>
      <c r="K220" s="131"/>
    </row>
    <row r="221" spans="2:11">
      <c r="B221" s="115"/>
      <c r="C221" s="131"/>
      <c r="D221" s="131"/>
      <c r="E221" s="131"/>
      <c r="F221" s="131"/>
      <c r="G221" s="131"/>
      <c r="H221" s="131"/>
      <c r="I221" s="116"/>
      <c r="J221" s="116"/>
      <c r="K221" s="131"/>
    </row>
    <row r="222" spans="2:11">
      <c r="B222" s="115"/>
      <c r="C222" s="131"/>
      <c r="D222" s="131"/>
      <c r="E222" s="131"/>
      <c r="F222" s="131"/>
      <c r="G222" s="131"/>
      <c r="H222" s="131"/>
      <c r="I222" s="116"/>
      <c r="J222" s="116"/>
      <c r="K222" s="131"/>
    </row>
    <row r="223" spans="2:11">
      <c r="B223" s="115"/>
      <c r="C223" s="131"/>
      <c r="D223" s="131"/>
      <c r="E223" s="131"/>
      <c r="F223" s="131"/>
      <c r="G223" s="131"/>
      <c r="H223" s="131"/>
      <c r="I223" s="116"/>
      <c r="J223" s="116"/>
      <c r="K223" s="131"/>
    </row>
    <row r="224" spans="2:11">
      <c r="B224" s="115"/>
      <c r="C224" s="131"/>
      <c r="D224" s="131"/>
      <c r="E224" s="131"/>
      <c r="F224" s="131"/>
      <c r="G224" s="131"/>
      <c r="H224" s="131"/>
      <c r="I224" s="116"/>
      <c r="J224" s="116"/>
      <c r="K224" s="131"/>
    </row>
    <row r="225" spans="2:11">
      <c r="B225" s="115"/>
      <c r="C225" s="131"/>
      <c r="D225" s="131"/>
      <c r="E225" s="131"/>
      <c r="F225" s="131"/>
      <c r="G225" s="131"/>
      <c r="H225" s="131"/>
      <c r="I225" s="116"/>
      <c r="J225" s="116"/>
      <c r="K225" s="131"/>
    </row>
    <row r="226" spans="2:11">
      <c r="B226" s="115"/>
      <c r="C226" s="131"/>
      <c r="D226" s="131"/>
      <c r="E226" s="131"/>
      <c r="F226" s="131"/>
      <c r="G226" s="131"/>
      <c r="H226" s="131"/>
      <c r="I226" s="116"/>
      <c r="J226" s="116"/>
      <c r="K226" s="131"/>
    </row>
    <row r="227" spans="2:11">
      <c r="B227" s="115"/>
      <c r="C227" s="131"/>
      <c r="D227" s="131"/>
      <c r="E227" s="131"/>
      <c r="F227" s="131"/>
      <c r="G227" s="131"/>
      <c r="H227" s="131"/>
      <c r="I227" s="116"/>
      <c r="J227" s="116"/>
      <c r="K227" s="131"/>
    </row>
    <row r="228" spans="2:11">
      <c r="B228" s="115"/>
      <c r="C228" s="131"/>
      <c r="D228" s="131"/>
      <c r="E228" s="131"/>
      <c r="F228" s="131"/>
      <c r="G228" s="131"/>
      <c r="H228" s="131"/>
      <c r="I228" s="116"/>
      <c r="J228" s="116"/>
      <c r="K228" s="131"/>
    </row>
    <row r="229" spans="2:11">
      <c r="B229" s="115"/>
      <c r="C229" s="131"/>
      <c r="D229" s="131"/>
      <c r="E229" s="131"/>
      <c r="F229" s="131"/>
      <c r="G229" s="131"/>
      <c r="H229" s="131"/>
      <c r="I229" s="116"/>
      <c r="J229" s="116"/>
      <c r="K229" s="131"/>
    </row>
    <row r="230" spans="2:11">
      <c r="B230" s="115"/>
      <c r="C230" s="131"/>
      <c r="D230" s="131"/>
      <c r="E230" s="131"/>
      <c r="F230" s="131"/>
      <c r="G230" s="131"/>
      <c r="H230" s="131"/>
      <c r="I230" s="116"/>
      <c r="J230" s="116"/>
      <c r="K230" s="131"/>
    </row>
    <row r="231" spans="2:11">
      <c r="B231" s="115"/>
      <c r="C231" s="131"/>
      <c r="D231" s="131"/>
      <c r="E231" s="131"/>
      <c r="F231" s="131"/>
      <c r="G231" s="131"/>
      <c r="H231" s="131"/>
      <c r="I231" s="116"/>
      <c r="J231" s="116"/>
      <c r="K231" s="131"/>
    </row>
    <row r="232" spans="2:11">
      <c r="B232" s="115"/>
      <c r="C232" s="131"/>
      <c r="D232" s="131"/>
      <c r="E232" s="131"/>
      <c r="F232" s="131"/>
      <c r="G232" s="131"/>
      <c r="H232" s="131"/>
      <c r="I232" s="116"/>
      <c r="J232" s="116"/>
      <c r="K232" s="131"/>
    </row>
    <row r="233" spans="2:11">
      <c r="B233" s="115"/>
      <c r="C233" s="131"/>
      <c r="D233" s="131"/>
      <c r="E233" s="131"/>
      <c r="F233" s="131"/>
      <c r="G233" s="131"/>
      <c r="H233" s="131"/>
      <c r="I233" s="116"/>
      <c r="J233" s="116"/>
      <c r="K233" s="131"/>
    </row>
    <row r="234" spans="2:11">
      <c r="B234" s="115"/>
      <c r="C234" s="131"/>
      <c r="D234" s="131"/>
      <c r="E234" s="131"/>
      <c r="F234" s="131"/>
      <c r="G234" s="131"/>
      <c r="H234" s="131"/>
      <c r="I234" s="116"/>
      <c r="J234" s="116"/>
      <c r="K234" s="131"/>
    </row>
    <row r="235" spans="2:11">
      <c r="B235" s="115"/>
      <c r="C235" s="131"/>
      <c r="D235" s="131"/>
      <c r="E235" s="131"/>
      <c r="F235" s="131"/>
      <c r="G235" s="131"/>
      <c r="H235" s="131"/>
      <c r="I235" s="116"/>
      <c r="J235" s="116"/>
      <c r="K235" s="131"/>
    </row>
    <row r="236" spans="2:11">
      <c r="B236" s="115"/>
      <c r="C236" s="131"/>
      <c r="D236" s="131"/>
      <c r="E236" s="131"/>
      <c r="F236" s="131"/>
      <c r="G236" s="131"/>
      <c r="H236" s="131"/>
      <c r="I236" s="116"/>
      <c r="J236" s="116"/>
      <c r="K236" s="131"/>
    </row>
    <row r="237" spans="2:11">
      <c r="B237" s="115"/>
      <c r="C237" s="131"/>
      <c r="D237" s="131"/>
      <c r="E237" s="131"/>
      <c r="F237" s="131"/>
      <c r="G237" s="131"/>
      <c r="H237" s="131"/>
      <c r="I237" s="116"/>
      <c r="J237" s="116"/>
      <c r="K237" s="131"/>
    </row>
    <row r="238" spans="2:11">
      <c r="B238" s="115"/>
      <c r="C238" s="131"/>
      <c r="D238" s="131"/>
      <c r="E238" s="131"/>
      <c r="F238" s="131"/>
      <c r="G238" s="131"/>
      <c r="H238" s="131"/>
      <c r="I238" s="116"/>
      <c r="J238" s="116"/>
      <c r="K238" s="131"/>
    </row>
    <row r="239" spans="2:11">
      <c r="B239" s="115"/>
      <c r="C239" s="131"/>
      <c r="D239" s="131"/>
      <c r="E239" s="131"/>
      <c r="F239" s="131"/>
      <c r="G239" s="131"/>
      <c r="H239" s="131"/>
      <c r="I239" s="116"/>
      <c r="J239" s="116"/>
      <c r="K239" s="131"/>
    </row>
    <row r="240" spans="2:11">
      <c r="B240" s="115"/>
      <c r="C240" s="131"/>
      <c r="D240" s="131"/>
      <c r="E240" s="131"/>
      <c r="F240" s="131"/>
      <c r="G240" s="131"/>
      <c r="H240" s="131"/>
      <c r="I240" s="116"/>
      <c r="J240" s="116"/>
      <c r="K240" s="131"/>
    </row>
    <row r="241" spans="2:11">
      <c r="B241" s="115"/>
      <c r="C241" s="131"/>
      <c r="D241" s="131"/>
      <c r="E241" s="131"/>
      <c r="F241" s="131"/>
      <c r="G241" s="131"/>
      <c r="H241" s="131"/>
      <c r="I241" s="116"/>
      <c r="J241" s="116"/>
      <c r="K241" s="131"/>
    </row>
    <row r="242" spans="2:11">
      <c r="B242" s="115"/>
      <c r="C242" s="131"/>
      <c r="D242" s="131"/>
      <c r="E242" s="131"/>
      <c r="F242" s="131"/>
      <c r="G242" s="131"/>
      <c r="H242" s="131"/>
      <c r="I242" s="116"/>
      <c r="J242" s="116"/>
      <c r="K242" s="131"/>
    </row>
    <row r="243" spans="2:11">
      <c r="B243" s="115"/>
      <c r="C243" s="131"/>
      <c r="D243" s="131"/>
      <c r="E243" s="131"/>
      <c r="F243" s="131"/>
      <c r="G243" s="131"/>
      <c r="H243" s="131"/>
      <c r="I243" s="116"/>
      <c r="J243" s="116"/>
      <c r="K243" s="131"/>
    </row>
    <row r="244" spans="2:11">
      <c r="B244" s="115"/>
      <c r="C244" s="131"/>
      <c r="D244" s="131"/>
      <c r="E244" s="131"/>
      <c r="F244" s="131"/>
      <c r="G244" s="131"/>
      <c r="H244" s="131"/>
      <c r="I244" s="116"/>
      <c r="J244" s="116"/>
      <c r="K244" s="131"/>
    </row>
    <row r="245" spans="2:11">
      <c r="B245" s="115"/>
      <c r="C245" s="131"/>
      <c r="D245" s="131"/>
      <c r="E245" s="131"/>
      <c r="F245" s="131"/>
      <c r="G245" s="131"/>
      <c r="H245" s="131"/>
      <c r="I245" s="116"/>
      <c r="J245" s="116"/>
      <c r="K245" s="131"/>
    </row>
    <row r="246" spans="2:11">
      <c r="B246" s="115"/>
      <c r="C246" s="131"/>
      <c r="D246" s="131"/>
      <c r="E246" s="131"/>
      <c r="F246" s="131"/>
      <c r="G246" s="131"/>
      <c r="H246" s="131"/>
      <c r="I246" s="116"/>
      <c r="J246" s="116"/>
      <c r="K246" s="131"/>
    </row>
    <row r="247" spans="2:11">
      <c r="B247" s="115"/>
      <c r="C247" s="131"/>
      <c r="D247" s="131"/>
      <c r="E247" s="131"/>
      <c r="F247" s="131"/>
      <c r="G247" s="131"/>
      <c r="H247" s="131"/>
      <c r="I247" s="116"/>
      <c r="J247" s="116"/>
      <c r="K247" s="131"/>
    </row>
    <row r="248" spans="2:11">
      <c r="B248" s="115"/>
      <c r="C248" s="131"/>
      <c r="D248" s="131"/>
      <c r="E248" s="131"/>
      <c r="F248" s="131"/>
      <c r="G248" s="131"/>
      <c r="H248" s="131"/>
      <c r="I248" s="116"/>
      <c r="J248" s="116"/>
      <c r="K248" s="131"/>
    </row>
    <row r="249" spans="2:11">
      <c r="B249" s="115"/>
      <c r="C249" s="131"/>
      <c r="D249" s="131"/>
      <c r="E249" s="131"/>
      <c r="F249" s="131"/>
      <c r="G249" s="131"/>
      <c r="H249" s="131"/>
      <c r="I249" s="116"/>
      <c r="J249" s="116"/>
      <c r="K249" s="131"/>
    </row>
    <row r="250" spans="2:11">
      <c r="B250" s="115"/>
      <c r="C250" s="131"/>
      <c r="D250" s="131"/>
      <c r="E250" s="131"/>
      <c r="F250" s="131"/>
      <c r="G250" s="131"/>
      <c r="H250" s="131"/>
      <c r="I250" s="116"/>
      <c r="J250" s="116"/>
      <c r="K250" s="131"/>
    </row>
    <row r="251" spans="2:11">
      <c r="B251" s="115"/>
      <c r="C251" s="131"/>
      <c r="D251" s="131"/>
      <c r="E251" s="131"/>
      <c r="F251" s="131"/>
      <c r="G251" s="131"/>
      <c r="H251" s="131"/>
      <c r="I251" s="116"/>
      <c r="J251" s="116"/>
      <c r="K251" s="131"/>
    </row>
    <row r="252" spans="2:11">
      <c r="B252" s="115"/>
      <c r="C252" s="131"/>
      <c r="D252" s="131"/>
      <c r="E252" s="131"/>
      <c r="F252" s="131"/>
      <c r="G252" s="131"/>
      <c r="H252" s="131"/>
      <c r="I252" s="116"/>
      <c r="J252" s="116"/>
      <c r="K252" s="131"/>
    </row>
    <row r="253" spans="2:11">
      <c r="B253" s="115"/>
      <c r="C253" s="131"/>
      <c r="D253" s="131"/>
      <c r="E253" s="131"/>
      <c r="F253" s="131"/>
      <c r="G253" s="131"/>
      <c r="H253" s="131"/>
      <c r="I253" s="116"/>
      <c r="J253" s="116"/>
      <c r="K253" s="131"/>
    </row>
    <row r="254" spans="2:11">
      <c r="B254" s="115"/>
      <c r="C254" s="131"/>
      <c r="D254" s="131"/>
      <c r="E254" s="131"/>
      <c r="F254" s="131"/>
      <c r="G254" s="131"/>
      <c r="H254" s="131"/>
      <c r="I254" s="116"/>
      <c r="J254" s="116"/>
      <c r="K254" s="131"/>
    </row>
    <row r="255" spans="2:11">
      <c r="B255" s="115"/>
      <c r="C255" s="131"/>
      <c r="D255" s="131"/>
      <c r="E255" s="131"/>
      <c r="F255" s="131"/>
      <c r="G255" s="131"/>
      <c r="H255" s="131"/>
      <c r="I255" s="116"/>
      <c r="J255" s="116"/>
      <c r="K255" s="131"/>
    </row>
    <row r="256" spans="2:11">
      <c r="B256" s="115"/>
      <c r="C256" s="131"/>
      <c r="D256" s="131"/>
      <c r="E256" s="131"/>
      <c r="F256" s="131"/>
      <c r="G256" s="131"/>
      <c r="H256" s="131"/>
      <c r="I256" s="116"/>
      <c r="J256" s="116"/>
      <c r="K256" s="131"/>
    </row>
    <row r="257" spans="2:11">
      <c r="B257" s="115"/>
      <c r="C257" s="131"/>
      <c r="D257" s="131"/>
      <c r="E257" s="131"/>
      <c r="F257" s="131"/>
      <c r="G257" s="131"/>
      <c r="H257" s="131"/>
      <c r="I257" s="116"/>
      <c r="J257" s="116"/>
      <c r="K257" s="131"/>
    </row>
    <row r="258" spans="2:11">
      <c r="B258" s="115"/>
      <c r="C258" s="131"/>
      <c r="D258" s="131"/>
      <c r="E258" s="131"/>
      <c r="F258" s="131"/>
      <c r="G258" s="131"/>
      <c r="H258" s="131"/>
      <c r="I258" s="116"/>
      <c r="J258" s="116"/>
      <c r="K258" s="131"/>
    </row>
    <row r="259" spans="2:11">
      <c r="B259" s="115"/>
      <c r="C259" s="131"/>
      <c r="D259" s="131"/>
      <c r="E259" s="131"/>
      <c r="F259" s="131"/>
      <c r="G259" s="131"/>
      <c r="H259" s="131"/>
      <c r="I259" s="116"/>
      <c r="J259" s="116"/>
      <c r="K259" s="131"/>
    </row>
    <row r="260" spans="2:11">
      <c r="B260" s="115"/>
      <c r="C260" s="131"/>
      <c r="D260" s="131"/>
      <c r="E260" s="131"/>
      <c r="F260" s="131"/>
      <c r="G260" s="131"/>
      <c r="H260" s="131"/>
      <c r="I260" s="116"/>
      <c r="J260" s="116"/>
      <c r="K260" s="131"/>
    </row>
    <row r="261" spans="2:11">
      <c r="B261" s="115"/>
      <c r="C261" s="131"/>
      <c r="D261" s="131"/>
      <c r="E261" s="131"/>
      <c r="F261" s="131"/>
      <c r="G261" s="131"/>
      <c r="H261" s="131"/>
      <c r="I261" s="116"/>
      <c r="J261" s="116"/>
      <c r="K261" s="131"/>
    </row>
    <row r="262" spans="2:11">
      <c r="B262" s="115"/>
      <c r="C262" s="131"/>
      <c r="D262" s="131"/>
      <c r="E262" s="131"/>
      <c r="F262" s="131"/>
      <c r="G262" s="131"/>
      <c r="H262" s="131"/>
      <c r="I262" s="116"/>
      <c r="J262" s="116"/>
      <c r="K262" s="131"/>
    </row>
    <row r="263" spans="2:11">
      <c r="B263" s="115"/>
      <c r="C263" s="131"/>
      <c r="D263" s="131"/>
      <c r="E263" s="131"/>
      <c r="F263" s="131"/>
      <c r="G263" s="131"/>
      <c r="H263" s="131"/>
      <c r="I263" s="116"/>
      <c r="J263" s="116"/>
      <c r="K263" s="131"/>
    </row>
    <row r="264" spans="2:11">
      <c r="B264" s="115"/>
      <c r="C264" s="131"/>
      <c r="D264" s="131"/>
      <c r="E264" s="131"/>
      <c r="F264" s="131"/>
      <c r="G264" s="131"/>
      <c r="H264" s="131"/>
      <c r="I264" s="116"/>
      <c r="J264" s="116"/>
      <c r="K264" s="131"/>
    </row>
    <row r="265" spans="2:11">
      <c r="B265" s="115"/>
      <c r="C265" s="131"/>
      <c r="D265" s="131"/>
      <c r="E265" s="131"/>
      <c r="F265" s="131"/>
      <c r="G265" s="131"/>
      <c r="H265" s="131"/>
      <c r="I265" s="116"/>
      <c r="J265" s="116"/>
      <c r="K265" s="131"/>
    </row>
    <row r="266" spans="2:11">
      <c r="B266" s="115"/>
      <c r="C266" s="131"/>
      <c r="D266" s="131"/>
      <c r="E266" s="131"/>
      <c r="F266" s="131"/>
      <c r="G266" s="131"/>
      <c r="H266" s="131"/>
      <c r="I266" s="116"/>
      <c r="J266" s="116"/>
      <c r="K266" s="131"/>
    </row>
    <row r="267" spans="2:11">
      <c r="B267" s="115"/>
      <c r="C267" s="131"/>
      <c r="D267" s="131"/>
      <c r="E267" s="131"/>
      <c r="F267" s="131"/>
      <c r="G267" s="131"/>
      <c r="H267" s="131"/>
      <c r="I267" s="116"/>
      <c r="J267" s="116"/>
      <c r="K267" s="131"/>
    </row>
    <row r="268" spans="2:11">
      <c r="B268" s="115"/>
      <c r="C268" s="131"/>
      <c r="D268" s="131"/>
      <c r="E268" s="131"/>
      <c r="F268" s="131"/>
      <c r="G268" s="131"/>
      <c r="H268" s="131"/>
      <c r="I268" s="116"/>
      <c r="J268" s="116"/>
      <c r="K268" s="131"/>
    </row>
    <row r="269" spans="2:11">
      <c r="B269" s="115"/>
      <c r="C269" s="131"/>
      <c r="D269" s="131"/>
      <c r="E269" s="131"/>
      <c r="F269" s="131"/>
      <c r="G269" s="131"/>
      <c r="H269" s="131"/>
      <c r="I269" s="116"/>
      <c r="J269" s="116"/>
      <c r="K269" s="131"/>
    </row>
    <row r="270" spans="2:11">
      <c r="B270" s="115"/>
      <c r="C270" s="131"/>
      <c r="D270" s="131"/>
      <c r="E270" s="131"/>
      <c r="F270" s="131"/>
      <c r="G270" s="131"/>
      <c r="H270" s="131"/>
      <c r="I270" s="116"/>
      <c r="J270" s="116"/>
      <c r="K270" s="131"/>
    </row>
    <row r="271" spans="2:11">
      <c r="B271" s="115"/>
      <c r="C271" s="131"/>
      <c r="D271" s="131"/>
      <c r="E271" s="131"/>
      <c r="F271" s="131"/>
      <c r="G271" s="131"/>
      <c r="H271" s="131"/>
      <c r="I271" s="116"/>
      <c r="J271" s="116"/>
      <c r="K271" s="131"/>
    </row>
    <row r="272" spans="2:11">
      <c r="B272" s="115"/>
      <c r="C272" s="131"/>
      <c r="D272" s="131"/>
      <c r="E272" s="131"/>
      <c r="F272" s="131"/>
      <c r="G272" s="131"/>
      <c r="H272" s="131"/>
      <c r="I272" s="116"/>
      <c r="J272" s="116"/>
      <c r="K272" s="131"/>
    </row>
    <row r="273" spans="2:11">
      <c r="B273" s="115"/>
      <c r="C273" s="131"/>
      <c r="D273" s="131"/>
      <c r="E273" s="131"/>
      <c r="F273" s="131"/>
      <c r="G273" s="131"/>
      <c r="H273" s="131"/>
      <c r="I273" s="116"/>
      <c r="J273" s="116"/>
      <c r="K273" s="131"/>
    </row>
    <row r="274" spans="2:11">
      <c r="B274" s="115"/>
      <c r="C274" s="131"/>
      <c r="D274" s="131"/>
      <c r="E274" s="131"/>
      <c r="F274" s="131"/>
      <c r="G274" s="131"/>
      <c r="H274" s="131"/>
      <c r="I274" s="116"/>
      <c r="J274" s="116"/>
      <c r="K274" s="131"/>
    </row>
    <row r="275" spans="2:11">
      <c r="B275" s="115"/>
      <c r="C275" s="131"/>
      <c r="D275" s="131"/>
      <c r="E275" s="131"/>
      <c r="F275" s="131"/>
      <c r="G275" s="131"/>
      <c r="H275" s="131"/>
      <c r="I275" s="116"/>
      <c r="J275" s="116"/>
      <c r="K275" s="131"/>
    </row>
    <row r="276" spans="2:11">
      <c r="B276" s="115"/>
      <c r="C276" s="131"/>
      <c r="D276" s="131"/>
      <c r="E276" s="131"/>
      <c r="F276" s="131"/>
      <c r="G276" s="131"/>
      <c r="H276" s="131"/>
      <c r="I276" s="116"/>
      <c r="J276" s="116"/>
      <c r="K276" s="131"/>
    </row>
    <row r="277" spans="2:11">
      <c r="B277" s="115"/>
      <c r="C277" s="131"/>
      <c r="D277" s="131"/>
      <c r="E277" s="131"/>
      <c r="F277" s="131"/>
      <c r="G277" s="131"/>
      <c r="H277" s="131"/>
      <c r="I277" s="116"/>
      <c r="J277" s="116"/>
      <c r="K277" s="131"/>
    </row>
    <row r="278" spans="2:11">
      <c r="B278" s="115"/>
      <c r="C278" s="131"/>
      <c r="D278" s="131"/>
      <c r="E278" s="131"/>
      <c r="F278" s="131"/>
      <c r="G278" s="131"/>
      <c r="H278" s="131"/>
      <c r="I278" s="116"/>
      <c r="J278" s="116"/>
      <c r="K278" s="131"/>
    </row>
    <row r="279" spans="2:11">
      <c r="B279" s="115"/>
      <c r="C279" s="131"/>
      <c r="D279" s="131"/>
      <c r="E279" s="131"/>
      <c r="F279" s="131"/>
      <c r="G279" s="131"/>
      <c r="H279" s="131"/>
      <c r="I279" s="116"/>
      <c r="J279" s="116"/>
      <c r="K279" s="131"/>
    </row>
    <row r="280" spans="2:11">
      <c r="B280" s="115"/>
      <c r="C280" s="131"/>
      <c r="D280" s="131"/>
      <c r="E280" s="131"/>
      <c r="F280" s="131"/>
      <c r="G280" s="131"/>
      <c r="H280" s="131"/>
      <c r="I280" s="116"/>
      <c r="J280" s="116"/>
      <c r="K280" s="131"/>
    </row>
    <row r="281" spans="2:11">
      <c r="B281" s="115"/>
      <c r="C281" s="131"/>
      <c r="D281" s="131"/>
      <c r="E281" s="131"/>
      <c r="F281" s="131"/>
      <c r="G281" s="131"/>
      <c r="H281" s="131"/>
      <c r="I281" s="116"/>
      <c r="J281" s="116"/>
      <c r="K281" s="131"/>
    </row>
    <row r="282" spans="2:11">
      <c r="B282" s="115"/>
      <c r="C282" s="131"/>
      <c r="D282" s="131"/>
      <c r="E282" s="131"/>
      <c r="F282" s="131"/>
      <c r="G282" s="131"/>
      <c r="H282" s="131"/>
      <c r="I282" s="116"/>
      <c r="J282" s="116"/>
      <c r="K282" s="131"/>
    </row>
    <row r="283" spans="2:11">
      <c r="B283" s="115"/>
      <c r="C283" s="131"/>
      <c r="D283" s="131"/>
      <c r="E283" s="131"/>
      <c r="F283" s="131"/>
      <c r="G283" s="131"/>
      <c r="H283" s="131"/>
      <c r="I283" s="116"/>
      <c r="J283" s="116"/>
      <c r="K283" s="131"/>
    </row>
    <row r="284" spans="2:11">
      <c r="B284" s="115"/>
      <c r="C284" s="131"/>
      <c r="D284" s="131"/>
      <c r="E284" s="131"/>
      <c r="F284" s="131"/>
      <c r="G284" s="131"/>
      <c r="H284" s="131"/>
      <c r="I284" s="116"/>
      <c r="J284" s="116"/>
      <c r="K284" s="131"/>
    </row>
    <row r="285" spans="2:11">
      <c r="B285" s="115"/>
      <c r="C285" s="131"/>
      <c r="D285" s="131"/>
      <c r="E285" s="131"/>
      <c r="F285" s="131"/>
      <c r="G285" s="131"/>
      <c r="H285" s="131"/>
      <c r="I285" s="116"/>
      <c r="J285" s="116"/>
      <c r="K285" s="131"/>
    </row>
    <row r="286" spans="2:11">
      <c r="B286" s="115"/>
      <c r="C286" s="131"/>
      <c r="D286" s="131"/>
      <c r="E286" s="131"/>
      <c r="F286" s="131"/>
      <c r="G286" s="131"/>
      <c r="H286" s="131"/>
      <c r="I286" s="116"/>
      <c r="J286" s="116"/>
      <c r="K286" s="131"/>
    </row>
    <row r="287" spans="2:11">
      <c r="B287" s="115"/>
      <c r="C287" s="131"/>
      <c r="D287" s="131"/>
      <c r="E287" s="131"/>
      <c r="F287" s="131"/>
      <c r="G287" s="131"/>
      <c r="H287" s="131"/>
      <c r="I287" s="116"/>
      <c r="J287" s="116"/>
      <c r="K287" s="131"/>
    </row>
    <row r="288" spans="2:11">
      <c r="B288" s="115"/>
      <c r="C288" s="131"/>
      <c r="D288" s="131"/>
      <c r="E288" s="131"/>
      <c r="F288" s="131"/>
      <c r="G288" s="131"/>
      <c r="H288" s="131"/>
      <c r="I288" s="116"/>
      <c r="J288" s="116"/>
      <c r="K288" s="131"/>
    </row>
    <row r="289" spans="2:11">
      <c r="B289" s="115"/>
      <c r="C289" s="131"/>
      <c r="D289" s="131"/>
      <c r="E289" s="131"/>
      <c r="F289" s="131"/>
      <c r="G289" s="131"/>
      <c r="H289" s="131"/>
      <c r="I289" s="116"/>
      <c r="J289" s="116"/>
      <c r="K289" s="131"/>
    </row>
    <row r="290" spans="2:11">
      <c r="B290" s="115"/>
      <c r="C290" s="131"/>
      <c r="D290" s="131"/>
      <c r="E290" s="131"/>
      <c r="F290" s="131"/>
      <c r="G290" s="131"/>
      <c r="H290" s="131"/>
      <c r="I290" s="116"/>
      <c r="J290" s="116"/>
      <c r="K290" s="131"/>
    </row>
    <row r="291" spans="2:11">
      <c r="B291" s="115"/>
      <c r="C291" s="131"/>
      <c r="D291" s="131"/>
      <c r="E291" s="131"/>
      <c r="F291" s="131"/>
      <c r="G291" s="131"/>
      <c r="H291" s="131"/>
      <c r="I291" s="116"/>
      <c r="J291" s="116"/>
      <c r="K291" s="131"/>
    </row>
    <row r="292" spans="2:11">
      <c r="B292" s="115"/>
      <c r="C292" s="131"/>
      <c r="D292" s="131"/>
      <c r="E292" s="131"/>
      <c r="F292" s="131"/>
      <c r="G292" s="131"/>
      <c r="H292" s="131"/>
      <c r="I292" s="116"/>
      <c r="J292" s="116"/>
      <c r="K292" s="131"/>
    </row>
    <row r="293" spans="2:11">
      <c r="B293" s="115"/>
      <c r="C293" s="131"/>
      <c r="D293" s="131"/>
      <c r="E293" s="131"/>
      <c r="F293" s="131"/>
      <c r="G293" s="131"/>
      <c r="H293" s="131"/>
      <c r="I293" s="116"/>
      <c r="J293" s="116"/>
      <c r="K293" s="131"/>
    </row>
    <row r="294" spans="2:11">
      <c r="B294" s="115"/>
      <c r="C294" s="131"/>
      <c r="D294" s="131"/>
      <c r="E294" s="131"/>
      <c r="F294" s="131"/>
      <c r="G294" s="131"/>
      <c r="H294" s="131"/>
      <c r="I294" s="116"/>
      <c r="J294" s="116"/>
      <c r="K294" s="131"/>
    </row>
    <row r="295" spans="2:11">
      <c r="B295" s="115"/>
      <c r="C295" s="131"/>
      <c r="D295" s="131"/>
      <c r="E295" s="131"/>
      <c r="F295" s="131"/>
      <c r="G295" s="131"/>
      <c r="H295" s="131"/>
      <c r="I295" s="116"/>
      <c r="J295" s="116"/>
      <c r="K295" s="131"/>
    </row>
    <row r="296" spans="2:11">
      <c r="B296" s="115"/>
      <c r="C296" s="131"/>
      <c r="D296" s="131"/>
      <c r="E296" s="131"/>
      <c r="F296" s="131"/>
      <c r="G296" s="131"/>
      <c r="H296" s="131"/>
      <c r="I296" s="116"/>
      <c r="J296" s="116"/>
      <c r="K296" s="131"/>
    </row>
    <row r="297" spans="2:11">
      <c r="B297" s="115"/>
      <c r="C297" s="131"/>
      <c r="D297" s="131"/>
      <c r="E297" s="131"/>
      <c r="F297" s="131"/>
      <c r="G297" s="131"/>
      <c r="H297" s="131"/>
      <c r="I297" s="116"/>
      <c r="J297" s="116"/>
      <c r="K297" s="131"/>
    </row>
    <row r="298" spans="2:11">
      <c r="B298" s="115"/>
      <c r="C298" s="131"/>
      <c r="D298" s="131"/>
      <c r="E298" s="131"/>
      <c r="F298" s="131"/>
      <c r="G298" s="131"/>
      <c r="H298" s="131"/>
      <c r="I298" s="116"/>
      <c r="J298" s="116"/>
      <c r="K298" s="131"/>
    </row>
    <row r="299" spans="2:11">
      <c r="B299" s="115"/>
      <c r="C299" s="131"/>
      <c r="D299" s="131"/>
      <c r="E299" s="131"/>
      <c r="F299" s="131"/>
      <c r="G299" s="131"/>
      <c r="H299" s="131"/>
      <c r="I299" s="116"/>
      <c r="J299" s="116"/>
      <c r="K299" s="131"/>
    </row>
    <row r="300" spans="2:11">
      <c r="B300" s="115"/>
      <c r="C300" s="131"/>
      <c r="D300" s="131"/>
      <c r="E300" s="131"/>
      <c r="F300" s="131"/>
      <c r="G300" s="131"/>
      <c r="H300" s="131"/>
      <c r="I300" s="116"/>
      <c r="J300" s="116"/>
      <c r="K300" s="131"/>
    </row>
    <row r="301" spans="2:11">
      <c r="B301" s="115"/>
      <c r="C301" s="131"/>
      <c r="D301" s="131"/>
      <c r="E301" s="131"/>
      <c r="F301" s="131"/>
      <c r="G301" s="131"/>
      <c r="H301" s="131"/>
      <c r="I301" s="116"/>
      <c r="J301" s="116"/>
      <c r="K301" s="131"/>
    </row>
    <row r="302" spans="2:11">
      <c r="B302" s="115"/>
      <c r="C302" s="131"/>
      <c r="D302" s="131"/>
      <c r="E302" s="131"/>
      <c r="F302" s="131"/>
      <c r="G302" s="131"/>
      <c r="H302" s="131"/>
      <c r="I302" s="116"/>
      <c r="J302" s="116"/>
      <c r="K302" s="131"/>
    </row>
    <row r="303" spans="2:11">
      <c r="B303" s="115"/>
      <c r="C303" s="131"/>
      <c r="D303" s="131"/>
      <c r="E303" s="131"/>
      <c r="F303" s="131"/>
      <c r="G303" s="131"/>
      <c r="H303" s="131"/>
      <c r="I303" s="116"/>
      <c r="J303" s="116"/>
      <c r="K303" s="131"/>
    </row>
    <row r="304" spans="2:11">
      <c r="B304" s="115"/>
      <c r="C304" s="131"/>
      <c r="D304" s="131"/>
      <c r="E304" s="131"/>
      <c r="F304" s="131"/>
      <c r="G304" s="131"/>
      <c r="H304" s="131"/>
      <c r="I304" s="116"/>
      <c r="J304" s="116"/>
      <c r="K304" s="131"/>
    </row>
    <row r="305" spans="2:11">
      <c r="B305" s="115"/>
      <c r="C305" s="131"/>
      <c r="D305" s="131"/>
      <c r="E305" s="131"/>
      <c r="F305" s="131"/>
      <c r="G305" s="131"/>
      <c r="H305" s="131"/>
      <c r="I305" s="116"/>
      <c r="J305" s="116"/>
      <c r="K305" s="131"/>
    </row>
    <row r="306" spans="2:11">
      <c r="B306" s="115"/>
      <c r="C306" s="131"/>
      <c r="D306" s="131"/>
      <c r="E306" s="131"/>
      <c r="F306" s="131"/>
      <c r="G306" s="131"/>
      <c r="H306" s="131"/>
      <c r="I306" s="116"/>
      <c r="J306" s="116"/>
      <c r="K306" s="131"/>
    </row>
    <row r="307" spans="2:11">
      <c r="B307" s="115"/>
      <c r="C307" s="131"/>
      <c r="D307" s="131"/>
      <c r="E307" s="131"/>
      <c r="F307" s="131"/>
      <c r="G307" s="131"/>
      <c r="H307" s="131"/>
      <c r="I307" s="116"/>
      <c r="J307" s="116"/>
      <c r="K307" s="131"/>
    </row>
    <row r="308" spans="2:11">
      <c r="B308" s="115"/>
      <c r="C308" s="131"/>
      <c r="D308" s="131"/>
      <c r="E308" s="131"/>
      <c r="F308" s="131"/>
      <c r="G308" s="131"/>
      <c r="H308" s="131"/>
      <c r="I308" s="116"/>
      <c r="J308" s="116"/>
      <c r="K308" s="131"/>
    </row>
    <row r="309" spans="2:11">
      <c r="B309" s="115"/>
      <c r="C309" s="131"/>
      <c r="D309" s="131"/>
      <c r="E309" s="131"/>
      <c r="F309" s="131"/>
      <c r="G309" s="131"/>
      <c r="H309" s="131"/>
      <c r="I309" s="116"/>
      <c r="J309" s="116"/>
      <c r="K309" s="131"/>
    </row>
    <row r="310" spans="2:11">
      <c r="B310" s="115"/>
      <c r="C310" s="131"/>
      <c r="D310" s="131"/>
      <c r="E310" s="131"/>
      <c r="F310" s="131"/>
      <c r="G310" s="131"/>
      <c r="H310" s="131"/>
      <c r="I310" s="116"/>
      <c r="J310" s="116"/>
      <c r="K310" s="131"/>
    </row>
    <row r="311" spans="2:11">
      <c r="B311" s="115"/>
      <c r="C311" s="131"/>
      <c r="D311" s="131"/>
      <c r="E311" s="131"/>
      <c r="F311" s="131"/>
      <c r="G311" s="131"/>
      <c r="H311" s="131"/>
      <c r="I311" s="116"/>
      <c r="J311" s="116"/>
      <c r="K311" s="131"/>
    </row>
    <row r="312" spans="2:11">
      <c r="B312" s="115"/>
      <c r="C312" s="131"/>
      <c r="D312" s="131"/>
      <c r="E312" s="131"/>
      <c r="F312" s="131"/>
      <c r="G312" s="131"/>
      <c r="H312" s="131"/>
      <c r="I312" s="116"/>
      <c r="J312" s="116"/>
      <c r="K312" s="131"/>
    </row>
    <row r="313" spans="2:11">
      <c r="B313" s="115"/>
      <c r="C313" s="131"/>
      <c r="D313" s="131"/>
      <c r="E313" s="131"/>
      <c r="F313" s="131"/>
      <c r="G313" s="131"/>
      <c r="H313" s="131"/>
      <c r="I313" s="116"/>
      <c r="J313" s="116"/>
      <c r="K313" s="131"/>
    </row>
    <row r="314" spans="2:11">
      <c r="B314" s="115"/>
      <c r="C314" s="131"/>
      <c r="D314" s="131"/>
      <c r="E314" s="131"/>
      <c r="F314" s="131"/>
      <c r="G314" s="131"/>
      <c r="H314" s="131"/>
      <c r="I314" s="116"/>
      <c r="J314" s="116"/>
      <c r="K314" s="131"/>
    </row>
    <row r="315" spans="2:11">
      <c r="B315" s="115"/>
      <c r="C315" s="131"/>
      <c r="D315" s="131"/>
      <c r="E315" s="131"/>
      <c r="F315" s="131"/>
      <c r="G315" s="131"/>
      <c r="H315" s="131"/>
      <c r="I315" s="116"/>
      <c r="J315" s="116"/>
      <c r="K315" s="131"/>
    </row>
    <row r="316" spans="2:11">
      <c r="B316" s="115"/>
      <c r="C316" s="131"/>
      <c r="D316" s="131"/>
      <c r="E316" s="131"/>
      <c r="F316" s="131"/>
      <c r="G316" s="131"/>
      <c r="H316" s="131"/>
      <c r="I316" s="116"/>
      <c r="J316" s="116"/>
      <c r="K316" s="131"/>
    </row>
    <row r="317" spans="2:11">
      <c r="B317" s="115"/>
      <c r="C317" s="131"/>
      <c r="D317" s="131"/>
      <c r="E317" s="131"/>
      <c r="F317" s="131"/>
      <c r="G317" s="131"/>
      <c r="H317" s="131"/>
      <c r="I317" s="116"/>
      <c r="J317" s="116"/>
      <c r="K317" s="131"/>
    </row>
    <row r="318" spans="2:11">
      <c r="B318" s="115"/>
      <c r="C318" s="131"/>
      <c r="D318" s="131"/>
      <c r="E318" s="131"/>
      <c r="F318" s="131"/>
      <c r="G318" s="131"/>
      <c r="H318" s="131"/>
      <c r="I318" s="116"/>
      <c r="J318" s="116"/>
      <c r="K318" s="131"/>
    </row>
    <row r="319" spans="2:11">
      <c r="B319" s="115"/>
      <c r="C319" s="131"/>
      <c r="D319" s="131"/>
      <c r="E319" s="131"/>
      <c r="F319" s="131"/>
      <c r="G319" s="131"/>
      <c r="H319" s="131"/>
      <c r="I319" s="116"/>
      <c r="J319" s="116"/>
      <c r="K319" s="131"/>
    </row>
    <row r="320" spans="2:11">
      <c r="B320" s="115"/>
      <c r="C320" s="131"/>
      <c r="D320" s="131"/>
      <c r="E320" s="131"/>
      <c r="F320" s="131"/>
      <c r="G320" s="131"/>
      <c r="H320" s="131"/>
      <c r="I320" s="116"/>
      <c r="J320" s="116"/>
      <c r="K320" s="131"/>
    </row>
    <row r="321" spans="2:11">
      <c r="B321" s="115"/>
      <c r="C321" s="131"/>
      <c r="D321" s="131"/>
      <c r="E321" s="131"/>
      <c r="F321" s="131"/>
      <c r="G321" s="131"/>
      <c r="H321" s="131"/>
      <c r="I321" s="116"/>
      <c r="J321" s="116"/>
      <c r="K321" s="131"/>
    </row>
    <row r="322" spans="2:11">
      <c r="B322" s="115"/>
      <c r="C322" s="131"/>
      <c r="D322" s="131"/>
      <c r="E322" s="131"/>
      <c r="F322" s="131"/>
      <c r="G322" s="131"/>
      <c r="H322" s="131"/>
      <c r="I322" s="116"/>
      <c r="J322" s="116"/>
      <c r="K322" s="131"/>
    </row>
    <row r="323" spans="2:11">
      <c r="B323" s="115"/>
      <c r="C323" s="131"/>
      <c r="D323" s="131"/>
      <c r="E323" s="131"/>
      <c r="F323" s="131"/>
      <c r="G323" s="131"/>
      <c r="H323" s="131"/>
      <c r="I323" s="116"/>
      <c r="J323" s="116"/>
      <c r="K323" s="131"/>
    </row>
    <row r="324" spans="2:11">
      <c r="B324" s="115"/>
      <c r="C324" s="131"/>
      <c r="D324" s="131"/>
      <c r="E324" s="131"/>
      <c r="F324" s="131"/>
      <c r="G324" s="131"/>
      <c r="H324" s="131"/>
      <c r="I324" s="116"/>
      <c r="J324" s="116"/>
      <c r="K324" s="131"/>
    </row>
    <row r="325" spans="2:11">
      <c r="B325" s="115"/>
      <c r="C325" s="131"/>
      <c r="D325" s="131"/>
      <c r="E325" s="131"/>
      <c r="F325" s="131"/>
      <c r="G325" s="131"/>
      <c r="H325" s="131"/>
      <c r="I325" s="116"/>
      <c r="J325" s="116"/>
      <c r="K325" s="131"/>
    </row>
    <row r="326" spans="2:11">
      <c r="B326" s="115"/>
      <c r="C326" s="131"/>
      <c r="D326" s="131"/>
      <c r="E326" s="131"/>
      <c r="F326" s="131"/>
      <c r="G326" s="131"/>
      <c r="H326" s="131"/>
      <c r="I326" s="116"/>
      <c r="J326" s="116"/>
      <c r="K326" s="131"/>
    </row>
    <row r="327" spans="2:11">
      <c r="B327" s="115"/>
      <c r="C327" s="131"/>
      <c r="D327" s="131"/>
      <c r="E327" s="131"/>
      <c r="F327" s="131"/>
      <c r="G327" s="131"/>
      <c r="H327" s="131"/>
      <c r="I327" s="116"/>
      <c r="J327" s="116"/>
      <c r="K327" s="131"/>
    </row>
    <row r="328" spans="2:11">
      <c r="B328" s="115"/>
      <c r="C328" s="131"/>
      <c r="D328" s="131"/>
      <c r="E328" s="131"/>
      <c r="F328" s="131"/>
      <c r="G328" s="131"/>
      <c r="H328" s="131"/>
      <c r="I328" s="116"/>
      <c r="J328" s="116"/>
      <c r="K328" s="131"/>
    </row>
    <row r="329" spans="2:11">
      <c r="B329" s="115"/>
      <c r="C329" s="131"/>
      <c r="D329" s="131"/>
      <c r="E329" s="131"/>
      <c r="F329" s="131"/>
      <c r="G329" s="131"/>
      <c r="H329" s="131"/>
      <c r="I329" s="116"/>
      <c r="J329" s="116"/>
      <c r="K329" s="131"/>
    </row>
    <row r="330" spans="2:11">
      <c r="B330" s="115"/>
      <c r="C330" s="131"/>
      <c r="D330" s="131"/>
      <c r="E330" s="131"/>
      <c r="F330" s="131"/>
      <c r="G330" s="131"/>
      <c r="H330" s="131"/>
      <c r="I330" s="116"/>
      <c r="J330" s="116"/>
      <c r="K330" s="131"/>
    </row>
    <row r="331" spans="2:11">
      <c r="B331" s="115"/>
      <c r="C331" s="131"/>
      <c r="D331" s="131"/>
      <c r="E331" s="131"/>
      <c r="F331" s="131"/>
      <c r="G331" s="131"/>
      <c r="H331" s="131"/>
      <c r="I331" s="116"/>
      <c r="J331" s="116"/>
      <c r="K331" s="131"/>
    </row>
    <row r="332" spans="2:11">
      <c r="B332" s="115"/>
      <c r="C332" s="131"/>
      <c r="D332" s="131"/>
      <c r="E332" s="131"/>
      <c r="F332" s="131"/>
      <c r="G332" s="131"/>
      <c r="H332" s="131"/>
      <c r="I332" s="116"/>
      <c r="J332" s="116"/>
      <c r="K332" s="131"/>
    </row>
    <row r="333" spans="2:11">
      <c r="B333" s="115"/>
      <c r="C333" s="131"/>
      <c r="D333" s="131"/>
      <c r="E333" s="131"/>
      <c r="F333" s="131"/>
      <c r="G333" s="131"/>
      <c r="H333" s="131"/>
      <c r="I333" s="116"/>
      <c r="J333" s="116"/>
      <c r="K333" s="131"/>
    </row>
    <row r="334" spans="2:11">
      <c r="B334" s="115"/>
      <c r="C334" s="131"/>
      <c r="D334" s="131"/>
      <c r="E334" s="131"/>
      <c r="F334" s="131"/>
      <c r="G334" s="131"/>
      <c r="H334" s="131"/>
      <c r="I334" s="116"/>
      <c r="J334" s="116"/>
      <c r="K334" s="131"/>
    </row>
    <row r="335" spans="2:11">
      <c r="B335" s="115"/>
      <c r="C335" s="131"/>
      <c r="D335" s="131"/>
      <c r="E335" s="131"/>
      <c r="F335" s="131"/>
      <c r="G335" s="131"/>
      <c r="H335" s="131"/>
      <c r="I335" s="116"/>
      <c r="J335" s="116"/>
      <c r="K335" s="131"/>
    </row>
    <row r="336" spans="2:11">
      <c r="B336" s="115"/>
      <c r="C336" s="131"/>
      <c r="D336" s="131"/>
      <c r="E336" s="131"/>
      <c r="F336" s="131"/>
      <c r="G336" s="131"/>
      <c r="H336" s="131"/>
      <c r="I336" s="116"/>
      <c r="J336" s="116"/>
      <c r="K336" s="131"/>
    </row>
    <row r="337" spans="2:11">
      <c r="B337" s="115"/>
      <c r="C337" s="131"/>
      <c r="D337" s="131"/>
      <c r="E337" s="131"/>
      <c r="F337" s="131"/>
      <c r="G337" s="131"/>
      <c r="H337" s="131"/>
      <c r="I337" s="116"/>
      <c r="J337" s="116"/>
      <c r="K337" s="131"/>
    </row>
    <row r="338" spans="2:11">
      <c r="B338" s="115"/>
      <c r="C338" s="131"/>
      <c r="D338" s="131"/>
      <c r="E338" s="131"/>
      <c r="F338" s="131"/>
      <c r="G338" s="131"/>
      <c r="H338" s="131"/>
      <c r="I338" s="116"/>
      <c r="J338" s="116"/>
      <c r="K338" s="131"/>
    </row>
    <row r="339" spans="2:11">
      <c r="B339" s="115"/>
      <c r="C339" s="131"/>
      <c r="D339" s="131"/>
      <c r="E339" s="131"/>
      <c r="F339" s="131"/>
      <c r="G339" s="131"/>
      <c r="H339" s="131"/>
      <c r="I339" s="116"/>
      <c r="J339" s="116"/>
      <c r="K339" s="131"/>
    </row>
    <row r="340" spans="2:11">
      <c r="B340" s="115"/>
      <c r="C340" s="131"/>
      <c r="D340" s="131"/>
      <c r="E340" s="131"/>
      <c r="F340" s="131"/>
      <c r="G340" s="131"/>
      <c r="H340" s="131"/>
      <c r="I340" s="116"/>
      <c r="J340" s="116"/>
      <c r="K340" s="131"/>
    </row>
    <row r="341" spans="2:11">
      <c r="B341" s="115"/>
      <c r="C341" s="131"/>
      <c r="D341" s="131"/>
      <c r="E341" s="131"/>
      <c r="F341" s="131"/>
      <c r="G341" s="131"/>
      <c r="H341" s="131"/>
      <c r="I341" s="116"/>
      <c r="J341" s="116"/>
      <c r="K341" s="131"/>
    </row>
    <row r="342" spans="2:11">
      <c r="B342" s="115"/>
      <c r="C342" s="131"/>
      <c r="D342" s="131"/>
      <c r="E342" s="131"/>
      <c r="F342" s="131"/>
      <c r="G342" s="131"/>
      <c r="H342" s="131"/>
      <c r="I342" s="116"/>
      <c r="J342" s="116"/>
      <c r="K342" s="131"/>
    </row>
    <row r="343" spans="2:11">
      <c r="B343" s="115"/>
      <c r="C343" s="131"/>
      <c r="D343" s="131"/>
      <c r="E343" s="131"/>
      <c r="F343" s="131"/>
      <c r="G343" s="131"/>
      <c r="H343" s="131"/>
      <c r="I343" s="116"/>
      <c r="J343" s="116"/>
      <c r="K343" s="131"/>
    </row>
    <row r="344" spans="2:11">
      <c r="B344" s="115"/>
      <c r="C344" s="131"/>
      <c r="D344" s="131"/>
      <c r="E344" s="131"/>
      <c r="F344" s="131"/>
      <c r="G344" s="131"/>
      <c r="H344" s="131"/>
      <c r="I344" s="116"/>
      <c r="J344" s="116"/>
      <c r="K344" s="131"/>
    </row>
    <row r="345" spans="2:11">
      <c r="B345" s="115"/>
      <c r="C345" s="131"/>
      <c r="D345" s="131"/>
      <c r="E345" s="131"/>
      <c r="F345" s="131"/>
      <c r="G345" s="131"/>
      <c r="H345" s="131"/>
      <c r="I345" s="116"/>
      <c r="J345" s="116"/>
      <c r="K345" s="131"/>
    </row>
    <row r="346" spans="2:11">
      <c r="B346" s="115"/>
      <c r="C346" s="131"/>
      <c r="D346" s="131"/>
      <c r="E346" s="131"/>
      <c r="F346" s="131"/>
      <c r="G346" s="131"/>
      <c r="H346" s="131"/>
      <c r="I346" s="116"/>
      <c r="J346" s="116"/>
      <c r="K346" s="131"/>
    </row>
    <row r="347" spans="2:11">
      <c r="B347" s="115"/>
      <c r="C347" s="131"/>
      <c r="D347" s="131"/>
      <c r="E347" s="131"/>
      <c r="F347" s="131"/>
      <c r="G347" s="131"/>
      <c r="H347" s="131"/>
      <c r="I347" s="116"/>
      <c r="J347" s="116"/>
      <c r="K347" s="131"/>
    </row>
    <row r="348" spans="2:11">
      <c r="B348" s="115"/>
      <c r="C348" s="131"/>
      <c r="D348" s="131"/>
      <c r="E348" s="131"/>
      <c r="F348" s="131"/>
      <c r="G348" s="131"/>
      <c r="H348" s="131"/>
      <c r="I348" s="116"/>
      <c r="J348" s="116"/>
      <c r="K348" s="131"/>
    </row>
    <row r="349" spans="2:11">
      <c r="B349" s="115"/>
      <c r="C349" s="131"/>
      <c r="D349" s="131"/>
      <c r="E349" s="131"/>
      <c r="F349" s="131"/>
      <c r="G349" s="131"/>
      <c r="H349" s="131"/>
      <c r="I349" s="116"/>
      <c r="J349" s="116"/>
      <c r="K349" s="131"/>
    </row>
    <row r="350" spans="2:11">
      <c r="B350" s="115"/>
      <c r="C350" s="131"/>
      <c r="D350" s="131"/>
      <c r="E350" s="131"/>
      <c r="F350" s="131"/>
      <c r="G350" s="131"/>
      <c r="H350" s="131"/>
      <c r="I350" s="116"/>
      <c r="J350" s="116"/>
      <c r="K350" s="131"/>
    </row>
    <row r="351" spans="2:11">
      <c r="B351" s="115"/>
      <c r="C351" s="131"/>
      <c r="D351" s="131"/>
      <c r="E351" s="131"/>
      <c r="F351" s="131"/>
      <c r="G351" s="131"/>
      <c r="H351" s="131"/>
      <c r="I351" s="116"/>
      <c r="J351" s="116"/>
      <c r="K351" s="131"/>
    </row>
    <row r="352" spans="2:11">
      <c r="B352" s="115"/>
      <c r="C352" s="131"/>
      <c r="D352" s="131"/>
      <c r="E352" s="131"/>
      <c r="F352" s="131"/>
      <c r="G352" s="131"/>
      <c r="H352" s="131"/>
      <c r="I352" s="116"/>
      <c r="J352" s="116"/>
      <c r="K352" s="131"/>
    </row>
    <row r="353" spans="2:11">
      <c r="B353" s="115"/>
      <c r="C353" s="131"/>
      <c r="D353" s="131"/>
      <c r="E353" s="131"/>
      <c r="F353" s="131"/>
      <c r="G353" s="131"/>
      <c r="H353" s="131"/>
      <c r="I353" s="116"/>
      <c r="J353" s="116"/>
      <c r="K353" s="131"/>
    </row>
    <row r="354" spans="2:11">
      <c r="B354" s="115"/>
      <c r="C354" s="131"/>
      <c r="D354" s="131"/>
      <c r="E354" s="131"/>
      <c r="F354" s="131"/>
      <c r="G354" s="131"/>
      <c r="H354" s="131"/>
      <c r="I354" s="116"/>
      <c r="J354" s="116"/>
      <c r="K354" s="131"/>
    </row>
    <row r="355" spans="2:11">
      <c r="B355" s="115"/>
      <c r="C355" s="131"/>
      <c r="D355" s="131"/>
      <c r="E355" s="131"/>
      <c r="F355" s="131"/>
      <c r="G355" s="131"/>
      <c r="H355" s="131"/>
      <c r="I355" s="116"/>
      <c r="J355" s="116"/>
      <c r="K355" s="131"/>
    </row>
    <row r="356" spans="2:11">
      <c r="B356" s="115"/>
      <c r="C356" s="131"/>
      <c r="D356" s="131"/>
      <c r="E356" s="131"/>
      <c r="F356" s="131"/>
      <c r="G356" s="131"/>
      <c r="H356" s="131"/>
      <c r="I356" s="116"/>
      <c r="J356" s="116"/>
      <c r="K356" s="131"/>
    </row>
    <row r="357" spans="2:11">
      <c r="B357" s="115"/>
      <c r="C357" s="131"/>
      <c r="D357" s="131"/>
      <c r="E357" s="131"/>
      <c r="F357" s="131"/>
      <c r="G357" s="131"/>
      <c r="H357" s="131"/>
      <c r="I357" s="116"/>
      <c r="J357" s="116"/>
      <c r="K357" s="131"/>
    </row>
    <row r="358" spans="2:11">
      <c r="B358" s="115"/>
      <c r="C358" s="131"/>
      <c r="D358" s="131"/>
      <c r="E358" s="131"/>
      <c r="F358" s="131"/>
      <c r="G358" s="131"/>
      <c r="H358" s="131"/>
      <c r="I358" s="116"/>
      <c r="J358" s="116"/>
      <c r="K358" s="131"/>
    </row>
    <row r="359" spans="2:11">
      <c r="B359" s="115"/>
      <c r="C359" s="131"/>
      <c r="D359" s="131"/>
      <c r="E359" s="131"/>
      <c r="F359" s="131"/>
      <c r="G359" s="131"/>
      <c r="H359" s="131"/>
      <c r="I359" s="116"/>
      <c r="J359" s="116"/>
      <c r="K359" s="131"/>
    </row>
    <row r="360" spans="2:11">
      <c r="B360" s="115"/>
      <c r="C360" s="131"/>
      <c r="D360" s="131"/>
      <c r="E360" s="131"/>
      <c r="F360" s="131"/>
      <c r="G360" s="131"/>
      <c r="H360" s="131"/>
      <c r="I360" s="116"/>
      <c r="J360" s="116"/>
      <c r="K360" s="131"/>
    </row>
    <row r="361" spans="2:11">
      <c r="B361" s="115"/>
      <c r="C361" s="131"/>
      <c r="D361" s="131"/>
      <c r="E361" s="131"/>
      <c r="F361" s="131"/>
      <c r="G361" s="131"/>
      <c r="H361" s="131"/>
      <c r="I361" s="116"/>
      <c r="J361" s="116"/>
      <c r="K361" s="131"/>
    </row>
    <row r="362" spans="2:11">
      <c r="B362" s="115"/>
      <c r="C362" s="131"/>
      <c r="D362" s="131"/>
      <c r="E362" s="131"/>
      <c r="F362" s="131"/>
      <c r="G362" s="131"/>
      <c r="H362" s="131"/>
      <c r="I362" s="116"/>
      <c r="J362" s="116"/>
      <c r="K362" s="131"/>
    </row>
    <row r="363" spans="2:11">
      <c r="B363" s="115"/>
      <c r="C363" s="131"/>
      <c r="D363" s="131"/>
      <c r="E363" s="131"/>
      <c r="F363" s="131"/>
      <c r="G363" s="131"/>
      <c r="H363" s="131"/>
      <c r="I363" s="116"/>
      <c r="J363" s="116"/>
      <c r="K363" s="131"/>
    </row>
    <row r="364" spans="2:11">
      <c r="B364" s="115"/>
      <c r="C364" s="131"/>
      <c r="D364" s="131"/>
      <c r="E364" s="131"/>
      <c r="F364" s="131"/>
      <c r="G364" s="131"/>
      <c r="H364" s="131"/>
      <c r="I364" s="116"/>
      <c r="J364" s="116"/>
      <c r="K364" s="131"/>
    </row>
    <row r="365" spans="2:11">
      <c r="B365" s="115"/>
      <c r="C365" s="131"/>
      <c r="D365" s="131"/>
      <c r="E365" s="131"/>
      <c r="F365" s="131"/>
      <c r="G365" s="131"/>
      <c r="H365" s="131"/>
      <c r="I365" s="116"/>
      <c r="J365" s="116"/>
      <c r="K365" s="131"/>
    </row>
    <row r="366" spans="2:11">
      <c r="B366" s="115"/>
      <c r="C366" s="131"/>
      <c r="D366" s="131"/>
      <c r="E366" s="131"/>
      <c r="F366" s="131"/>
      <c r="G366" s="131"/>
      <c r="H366" s="131"/>
      <c r="I366" s="116"/>
      <c r="J366" s="116"/>
      <c r="K366" s="131"/>
    </row>
    <row r="367" spans="2:11">
      <c r="B367" s="115"/>
      <c r="C367" s="131"/>
      <c r="D367" s="131"/>
      <c r="E367" s="131"/>
      <c r="F367" s="131"/>
      <c r="G367" s="131"/>
      <c r="H367" s="131"/>
      <c r="I367" s="116"/>
      <c r="J367" s="116"/>
      <c r="K367" s="131"/>
    </row>
    <row r="368" spans="2:11">
      <c r="B368" s="115"/>
      <c r="C368" s="131"/>
      <c r="D368" s="131"/>
      <c r="E368" s="131"/>
      <c r="F368" s="131"/>
      <c r="G368" s="131"/>
      <c r="H368" s="131"/>
      <c r="I368" s="116"/>
      <c r="J368" s="116"/>
      <c r="K368" s="131"/>
    </row>
    <row r="369" spans="2:11">
      <c r="B369" s="115"/>
      <c r="C369" s="131"/>
      <c r="D369" s="131"/>
      <c r="E369" s="131"/>
      <c r="F369" s="131"/>
      <c r="G369" s="131"/>
      <c r="H369" s="131"/>
      <c r="I369" s="116"/>
      <c r="J369" s="116"/>
      <c r="K369" s="131"/>
    </row>
    <row r="370" spans="2:11">
      <c r="B370" s="115"/>
      <c r="C370" s="131"/>
      <c r="D370" s="131"/>
      <c r="E370" s="131"/>
      <c r="F370" s="131"/>
      <c r="G370" s="131"/>
      <c r="H370" s="131"/>
      <c r="I370" s="116"/>
      <c r="J370" s="116"/>
      <c r="K370" s="131"/>
    </row>
    <row r="371" spans="2:11">
      <c r="B371" s="115"/>
      <c r="C371" s="131"/>
      <c r="D371" s="131"/>
      <c r="E371" s="131"/>
      <c r="F371" s="131"/>
      <c r="G371" s="131"/>
      <c r="H371" s="131"/>
      <c r="I371" s="116"/>
      <c r="J371" s="116"/>
      <c r="K371" s="131"/>
    </row>
    <row r="372" spans="2:11">
      <c r="B372" s="115"/>
      <c r="C372" s="131"/>
      <c r="D372" s="131"/>
      <c r="E372" s="131"/>
      <c r="F372" s="131"/>
      <c r="G372" s="131"/>
      <c r="H372" s="131"/>
      <c r="I372" s="116"/>
      <c r="J372" s="116"/>
      <c r="K372" s="131"/>
    </row>
    <row r="373" spans="2:11">
      <c r="B373" s="115"/>
      <c r="C373" s="131"/>
      <c r="D373" s="131"/>
      <c r="E373" s="131"/>
      <c r="F373" s="131"/>
      <c r="G373" s="131"/>
      <c r="H373" s="131"/>
      <c r="I373" s="116"/>
      <c r="J373" s="116"/>
      <c r="K373" s="131"/>
    </row>
    <row r="374" spans="2:11">
      <c r="B374" s="115"/>
      <c r="C374" s="131"/>
      <c r="D374" s="131"/>
      <c r="E374" s="131"/>
      <c r="F374" s="131"/>
      <c r="G374" s="131"/>
      <c r="H374" s="131"/>
      <c r="I374" s="116"/>
      <c r="J374" s="116"/>
      <c r="K374" s="131"/>
    </row>
    <row r="375" spans="2:11">
      <c r="B375" s="115"/>
      <c r="C375" s="131"/>
      <c r="D375" s="131"/>
      <c r="E375" s="131"/>
      <c r="F375" s="131"/>
      <c r="G375" s="131"/>
      <c r="H375" s="131"/>
      <c r="I375" s="116"/>
      <c r="J375" s="116"/>
      <c r="K375" s="131"/>
    </row>
    <row r="376" spans="2:11">
      <c r="B376" s="115"/>
      <c r="C376" s="131"/>
      <c r="D376" s="131"/>
      <c r="E376" s="131"/>
      <c r="F376" s="131"/>
      <c r="G376" s="131"/>
      <c r="H376" s="131"/>
      <c r="I376" s="116"/>
      <c r="J376" s="116"/>
      <c r="K376" s="131"/>
    </row>
    <row r="377" spans="2:11">
      <c r="B377" s="115"/>
      <c r="C377" s="131"/>
      <c r="D377" s="131"/>
      <c r="E377" s="131"/>
      <c r="F377" s="131"/>
      <c r="G377" s="131"/>
      <c r="H377" s="131"/>
      <c r="I377" s="116"/>
      <c r="J377" s="116"/>
      <c r="K377" s="131"/>
    </row>
    <row r="378" spans="2:11">
      <c r="B378" s="115"/>
      <c r="C378" s="131"/>
      <c r="D378" s="131"/>
      <c r="E378" s="131"/>
      <c r="F378" s="131"/>
      <c r="G378" s="131"/>
      <c r="H378" s="131"/>
      <c r="I378" s="116"/>
      <c r="J378" s="116"/>
      <c r="K378" s="131"/>
    </row>
    <row r="379" spans="2:11">
      <c r="B379" s="115"/>
      <c r="C379" s="131"/>
      <c r="D379" s="131"/>
      <c r="E379" s="131"/>
      <c r="F379" s="131"/>
      <c r="G379" s="131"/>
      <c r="H379" s="131"/>
      <c r="I379" s="116"/>
      <c r="J379" s="116"/>
      <c r="K379" s="131"/>
    </row>
    <row r="380" spans="2:11">
      <c r="B380" s="115"/>
      <c r="C380" s="131"/>
      <c r="D380" s="131"/>
      <c r="E380" s="131"/>
      <c r="F380" s="131"/>
      <c r="G380" s="131"/>
      <c r="H380" s="131"/>
      <c r="I380" s="116"/>
      <c r="J380" s="116"/>
      <c r="K380" s="131"/>
    </row>
    <row r="381" spans="2:11">
      <c r="B381" s="115"/>
      <c r="C381" s="131"/>
      <c r="D381" s="131"/>
      <c r="E381" s="131"/>
      <c r="F381" s="131"/>
      <c r="G381" s="131"/>
      <c r="H381" s="131"/>
      <c r="I381" s="116"/>
      <c r="J381" s="116"/>
      <c r="K381" s="131"/>
    </row>
    <row r="382" spans="2:11">
      <c r="B382" s="115"/>
      <c r="C382" s="131"/>
      <c r="D382" s="131"/>
      <c r="E382" s="131"/>
      <c r="F382" s="131"/>
      <c r="G382" s="131"/>
      <c r="H382" s="131"/>
      <c r="I382" s="116"/>
      <c r="J382" s="116"/>
      <c r="K382" s="131"/>
    </row>
    <row r="383" spans="2:11">
      <c r="B383" s="115"/>
      <c r="C383" s="131"/>
      <c r="D383" s="131"/>
      <c r="E383" s="131"/>
      <c r="F383" s="131"/>
      <c r="G383" s="131"/>
      <c r="H383" s="131"/>
      <c r="I383" s="116"/>
      <c r="J383" s="116"/>
      <c r="K383" s="131"/>
    </row>
    <row r="384" spans="2:11">
      <c r="B384" s="115"/>
      <c r="C384" s="131"/>
      <c r="D384" s="131"/>
      <c r="E384" s="131"/>
      <c r="F384" s="131"/>
      <c r="G384" s="131"/>
      <c r="H384" s="131"/>
      <c r="I384" s="116"/>
      <c r="J384" s="116"/>
      <c r="K384" s="131"/>
    </row>
    <row r="385" spans="2:11">
      <c r="B385" s="115"/>
      <c r="C385" s="131"/>
      <c r="D385" s="131"/>
      <c r="E385" s="131"/>
      <c r="F385" s="131"/>
      <c r="G385" s="131"/>
      <c r="H385" s="131"/>
      <c r="I385" s="116"/>
      <c r="J385" s="116"/>
      <c r="K385" s="131"/>
    </row>
    <row r="386" spans="2:11">
      <c r="B386" s="115"/>
      <c r="C386" s="131"/>
      <c r="D386" s="131"/>
      <c r="E386" s="131"/>
      <c r="F386" s="131"/>
      <c r="G386" s="131"/>
      <c r="H386" s="131"/>
      <c r="I386" s="116"/>
      <c r="J386" s="116"/>
      <c r="K386" s="131"/>
    </row>
    <row r="387" spans="2:11">
      <c r="B387" s="115"/>
      <c r="C387" s="131"/>
      <c r="D387" s="131"/>
      <c r="E387" s="131"/>
      <c r="F387" s="131"/>
      <c r="G387" s="131"/>
      <c r="H387" s="131"/>
      <c r="I387" s="116"/>
      <c r="J387" s="116"/>
      <c r="K387" s="131"/>
    </row>
    <row r="388" spans="2:11">
      <c r="B388" s="115"/>
      <c r="C388" s="131"/>
      <c r="D388" s="131"/>
      <c r="E388" s="131"/>
      <c r="F388" s="131"/>
      <c r="G388" s="131"/>
      <c r="H388" s="131"/>
      <c r="I388" s="116"/>
      <c r="J388" s="116"/>
      <c r="K388" s="131"/>
    </row>
    <row r="389" spans="2:11">
      <c r="B389" s="115"/>
      <c r="C389" s="131"/>
      <c r="D389" s="131"/>
      <c r="E389" s="131"/>
      <c r="F389" s="131"/>
      <c r="G389" s="131"/>
      <c r="H389" s="131"/>
      <c r="I389" s="116"/>
      <c r="J389" s="116"/>
      <c r="K389" s="131"/>
    </row>
    <row r="390" spans="2:11">
      <c r="B390" s="115"/>
      <c r="C390" s="131"/>
      <c r="D390" s="131"/>
      <c r="E390" s="131"/>
      <c r="F390" s="131"/>
      <c r="G390" s="131"/>
      <c r="H390" s="131"/>
      <c r="I390" s="116"/>
      <c r="J390" s="116"/>
      <c r="K390" s="131"/>
    </row>
    <row r="391" spans="2:11">
      <c r="B391" s="115"/>
      <c r="C391" s="131"/>
      <c r="D391" s="131"/>
      <c r="E391" s="131"/>
      <c r="F391" s="131"/>
      <c r="G391" s="131"/>
      <c r="H391" s="131"/>
      <c r="I391" s="116"/>
      <c r="J391" s="116"/>
      <c r="K391" s="131"/>
    </row>
    <row r="392" spans="2:11">
      <c r="B392" s="115"/>
      <c r="C392" s="131"/>
      <c r="D392" s="131"/>
      <c r="E392" s="131"/>
      <c r="F392" s="131"/>
      <c r="G392" s="131"/>
      <c r="H392" s="131"/>
      <c r="I392" s="116"/>
      <c r="J392" s="116"/>
      <c r="K392" s="131"/>
    </row>
    <row r="393" spans="2:11">
      <c r="B393" s="115"/>
      <c r="C393" s="131"/>
      <c r="D393" s="131"/>
      <c r="E393" s="131"/>
      <c r="F393" s="131"/>
      <c r="G393" s="131"/>
      <c r="H393" s="131"/>
      <c r="I393" s="116"/>
      <c r="J393" s="116"/>
      <c r="K393" s="131"/>
    </row>
    <row r="394" spans="2:11">
      <c r="B394" s="115"/>
      <c r="C394" s="131"/>
      <c r="D394" s="131"/>
      <c r="E394" s="131"/>
      <c r="F394" s="131"/>
      <c r="G394" s="131"/>
      <c r="H394" s="131"/>
      <c r="I394" s="116"/>
      <c r="J394" s="116"/>
      <c r="K394" s="131"/>
    </row>
    <row r="395" spans="2:11">
      <c r="B395" s="115"/>
      <c r="C395" s="131"/>
      <c r="D395" s="131"/>
      <c r="E395" s="131"/>
      <c r="F395" s="131"/>
      <c r="G395" s="131"/>
      <c r="H395" s="131"/>
      <c r="I395" s="116"/>
      <c r="J395" s="116"/>
      <c r="K395" s="131"/>
    </row>
    <row r="396" spans="2:11">
      <c r="B396" s="115"/>
      <c r="C396" s="131"/>
      <c r="D396" s="131"/>
      <c r="E396" s="131"/>
      <c r="F396" s="131"/>
      <c r="G396" s="131"/>
      <c r="H396" s="131"/>
      <c r="I396" s="116"/>
      <c r="J396" s="116"/>
      <c r="K396" s="131"/>
    </row>
    <row r="397" spans="2:11">
      <c r="B397" s="115"/>
      <c r="C397" s="131"/>
      <c r="D397" s="131"/>
      <c r="E397" s="131"/>
      <c r="F397" s="131"/>
      <c r="G397" s="131"/>
      <c r="H397" s="131"/>
      <c r="I397" s="116"/>
      <c r="J397" s="116"/>
      <c r="K397" s="131"/>
    </row>
    <row r="398" spans="2:11">
      <c r="B398" s="115"/>
      <c r="C398" s="131"/>
      <c r="D398" s="131"/>
      <c r="E398" s="131"/>
      <c r="F398" s="131"/>
      <c r="G398" s="131"/>
      <c r="H398" s="131"/>
      <c r="I398" s="116"/>
      <c r="J398" s="116"/>
      <c r="K398" s="131"/>
    </row>
    <row r="399" spans="2:11">
      <c r="B399" s="115"/>
      <c r="C399" s="131"/>
      <c r="D399" s="131"/>
      <c r="E399" s="131"/>
      <c r="F399" s="131"/>
      <c r="G399" s="131"/>
      <c r="H399" s="131"/>
      <c r="I399" s="116"/>
      <c r="J399" s="116"/>
      <c r="K399" s="131"/>
    </row>
    <row r="400" spans="2:11">
      <c r="B400" s="115"/>
      <c r="C400" s="131"/>
      <c r="D400" s="131"/>
      <c r="E400" s="131"/>
      <c r="F400" s="131"/>
      <c r="G400" s="131"/>
      <c r="H400" s="131"/>
      <c r="I400" s="116"/>
      <c r="J400" s="116"/>
      <c r="K400" s="131"/>
    </row>
    <row r="401" spans="2:11">
      <c r="B401" s="115"/>
      <c r="C401" s="131"/>
      <c r="D401" s="131"/>
      <c r="E401" s="131"/>
      <c r="F401" s="131"/>
      <c r="G401" s="131"/>
      <c r="H401" s="131"/>
      <c r="I401" s="116"/>
      <c r="J401" s="116"/>
      <c r="K401" s="131"/>
    </row>
    <row r="402" spans="2:11">
      <c r="B402" s="115"/>
      <c r="C402" s="131"/>
      <c r="D402" s="131"/>
      <c r="E402" s="131"/>
      <c r="F402" s="131"/>
      <c r="G402" s="131"/>
      <c r="H402" s="131"/>
      <c r="I402" s="116"/>
      <c r="J402" s="116"/>
      <c r="K402" s="131"/>
    </row>
    <row r="403" spans="2:11">
      <c r="B403" s="115"/>
      <c r="C403" s="131"/>
      <c r="D403" s="131"/>
      <c r="E403" s="131"/>
      <c r="F403" s="131"/>
      <c r="G403" s="131"/>
      <c r="H403" s="131"/>
      <c r="I403" s="116"/>
      <c r="J403" s="116"/>
      <c r="K403" s="131"/>
    </row>
    <row r="404" spans="2:11">
      <c r="B404" s="115"/>
      <c r="C404" s="131"/>
      <c r="D404" s="131"/>
      <c r="E404" s="131"/>
      <c r="F404" s="131"/>
      <c r="G404" s="131"/>
      <c r="H404" s="131"/>
      <c r="I404" s="116"/>
      <c r="J404" s="116"/>
      <c r="K404" s="131"/>
    </row>
    <row r="405" spans="2:11">
      <c r="B405" s="115"/>
      <c r="C405" s="131"/>
      <c r="D405" s="131"/>
      <c r="E405" s="131"/>
      <c r="F405" s="131"/>
      <c r="G405" s="131"/>
      <c r="H405" s="131"/>
      <c r="I405" s="116"/>
      <c r="J405" s="116"/>
      <c r="K405" s="131"/>
    </row>
    <row r="406" spans="2:11">
      <c r="B406" s="115"/>
      <c r="C406" s="131"/>
      <c r="D406" s="131"/>
      <c r="E406" s="131"/>
      <c r="F406" s="131"/>
      <c r="G406" s="131"/>
      <c r="H406" s="131"/>
      <c r="I406" s="116"/>
      <c r="J406" s="116"/>
      <c r="K406" s="131"/>
    </row>
    <row r="407" spans="2:11">
      <c r="B407" s="115"/>
      <c r="C407" s="131"/>
      <c r="D407" s="131"/>
      <c r="E407" s="131"/>
      <c r="F407" s="131"/>
      <c r="G407" s="131"/>
      <c r="H407" s="131"/>
      <c r="I407" s="116"/>
      <c r="J407" s="116"/>
      <c r="K407" s="131"/>
    </row>
    <row r="408" spans="2:11">
      <c r="B408" s="115"/>
      <c r="C408" s="131"/>
      <c r="D408" s="131"/>
      <c r="E408" s="131"/>
      <c r="F408" s="131"/>
      <c r="G408" s="131"/>
      <c r="H408" s="131"/>
      <c r="I408" s="116"/>
      <c r="J408" s="116"/>
      <c r="K408" s="131"/>
    </row>
    <row r="409" spans="2:11">
      <c r="B409" s="115"/>
      <c r="C409" s="131"/>
      <c r="D409" s="131"/>
      <c r="E409" s="131"/>
      <c r="F409" s="131"/>
      <c r="G409" s="131"/>
      <c r="H409" s="131"/>
      <c r="I409" s="116"/>
      <c r="J409" s="116"/>
      <c r="K409" s="131"/>
    </row>
    <row r="410" spans="2:11">
      <c r="B410" s="115"/>
      <c r="C410" s="131"/>
      <c r="D410" s="131"/>
      <c r="E410" s="131"/>
      <c r="F410" s="131"/>
      <c r="G410" s="131"/>
      <c r="H410" s="131"/>
      <c r="I410" s="116"/>
      <c r="J410" s="116"/>
      <c r="K410" s="131"/>
    </row>
    <row r="411" spans="2:11">
      <c r="B411" s="115"/>
      <c r="C411" s="131"/>
      <c r="D411" s="131"/>
      <c r="E411" s="131"/>
      <c r="F411" s="131"/>
      <c r="G411" s="131"/>
      <c r="H411" s="131"/>
      <c r="I411" s="116"/>
      <c r="J411" s="116"/>
      <c r="K411" s="131"/>
    </row>
    <row r="412" spans="2:11">
      <c r="B412" s="115"/>
      <c r="C412" s="131"/>
      <c r="D412" s="131"/>
      <c r="E412" s="131"/>
      <c r="F412" s="131"/>
      <c r="G412" s="131"/>
      <c r="H412" s="131"/>
      <c r="I412" s="116"/>
      <c r="J412" s="116"/>
      <c r="K412" s="131"/>
    </row>
    <row r="413" spans="2:11">
      <c r="B413" s="115"/>
      <c r="C413" s="131"/>
      <c r="D413" s="131"/>
      <c r="E413" s="131"/>
      <c r="F413" s="131"/>
      <c r="G413" s="131"/>
      <c r="H413" s="131"/>
      <c r="I413" s="116"/>
      <c r="J413" s="116"/>
      <c r="K413" s="131"/>
    </row>
    <row r="414" spans="2:11">
      <c r="B414" s="115"/>
      <c r="C414" s="131"/>
      <c r="D414" s="131"/>
      <c r="E414" s="131"/>
      <c r="F414" s="131"/>
      <c r="G414" s="131"/>
      <c r="H414" s="131"/>
      <c r="I414" s="116"/>
      <c r="J414" s="116"/>
      <c r="K414" s="131"/>
    </row>
    <row r="415" spans="2:11">
      <c r="B415" s="115"/>
      <c r="C415" s="131"/>
      <c r="D415" s="131"/>
      <c r="E415" s="131"/>
      <c r="F415" s="131"/>
      <c r="G415" s="131"/>
      <c r="H415" s="131"/>
      <c r="I415" s="116"/>
      <c r="J415" s="116"/>
      <c r="K415" s="131"/>
    </row>
    <row r="416" spans="2:11">
      <c r="B416" s="115"/>
      <c r="C416" s="131"/>
      <c r="D416" s="131"/>
      <c r="E416" s="131"/>
      <c r="F416" s="131"/>
      <c r="G416" s="131"/>
      <c r="H416" s="131"/>
      <c r="I416" s="116"/>
      <c r="J416" s="116"/>
      <c r="K416" s="131"/>
    </row>
    <row r="417" spans="2:11">
      <c r="B417" s="115"/>
      <c r="C417" s="131"/>
      <c r="D417" s="131"/>
      <c r="E417" s="131"/>
      <c r="F417" s="131"/>
      <c r="G417" s="131"/>
      <c r="H417" s="131"/>
      <c r="I417" s="116"/>
      <c r="J417" s="116"/>
      <c r="K417" s="131"/>
    </row>
    <row r="418" spans="2:11">
      <c r="B418" s="115"/>
      <c r="C418" s="131"/>
      <c r="D418" s="131"/>
      <c r="E418" s="131"/>
      <c r="F418" s="131"/>
      <c r="G418" s="131"/>
      <c r="H418" s="131"/>
      <c r="I418" s="116"/>
      <c r="J418" s="116"/>
      <c r="K418" s="131"/>
    </row>
    <row r="419" spans="2:11">
      <c r="B419" s="115"/>
      <c r="C419" s="131"/>
      <c r="D419" s="131"/>
      <c r="E419" s="131"/>
      <c r="F419" s="131"/>
      <c r="G419" s="131"/>
      <c r="H419" s="131"/>
      <c r="I419" s="116"/>
      <c r="J419" s="116"/>
      <c r="K419" s="131"/>
    </row>
    <row r="420" spans="2:11">
      <c r="B420" s="115"/>
      <c r="C420" s="131"/>
      <c r="D420" s="131"/>
      <c r="E420" s="131"/>
      <c r="F420" s="131"/>
      <c r="G420" s="131"/>
      <c r="H420" s="131"/>
      <c r="I420" s="116"/>
      <c r="J420" s="116"/>
      <c r="K420" s="131"/>
    </row>
    <row r="421" spans="2:11">
      <c r="B421" s="115"/>
      <c r="C421" s="131"/>
      <c r="D421" s="131"/>
      <c r="E421" s="131"/>
      <c r="F421" s="131"/>
      <c r="G421" s="131"/>
      <c r="H421" s="131"/>
      <c r="I421" s="116"/>
      <c r="J421" s="116"/>
      <c r="K421" s="131"/>
    </row>
    <row r="422" spans="2:11">
      <c r="B422" s="115"/>
      <c r="C422" s="131"/>
      <c r="D422" s="131"/>
      <c r="E422" s="131"/>
      <c r="F422" s="131"/>
      <c r="G422" s="131"/>
      <c r="H422" s="131"/>
      <c r="I422" s="116"/>
      <c r="J422" s="116"/>
      <c r="K422" s="131"/>
    </row>
    <row r="423" spans="2:11">
      <c r="B423" s="115"/>
      <c r="C423" s="131"/>
      <c r="D423" s="131"/>
      <c r="E423" s="131"/>
      <c r="F423" s="131"/>
      <c r="G423" s="131"/>
      <c r="H423" s="131"/>
      <c r="I423" s="116"/>
      <c r="J423" s="116"/>
      <c r="K423" s="131"/>
    </row>
    <row r="424" spans="2:11">
      <c r="B424" s="115"/>
      <c r="C424" s="131"/>
      <c r="D424" s="131"/>
      <c r="E424" s="131"/>
      <c r="F424" s="131"/>
      <c r="G424" s="131"/>
      <c r="H424" s="131"/>
      <c r="I424" s="116"/>
      <c r="J424" s="116"/>
      <c r="K424" s="131"/>
    </row>
    <row r="425" spans="2:11">
      <c r="B425" s="115"/>
      <c r="C425" s="131"/>
      <c r="D425" s="131"/>
      <c r="E425" s="131"/>
      <c r="F425" s="131"/>
      <c r="G425" s="131"/>
      <c r="H425" s="131"/>
      <c r="I425" s="116"/>
      <c r="J425" s="116"/>
      <c r="K425" s="131"/>
    </row>
    <row r="426" spans="2:11">
      <c r="B426" s="115"/>
      <c r="C426" s="131"/>
      <c r="D426" s="131"/>
      <c r="E426" s="131"/>
      <c r="F426" s="131"/>
      <c r="G426" s="131"/>
      <c r="H426" s="131"/>
      <c r="I426" s="116"/>
      <c r="J426" s="116"/>
      <c r="K426" s="131"/>
    </row>
    <row r="427" spans="2:11">
      <c r="B427" s="115"/>
      <c r="C427" s="131"/>
      <c r="D427" s="131"/>
      <c r="E427" s="131"/>
      <c r="F427" s="131"/>
      <c r="G427" s="131"/>
      <c r="H427" s="131"/>
      <c r="I427" s="116"/>
      <c r="J427" s="116"/>
      <c r="K427" s="131"/>
    </row>
    <row r="428" spans="2:11">
      <c r="B428" s="115"/>
      <c r="C428" s="131"/>
      <c r="D428" s="131"/>
      <c r="E428" s="131"/>
      <c r="F428" s="131"/>
      <c r="G428" s="131"/>
      <c r="H428" s="131"/>
      <c r="I428" s="116"/>
      <c r="J428" s="116"/>
      <c r="K428" s="131"/>
    </row>
    <row r="429" spans="2:11">
      <c r="B429" s="115"/>
      <c r="C429" s="131"/>
      <c r="D429" s="131"/>
      <c r="E429" s="131"/>
      <c r="F429" s="131"/>
      <c r="G429" s="131"/>
      <c r="H429" s="131"/>
      <c r="I429" s="116"/>
      <c r="J429" s="116"/>
      <c r="K429" s="131"/>
    </row>
    <row r="430" spans="2:11">
      <c r="B430" s="115"/>
      <c r="C430" s="131"/>
      <c r="D430" s="131"/>
      <c r="E430" s="131"/>
      <c r="F430" s="131"/>
      <c r="G430" s="131"/>
      <c r="H430" s="131"/>
      <c r="I430" s="116"/>
      <c r="J430" s="116"/>
      <c r="K430" s="131"/>
    </row>
    <row r="431" spans="2:11">
      <c r="B431" s="115"/>
      <c r="C431" s="131"/>
      <c r="D431" s="131"/>
      <c r="E431" s="131"/>
      <c r="F431" s="131"/>
      <c r="G431" s="131"/>
      <c r="H431" s="131"/>
      <c r="I431" s="116"/>
      <c r="J431" s="116"/>
      <c r="K431" s="131"/>
    </row>
    <row r="432" spans="2:11">
      <c r="B432" s="115"/>
      <c r="C432" s="131"/>
      <c r="D432" s="131"/>
      <c r="E432" s="131"/>
      <c r="F432" s="131"/>
      <c r="G432" s="131"/>
      <c r="H432" s="131"/>
      <c r="I432" s="116"/>
      <c r="J432" s="116"/>
      <c r="K432" s="131"/>
    </row>
    <row r="433" spans="2:11">
      <c r="B433" s="115"/>
      <c r="C433" s="131"/>
      <c r="D433" s="131"/>
      <c r="E433" s="131"/>
      <c r="F433" s="131"/>
      <c r="G433" s="131"/>
      <c r="H433" s="131"/>
      <c r="I433" s="116"/>
      <c r="J433" s="116"/>
      <c r="K433" s="131"/>
    </row>
    <row r="434" spans="2:11">
      <c r="B434" s="115"/>
      <c r="C434" s="131"/>
      <c r="D434" s="131"/>
      <c r="E434" s="131"/>
      <c r="F434" s="131"/>
      <c r="G434" s="131"/>
      <c r="H434" s="131"/>
      <c r="I434" s="116"/>
      <c r="J434" s="116"/>
      <c r="K434" s="131"/>
    </row>
    <row r="435" spans="2:11">
      <c r="B435" s="115"/>
      <c r="C435" s="131"/>
      <c r="D435" s="131"/>
      <c r="E435" s="131"/>
      <c r="F435" s="131"/>
      <c r="G435" s="131"/>
      <c r="H435" s="131"/>
      <c r="I435" s="116"/>
      <c r="J435" s="116"/>
      <c r="K435" s="131"/>
    </row>
    <row r="436" spans="2:11">
      <c r="B436" s="115"/>
      <c r="C436" s="131"/>
      <c r="D436" s="131"/>
      <c r="E436" s="131"/>
      <c r="F436" s="131"/>
      <c r="G436" s="131"/>
      <c r="H436" s="131"/>
      <c r="I436" s="116"/>
      <c r="J436" s="116"/>
      <c r="K436" s="131"/>
    </row>
    <row r="437" spans="2:11">
      <c r="B437" s="115"/>
      <c r="C437" s="131"/>
      <c r="D437" s="131"/>
      <c r="E437" s="131"/>
      <c r="F437" s="131"/>
      <c r="G437" s="131"/>
      <c r="H437" s="131"/>
      <c r="I437" s="116"/>
      <c r="J437" s="116"/>
      <c r="K437" s="131"/>
    </row>
    <row r="438" spans="2:11">
      <c r="B438" s="115"/>
      <c r="C438" s="131"/>
      <c r="D438" s="131"/>
      <c r="E438" s="131"/>
      <c r="F438" s="131"/>
      <c r="G438" s="131"/>
      <c r="H438" s="131"/>
      <c r="I438" s="116"/>
      <c r="J438" s="116"/>
      <c r="K438" s="131"/>
    </row>
    <row r="439" spans="2:11">
      <c r="B439" s="115"/>
      <c r="C439" s="131"/>
      <c r="D439" s="131"/>
      <c r="E439" s="131"/>
      <c r="F439" s="131"/>
      <c r="G439" s="131"/>
      <c r="H439" s="131"/>
      <c r="I439" s="116"/>
      <c r="J439" s="116"/>
      <c r="K439" s="131"/>
    </row>
    <row r="440" spans="2:11">
      <c r="B440" s="115"/>
      <c r="C440" s="131"/>
      <c r="D440" s="131"/>
      <c r="E440" s="131"/>
      <c r="F440" s="131"/>
      <c r="G440" s="131"/>
      <c r="H440" s="131"/>
      <c r="I440" s="116"/>
      <c r="J440" s="116"/>
      <c r="K440" s="131"/>
    </row>
    <row r="441" spans="2:11">
      <c r="B441" s="115"/>
      <c r="C441" s="131"/>
      <c r="D441" s="131"/>
      <c r="E441" s="131"/>
      <c r="F441" s="131"/>
      <c r="G441" s="131"/>
      <c r="H441" s="131"/>
      <c r="I441" s="116"/>
      <c r="J441" s="116"/>
      <c r="K441" s="131"/>
    </row>
    <row r="442" spans="2:11">
      <c r="B442" s="115"/>
      <c r="C442" s="131"/>
      <c r="D442" s="131"/>
      <c r="E442" s="131"/>
      <c r="F442" s="131"/>
      <c r="G442" s="131"/>
      <c r="H442" s="131"/>
      <c r="I442" s="116"/>
      <c r="J442" s="116"/>
      <c r="K442" s="131"/>
    </row>
    <row r="443" spans="2:11">
      <c r="B443" s="115"/>
      <c r="C443" s="131"/>
      <c r="D443" s="131"/>
      <c r="E443" s="131"/>
      <c r="F443" s="131"/>
      <c r="G443" s="131"/>
      <c r="H443" s="131"/>
      <c r="I443" s="116"/>
      <c r="J443" s="116"/>
      <c r="K443" s="131"/>
    </row>
    <row r="444" spans="2:11">
      <c r="B444" s="115"/>
      <c r="C444" s="131"/>
      <c r="D444" s="131"/>
      <c r="E444" s="131"/>
      <c r="F444" s="131"/>
      <c r="G444" s="131"/>
      <c r="H444" s="131"/>
      <c r="I444" s="116"/>
      <c r="J444" s="116"/>
      <c r="K444" s="131"/>
    </row>
    <row r="445" spans="2:11">
      <c r="B445" s="115"/>
      <c r="C445" s="131"/>
      <c r="D445" s="131"/>
      <c r="E445" s="131"/>
      <c r="F445" s="131"/>
      <c r="G445" s="131"/>
      <c r="H445" s="131"/>
      <c r="I445" s="116"/>
      <c r="J445" s="116"/>
      <c r="K445" s="131"/>
    </row>
    <row r="446" spans="2:11">
      <c r="B446" s="115"/>
      <c r="C446" s="131"/>
      <c r="D446" s="131"/>
      <c r="E446" s="131"/>
      <c r="F446" s="131"/>
      <c r="G446" s="131"/>
      <c r="H446" s="131"/>
      <c r="I446" s="116"/>
      <c r="J446" s="116"/>
      <c r="K446" s="131"/>
    </row>
    <row r="447" spans="2:11">
      <c r="B447" s="115"/>
      <c r="C447" s="131"/>
      <c r="D447" s="131"/>
      <c r="E447" s="131"/>
      <c r="F447" s="131"/>
      <c r="G447" s="131"/>
      <c r="H447" s="131"/>
      <c r="I447" s="116"/>
      <c r="J447" s="116"/>
      <c r="K447" s="131"/>
    </row>
    <row r="448" spans="2:11">
      <c r="B448" s="115"/>
      <c r="C448" s="131"/>
      <c r="D448" s="131"/>
      <c r="E448" s="131"/>
      <c r="F448" s="131"/>
      <c r="G448" s="131"/>
      <c r="H448" s="131"/>
      <c r="I448" s="116"/>
      <c r="J448" s="116"/>
      <c r="K448" s="131"/>
    </row>
    <row r="449" spans="2:11">
      <c r="B449" s="115"/>
      <c r="C449" s="131"/>
      <c r="D449" s="131"/>
      <c r="E449" s="131"/>
      <c r="F449" s="131"/>
      <c r="G449" s="131"/>
      <c r="H449" s="131"/>
      <c r="I449" s="116"/>
      <c r="J449" s="116"/>
      <c r="K449" s="131"/>
    </row>
    <row r="450" spans="2:11">
      <c r="B450" s="115"/>
      <c r="C450" s="131"/>
      <c r="D450" s="131"/>
      <c r="E450" s="131"/>
      <c r="F450" s="131"/>
      <c r="G450" s="131"/>
      <c r="H450" s="131"/>
      <c r="I450" s="116"/>
      <c r="J450" s="116"/>
      <c r="K450" s="131"/>
    </row>
    <row r="451" spans="2:11">
      <c r="B451" s="115"/>
      <c r="C451" s="131"/>
      <c r="D451" s="131"/>
      <c r="E451" s="131"/>
      <c r="F451" s="131"/>
      <c r="G451" s="131"/>
      <c r="H451" s="131"/>
      <c r="I451" s="116"/>
      <c r="J451" s="116"/>
      <c r="K451" s="131"/>
    </row>
    <row r="452" spans="2:11">
      <c r="B452" s="115"/>
      <c r="C452" s="131"/>
      <c r="D452" s="131"/>
      <c r="E452" s="131"/>
      <c r="F452" s="131"/>
      <c r="G452" s="131"/>
      <c r="H452" s="131"/>
      <c r="I452" s="116"/>
      <c r="J452" s="116"/>
      <c r="K452" s="131"/>
    </row>
    <row r="453" spans="2:11">
      <c r="B453" s="115"/>
      <c r="C453" s="131"/>
      <c r="D453" s="131"/>
      <c r="E453" s="131"/>
      <c r="F453" s="131"/>
      <c r="G453" s="131"/>
      <c r="H453" s="131"/>
      <c r="I453" s="116"/>
      <c r="J453" s="116"/>
      <c r="K453" s="131"/>
    </row>
    <row r="454" spans="2:11">
      <c r="B454" s="115"/>
      <c r="C454" s="131"/>
      <c r="D454" s="131"/>
      <c r="E454" s="131"/>
      <c r="F454" s="131"/>
      <c r="G454" s="131"/>
      <c r="H454" s="131"/>
      <c r="I454" s="116"/>
      <c r="J454" s="116"/>
      <c r="K454" s="131"/>
    </row>
    <row r="455" spans="2:11">
      <c r="B455" s="115"/>
      <c r="C455" s="131"/>
      <c r="D455" s="131"/>
      <c r="E455" s="131"/>
      <c r="F455" s="131"/>
      <c r="G455" s="131"/>
      <c r="H455" s="131"/>
      <c r="I455" s="116"/>
      <c r="J455" s="116"/>
      <c r="K455" s="131"/>
    </row>
    <row r="456" spans="2:11">
      <c r="B456" s="115"/>
      <c r="C456" s="131"/>
      <c r="D456" s="131"/>
      <c r="E456" s="131"/>
      <c r="F456" s="131"/>
      <c r="G456" s="131"/>
      <c r="H456" s="131"/>
      <c r="I456" s="116"/>
      <c r="J456" s="116"/>
      <c r="K456" s="131"/>
    </row>
    <row r="457" spans="2:11">
      <c r="B457" s="115"/>
      <c r="C457" s="131"/>
      <c r="D457" s="131"/>
      <c r="E457" s="131"/>
      <c r="F457" s="131"/>
      <c r="G457" s="131"/>
      <c r="H457" s="131"/>
      <c r="I457" s="116"/>
      <c r="J457" s="116"/>
      <c r="K457" s="131"/>
    </row>
    <row r="458" spans="2:11">
      <c r="B458" s="115"/>
      <c r="C458" s="131"/>
      <c r="D458" s="131"/>
      <c r="E458" s="131"/>
      <c r="F458" s="131"/>
      <c r="G458" s="131"/>
      <c r="H458" s="131"/>
      <c r="I458" s="116"/>
      <c r="J458" s="116"/>
      <c r="K458" s="131"/>
    </row>
    <row r="459" spans="2:11">
      <c r="B459" s="115"/>
      <c r="C459" s="131"/>
      <c r="D459" s="131"/>
      <c r="E459" s="131"/>
      <c r="F459" s="131"/>
      <c r="G459" s="131"/>
      <c r="H459" s="131"/>
      <c r="I459" s="116"/>
      <c r="J459" s="116"/>
      <c r="K459" s="131"/>
    </row>
    <row r="460" spans="2:11">
      <c r="B460" s="115"/>
      <c r="C460" s="131"/>
      <c r="D460" s="131"/>
      <c r="E460" s="131"/>
      <c r="F460" s="131"/>
      <c r="G460" s="131"/>
      <c r="H460" s="131"/>
      <c r="I460" s="116"/>
      <c r="J460" s="116"/>
      <c r="K460" s="131"/>
    </row>
    <row r="461" spans="2:11">
      <c r="B461" s="115"/>
      <c r="C461" s="131"/>
      <c r="D461" s="131"/>
      <c r="E461" s="131"/>
      <c r="F461" s="131"/>
      <c r="G461" s="131"/>
      <c r="H461" s="131"/>
      <c r="I461" s="116"/>
      <c r="J461" s="116"/>
      <c r="K461" s="131"/>
    </row>
    <row r="462" spans="2:11">
      <c r="B462" s="115"/>
      <c r="C462" s="131"/>
      <c r="D462" s="131"/>
      <c r="E462" s="131"/>
      <c r="F462" s="131"/>
      <c r="G462" s="131"/>
      <c r="H462" s="131"/>
      <c r="I462" s="116"/>
      <c r="J462" s="116"/>
      <c r="K462" s="131"/>
    </row>
    <row r="463" spans="2:11">
      <c r="B463" s="115"/>
      <c r="C463" s="131"/>
      <c r="D463" s="131"/>
      <c r="E463" s="131"/>
      <c r="F463" s="131"/>
      <c r="G463" s="131"/>
      <c r="H463" s="131"/>
      <c r="I463" s="116"/>
      <c r="J463" s="116"/>
      <c r="K463" s="131"/>
    </row>
    <row r="464" spans="2:11">
      <c r="B464" s="115"/>
      <c r="C464" s="131"/>
      <c r="D464" s="131"/>
      <c r="E464" s="131"/>
      <c r="F464" s="131"/>
      <c r="G464" s="131"/>
      <c r="H464" s="131"/>
      <c r="I464" s="116"/>
      <c r="J464" s="116"/>
      <c r="K464" s="131"/>
    </row>
    <row r="465" spans="2:11">
      <c r="B465" s="115"/>
      <c r="C465" s="131"/>
      <c r="D465" s="131"/>
      <c r="E465" s="131"/>
      <c r="F465" s="131"/>
      <c r="G465" s="131"/>
      <c r="H465" s="131"/>
      <c r="I465" s="116"/>
      <c r="J465" s="116"/>
      <c r="K465" s="131"/>
    </row>
    <row r="466" spans="2:11">
      <c r="B466" s="115"/>
      <c r="C466" s="131"/>
      <c r="D466" s="131"/>
      <c r="E466" s="131"/>
      <c r="F466" s="131"/>
      <c r="G466" s="131"/>
      <c r="H466" s="131"/>
      <c r="I466" s="116"/>
      <c r="J466" s="116"/>
      <c r="K466" s="131"/>
    </row>
    <row r="467" spans="2:11">
      <c r="B467" s="115"/>
      <c r="C467" s="131"/>
      <c r="D467" s="131"/>
      <c r="E467" s="131"/>
      <c r="F467" s="131"/>
      <c r="G467" s="131"/>
      <c r="H467" s="131"/>
      <c r="I467" s="116"/>
      <c r="J467" s="116"/>
      <c r="K467" s="131"/>
    </row>
    <row r="468" spans="2:11">
      <c r="B468" s="115"/>
      <c r="C468" s="131"/>
      <c r="D468" s="131"/>
      <c r="E468" s="131"/>
      <c r="F468" s="131"/>
      <c r="G468" s="131"/>
      <c r="H468" s="131"/>
      <c r="I468" s="116"/>
      <c r="J468" s="116"/>
      <c r="K468" s="131"/>
    </row>
    <row r="469" spans="2:11">
      <c r="B469" s="115"/>
      <c r="C469" s="131"/>
      <c r="D469" s="131"/>
      <c r="E469" s="131"/>
      <c r="F469" s="131"/>
      <c r="G469" s="131"/>
      <c r="H469" s="131"/>
      <c r="I469" s="116"/>
      <c r="J469" s="116"/>
      <c r="K469" s="131"/>
    </row>
    <row r="470" spans="2:11">
      <c r="B470" s="115"/>
      <c r="C470" s="131"/>
      <c r="D470" s="131"/>
      <c r="E470" s="131"/>
      <c r="F470" s="131"/>
      <c r="G470" s="131"/>
      <c r="H470" s="131"/>
      <c r="I470" s="116"/>
      <c r="J470" s="116"/>
      <c r="K470" s="131"/>
    </row>
    <row r="471" spans="2:11">
      <c r="B471" s="115"/>
      <c r="C471" s="131"/>
      <c r="D471" s="131"/>
      <c r="E471" s="131"/>
      <c r="F471" s="131"/>
      <c r="G471" s="131"/>
      <c r="H471" s="131"/>
      <c r="I471" s="116"/>
      <c r="J471" s="116"/>
      <c r="K471" s="131"/>
    </row>
    <row r="472" spans="2:11">
      <c r="B472" s="115"/>
      <c r="C472" s="131"/>
      <c r="D472" s="131"/>
      <c r="E472" s="131"/>
      <c r="F472" s="131"/>
      <c r="G472" s="131"/>
      <c r="H472" s="131"/>
      <c r="I472" s="116"/>
      <c r="J472" s="116"/>
      <c r="K472" s="131"/>
    </row>
    <row r="473" spans="2:11">
      <c r="B473" s="115"/>
      <c r="C473" s="131"/>
      <c r="D473" s="131"/>
      <c r="E473" s="131"/>
      <c r="F473" s="131"/>
      <c r="G473" s="131"/>
      <c r="H473" s="131"/>
      <c r="I473" s="116"/>
      <c r="J473" s="116"/>
      <c r="K473" s="131"/>
    </row>
    <row r="474" spans="2:11">
      <c r="B474" s="115"/>
      <c r="C474" s="131"/>
      <c r="D474" s="131"/>
      <c r="E474" s="131"/>
      <c r="F474" s="131"/>
      <c r="G474" s="131"/>
      <c r="H474" s="131"/>
      <c r="I474" s="116"/>
      <c r="J474" s="116"/>
      <c r="K474" s="131"/>
    </row>
    <row r="475" spans="2:11">
      <c r="B475" s="115"/>
      <c r="C475" s="131"/>
      <c r="D475" s="131"/>
      <c r="E475" s="131"/>
      <c r="F475" s="131"/>
      <c r="G475" s="131"/>
      <c r="H475" s="131"/>
      <c r="I475" s="116"/>
      <c r="J475" s="116"/>
      <c r="K475" s="131"/>
    </row>
    <row r="476" spans="2:11">
      <c r="B476" s="115"/>
      <c r="C476" s="131"/>
      <c r="D476" s="131"/>
      <c r="E476" s="131"/>
      <c r="F476" s="131"/>
      <c r="G476" s="131"/>
      <c r="H476" s="131"/>
      <c r="I476" s="116"/>
      <c r="J476" s="116"/>
      <c r="K476" s="131"/>
    </row>
    <row r="477" spans="2:11">
      <c r="B477" s="115"/>
      <c r="C477" s="131"/>
      <c r="D477" s="131"/>
      <c r="E477" s="131"/>
      <c r="F477" s="131"/>
      <c r="G477" s="131"/>
      <c r="H477" s="131"/>
      <c r="I477" s="116"/>
      <c r="J477" s="116"/>
      <c r="K477" s="131"/>
    </row>
    <row r="478" spans="2:11">
      <c r="B478" s="115"/>
      <c r="C478" s="131"/>
      <c r="D478" s="131"/>
      <c r="E478" s="131"/>
      <c r="F478" s="131"/>
      <c r="G478" s="131"/>
      <c r="H478" s="131"/>
      <c r="I478" s="116"/>
      <c r="J478" s="116"/>
      <c r="K478" s="131"/>
    </row>
    <row r="479" spans="2:11">
      <c r="B479" s="115"/>
      <c r="C479" s="131"/>
      <c r="D479" s="131"/>
      <c r="E479" s="131"/>
      <c r="F479" s="131"/>
      <c r="G479" s="131"/>
      <c r="H479" s="131"/>
      <c r="I479" s="116"/>
      <c r="J479" s="116"/>
      <c r="K479" s="131"/>
    </row>
    <row r="480" spans="2:11">
      <c r="B480" s="115"/>
      <c r="C480" s="131"/>
      <c r="D480" s="131"/>
      <c r="E480" s="131"/>
      <c r="F480" s="131"/>
      <c r="G480" s="131"/>
      <c r="H480" s="131"/>
      <c r="I480" s="116"/>
      <c r="J480" s="116"/>
      <c r="K480" s="131"/>
    </row>
    <row r="481" spans="2:11">
      <c r="B481" s="115"/>
      <c r="C481" s="131"/>
      <c r="D481" s="131"/>
      <c r="E481" s="131"/>
      <c r="F481" s="131"/>
      <c r="G481" s="131"/>
      <c r="H481" s="131"/>
      <c r="I481" s="116"/>
      <c r="J481" s="116"/>
      <c r="K481" s="131"/>
    </row>
    <row r="482" spans="2:11">
      <c r="B482" s="115"/>
      <c r="C482" s="131"/>
      <c r="D482" s="131"/>
      <c r="E482" s="131"/>
      <c r="F482" s="131"/>
      <c r="G482" s="131"/>
      <c r="H482" s="131"/>
      <c r="I482" s="116"/>
      <c r="J482" s="116"/>
      <c r="K482" s="131"/>
    </row>
    <row r="483" spans="2:11">
      <c r="B483" s="115"/>
      <c r="C483" s="131"/>
      <c r="D483" s="131"/>
      <c r="E483" s="131"/>
      <c r="F483" s="131"/>
      <c r="G483" s="131"/>
      <c r="H483" s="131"/>
      <c r="I483" s="116"/>
      <c r="J483" s="116"/>
      <c r="K483" s="131"/>
    </row>
    <row r="484" spans="2:11">
      <c r="B484" s="115"/>
      <c r="C484" s="131"/>
      <c r="D484" s="131"/>
      <c r="E484" s="131"/>
      <c r="F484" s="131"/>
      <c r="G484" s="131"/>
      <c r="H484" s="131"/>
      <c r="I484" s="116"/>
      <c r="J484" s="116"/>
      <c r="K484" s="131"/>
    </row>
    <row r="485" spans="2:11">
      <c r="B485" s="115"/>
      <c r="C485" s="131"/>
      <c r="D485" s="131"/>
      <c r="E485" s="131"/>
      <c r="F485" s="131"/>
      <c r="G485" s="131"/>
      <c r="H485" s="131"/>
      <c r="I485" s="116"/>
      <c r="J485" s="116"/>
      <c r="K485" s="131"/>
    </row>
    <row r="486" spans="2:11">
      <c r="B486" s="115"/>
      <c r="C486" s="131"/>
      <c r="D486" s="131"/>
      <c r="E486" s="131"/>
      <c r="F486" s="131"/>
      <c r="G486" s="131"/>
      <c r="H486" s="131"/>
      <c r="I486" s="116"/>
      <c r="J486" s="116"/>
      <c r="K486" s="131"/>
    </row>
    <row r="487" spans="2:11">
      <c r="B487" s="115"/>
      <c r="C487" s="131"/>
      <c r="D487" s="131"/>
      <c r="E487" s="131"/>
      <c r="F487" s="131"/>
      <c r="G487" s="131"/>
      <c r="H487" s="131"/>
      <c r="I487" s="116"/>
      <c r="J487" s="116"/>
      <c r="K487" s="131"/>
    </row>
    <row r="488" spans="2:11">
      <c r="B488" s="115"/>
      <c r="C488" s="131"/>
      <c r="D488" s="131"/>
      <c r="E488" s="131"/>
      <c r="F488" s="131"/>
      <c r="G488" s="131"/>
      <c r="H488" s="131"/>
      <c r="I488" s="116"/>
      <c r="J488" s="116"/>
      <c r="K488" s="131"/>
    </row>
    <row r="489" spans="2:11">
      <c r="B489" s="115"/>
      <c r="C489" s="131"/>
      <c r="D489" s="131"/>
      <c r="E489" s="131"/>
      <c r="F489" s="131"/>
      <c r="G489" s="131"/>
      <c r="H489" s="131"/>
      <c r="I489" s="116"/>
      <c r="J489" s="116"/>
      <c r="K489" s="131"/>
    </row>
    <row r="490" spans="2:11">
      <c r="B490" s="115"/>
      <c r="C490" s="131"/>
      <c r="D490" s="131"/>
      <c r="E490" s="131"/>
      <c r="F490" s="131"/>
      <c r="G490" s="131"/>
      <c r="H490" s="131"/>
      <c r="I490" s="116"/>
      <c r="J490" s="116"/>
      <c r="K490" s="131"/>
    </row>
    <row r="491" spans="2:11">
      <c r="B491" s="115"/>
      <c r="C491" s="131"/>
      <c r="D491" s="131"/>
      <c r="E491" s="131"/>
      <c r="F491" s="131"/>
      <c r="G491" s="131"/>
      <c r="H491" s="131"/>
      <c r="I491" s="116"/>
      <c r="J491" s="116"/>
      <c r="K491" s="131"/>
    </row>
    <row r="492" spans="2:11">
      <c r="B492" s="115"/>
      <c r="C492" s="131"/>
      <c r="D492" s="131"/>
      <c r="E492" s="131"/>
      <c r="F492" s="131"/>
      <c r="G492" s="131"/>
      <c r="H492" s="131"/>
      <c r="I492" s="116"/>
      <c r="J492" s="116"/>
      <c r="K492" s="131"/>
    </row>
    <row r="493" spans="2:11">
      <c r="B493" s="115"/>
      <c r="C493" s="131"/>
      <c r="D493" s="131"/>
      <c r="E493" s="131"/>
      <c r="F493" s="131"/>
      <c r="G493" s="131"/>
      <c r="H493" s="131"/>
      <c r="I493" s="116"/>
      <c r="J493" s="116"/>
      <c r="K493" s="131"/>
    </row>
    <row r="494" spans="2:11">
      <c r="B494" s="115"/>
      <c r="C494" s="131"/>
      <c r="D494" s="131"/>
      <c r="E494" s="131"/>
      <c r="F494" s="131"/>
      <c r="G494" s="131"/>
      <c r="H494" s="131"/>
      <c r="I494" s="116"/>
      <c r="J494" s="116"/>
      <c r="K494" s="131"/>
    </row>
    <row r="495" spans="2:11">
      <c r="B495" s="115"/>
      <c r="C495" s="131"/>
      <c r="D495" s="131"/>
      <c r="E495" s="131"/>
      <c r="F495" s="131"/>
      <c r="G495" s="131"/>
      <c r="H495" s="131"/>
      <c r="I495" s="116"/>
      <c r="J495" s="116"/>
      <c r="K495" s="131"/>
    </row>
    <row r="496" spans="2:11">
      <c r="B496" s="115"/>
      <c r="C496" s="131"/>
      <c r="D496" s="131"/>
      <c r="E496" s="131"/>
      <c r="F496" s="131"/>
      <c r="G496" s="131"/>
      <c r="H496" s="131"/>
      <c r="I496" s="116"/>
      <c r="J496" s="116"/>
      <c r="K496" s="131"/>
    </row>
    <row r="497" spans="2:11">
      <c r="B497" s="115"/>
      <c r="C497" s="131"/>
      <c r="D497" s="131"/>
      <c r="E497" s="131"/>
      <c r="F497" s="131"/>
      <c r="G497" s="131"/>
      <c r="H497" s="131"/>
      <c r="I497" s="116"/>
      <c r="J497" s="116"/>
      <c r="K497" s="131"/>
    </row>
    <row r="498" spans="2:11">
      <c r="B498" s="115"/>
      <c r="C498" s="131"/>
      <c r="D498" s="131"/>
      <c r="E498" s="131"/>
      <c r="F498" s="131"/>
      <c r="G498" s="131"/>
      <c r="H498" s="131"/>
      <c r="I498" s="116"/>
      <c r="J498" s="116"/>
      <c r="K498" s="131"/>
    </row>
    <row r="499" spans="2:11">
      <c r="B499" s="115"/>
      <c r="C499" s="131"/>
      <c r="D499" s="131"/>
      <c r="E499" s="131"/>
      <c r="F499" s="131"/>
      <c r="G499" s="131"/>
      <c r="H499" s="131"/>
      <c r="I499" s="116"/>
      <c r="J499" s="116"/>
      <c r="K499" s="131"/>
    </row>
    <row r="500" spans="2:11">
      <c r="B500" s="115"/>
      <c r="C500" s="131"/>
      <c r="D500" s="131"/>
      <c r="E500" s="131"/>
      <c r="F500" s="131"/>
      <c r="G500" s="131"/>
      <c r="H500" s="131"/>
      <c r="I500" s="116"/>
      <c r="J500" s="116"/>
      <c r="K500" s="131"/>
    </row>
    <row r="501" spans="2:11">
      <c r="B501" s="115"/>
      <c r="C501" s="131"/>
      <c r="D501" s="131"/>
      <c r="E501" s="131"/>
      <c r="F501" s="131"/>
      <c r="G501" s="131"/>
      <c r="H501" s="131"/>
      <c r="I501" s="116"/>
      <c r="J501" s="116"/>
      <c r="K501" s="131"/>
    </row>
    <row r="502" spans="2:11">
      <c r="B502" s="115"/>
      <c r="C502" s="131"/>
      <c r="D502" s="131"/>
      <c r="E502" s="131"/>
      <c r="F502" s="131"/>
      <c r="G502" s="131"/>
      <c r="H502" s="131"/>
      <c r="I502" s="116"/>
      <c r="J502" s="116"/>
      <c r="K502" s="131"/>
    </row>
    <row r="503" spans="2:11">
      <c r="B503" s="115"/>
      <c r="C503" s="131"/>
      <c r="D503" s="131"/>
      <c r="E503" s="131"/>
      <c r="F503" s="131"/>
      <c r="G503" s="131"/>
      <c r="H503" s="131"/>
      <c r="I503" s="116"/>
      <c r="J503" s="116"/>
      <c r="K503" s="131"/>
    </row>
    <row r="504" spans="2:11">
      <c r="B504" s="115"/>
      <c r="C504" s="131"/>
      <c r="D504" s="131"/>
      <c r="E504" s="131"/>
      <c r="F504" s="131"/>
      <c r="G504" s="131"/>
      <c r="H504" s="131"/>
      <c r="I504" s="116"/>
      <c r="J504" s="116"/>
      <c r="K504" s="131"/>
    </row>
    <row r="505" spans="2:11">
      <c r="B505" s="115"/>
      <c r="C505" s="131"/>
      <c r="D505" s="131"/>
      <c r="E505" s="131"/>
      <c r="F505" s="131"/>
      <c r="G505" s="131"/>
      <c r="H505" s="131"/>
      <c r="I505" s="116"/>
      <c r="J505" s="116"/>
      <c r="K505" s="131"/>
    </row>
    <row r="506" spans="2:11">
      <c r="B506" s="115"/>
      <c r="C506" s="131"/>
      <c r="D506" s="131"/>
      <c r="E506" s="131"/>
      <c r="F506" s="131"/>
      <c r="G506" s="131"/>
      <c r="H506" s="131"/>
      <c r="I506" s="116"/>
      <c r="J506" s="116"/>
      <c r="K506" s="131"/>
    </row>
    <row r="507" spans="2:11">
      <c r="B507" s="115"/>
      <c r="C507" s="131"/>
      <c r="D507" s="131"/>
      <c r="E507" s="131"/>
      <c r="F507" s="131"/>
      <c r="G507" s="131"/>
      <c r="H507" s="131"/>
      <c r="I507" s="116"/>
      <c r="J507" s="116"/>
      <c r="K507" s="131"/>
    </row>
    <row r="508" spans="2:11">
      <c r="B508" s="115"/>
      <c r="C508" s="131"/>
      <c r="D508" s="131"/>
      <c r="E508" s="131"/>
      <c r="F508" s="131"/>
      <c r="G508" s="131"/>
      <c r="H508" s="131"/>
      <c r="I508" s="116"/>
      <c r="J508" s="116"/>
      <c r="K508" s="131"/>
    </row>
    <row r="509" spans="2:11">
      <c r="B509" s="115"/>
      <c r="C509" s="131"/>
      <c r="D509" s="131"/>
      <c r="E509" s="131"/>
      <c r="F509" s="131"/>
      <c r="G509" s="131"/>
      <c r="H509" s="131"/>
      <c r="I509" s="116"/>
      <c r="J509" s="116"/>
      <c r="K509" s="131"/>
    </row>
    <row r="510" spans="2:11">
      <c r="B510" s="115"/>
      <c r="C510" s="131"/>
      <c r="D510" s="131"/>
      <c r="E510" s="131"/>
      <c r="F510" s="131"/>
      <c r="G510" s="131"/>
      <c r="H510" s="131"/>
      <c r="I510" s="116"/>
      <c r="J510" s="116"/>
      <c r="K510" s="131"/>
    </row>
    <row r="511" spans="2:11">
      <c r="B511" s="115"/>
      <c r="C511" s="131"/>
      <c r="D511" s="131"/>
      <c r="E511" s="131"/>
      <c r="F511" s="131"/>
      <c r="G511" s="131"/>
      <c r="H511" s="131"/>
      <c r="I511" s="116"/>
      <c r="J511" s="116"/>
      <c r="K511" s="131"/>
    </row>
    <row r="512" spans="2:11">
      <c r="B512" s="115"/>
      <c r="C512" s="131"/>
      <c r="D512" s="131"/>
      <c r="E512" s="131"/>
      <c r="F512" s="131"/>
      <c r="G512" s="131"/>
      <c r="H512" s="131"/>
      <c r="I512" s="116"/>
      <c r="J512" s="116"/>
      <c r="K512" s="131"/>
    </row>
    <row r="513" spans="2:11">
      <c r="B513" s="115"/>
      <c r="C513" s="131"/>
      <c r="D513" s="131"/>
      <c r="E513" s="131"/>
      <c r="F513" s="131"/>
      <c r="G513" s="131"/>
      <c r="H513" s="131"/>
      <c r="I513" s="116"/>
      <c r="J513" s="116"/>
      <c r="K513" s="131"/>
    </row>
    <row r="514" spans="2:11">
      <c r="B514" s="115"/>
      <c r="C514" s="131"/>
      <c r="D514" s="131"/>
      <c r="E514" s="131"/>
      <c r="F514" s="131"/>
      <c r="G514" s="131"/>
      <c r="H514" s="131"/>
      <c r="I514" s="116"/>
      <c r="J514" s="116"/>
      <c r="K514" s="131"/>
    </row>
    <row r="515" spans="2:11">
      <c r="B515" s="115"/>
      <c r="C515" s="131"/>
      <c r="D515" s="131"/>
      <c r="E515" s="131"/>
      <c r="F515" s="131"/>
      <c r="G515" s="131"/>
      <c r="H515" s="131"/>
      <c r="I515" s="116"/>
      <c r="J515" s="116"/>
      <c r="K515" s="131"/>
    </row>
    <row r="516" spans="2:11">
      <c r="B516" s="115"/>
      <c r="C516" s="131"/>
      <c r="D516" s="131"/>
      <c r="E516" s="131"/>
      <c r="F516" s="131"/>
      <c r="G516" s="131"/>
      <c r="H516" s="131"/>
      <c r="I516" s="116"/>
      <c r="J516" s="116"/>
      <c r="K516" s="131"/>
    </row>
    <row r="517" spans="2:11">
      <c r="B517" s="115"/>
      <c r="C517" s="131"/>
      <c r="D517" s="131"/>
      <c r="E517" s="131"/>
      <c r="F517" s="131"/>
      <c r="G517" s="131"/>
      <c r="H517" s="131"/>
      <c r="I517" s="116"/>
      <c r="J517" s="116"/>
      <c r="K517" s="131"/>
    </row>
    <row r="518" spans="2:11">
      <c r="B518" s="115"/>
      <c r="C518" s="131"/>
      <c r="D518" s="131"/>
      <c r="E518" s="131"/>
      <c r="F518" s="131"/>
      <c r="G518" s="131"/>
      <c r="H518" s="131"/>
      <c r="I518" s="116"/>
      <c r="J518" s="116"/>
      <c r="K518" s="131"/>
    </row>
    <row r="519" spans="2:11">
      <c r="B519" s="115"/>
      <c r="C519" s="131"/>
      <c r="D519" s="131"/>
      <c r="E519" s="131"/>
      <c r="F519" s="131"/>
      <c r="G519" s="131"/>
      <c r="H519" s="131"/>
      <c r="I519" s="116"/>
      <c r="J519" s="116"/>
      <c r="K519" s="131"/>
    </row>
    <row r="520" spans="2:11">
      <c r="B520" s="115"/>
      <c r="C520" s="131"/>
      <c r="D520" s="131"/>
      <c r="E520" s="131"/>
      <c r="F520" s="131"/>
      <c r="G520" s="131"/>
      <c r="H520" s="131"/>
      <c r="I520" s="116"/>
      <c r="J520" s="116"/>
      <c r="K520" s="131"/>
    </row>
    <row r="521" spans="2:11">
      <c r="B521" s="115"/>
      <c r="C521" s="131"/>
      <c r="D521" s="131"/>
      <c r="E521" s="131"/>
      <c r="F521" s="131"/>
      <c r="G521" s="131"/>
      <c r="H521" s="131"/>
      <c r="I521" s="116"/>
      <c r="J521" s="116"/>
      <c r="K521" s="131"/>
    </row>
    <row r="522" spans="2:11">
      <c r="B522" s="115"/>
      <c r="C522" s="131"/>
      <c r="D522" s="131"/>
      <c r="E522" s="131"/>
      <c r="F522" s="131"/>
      <c r="G522" s="131"/>
      <c r="H522" s="131"/>
      <c r="I522" s="116"/>
      <c r="J522" s="116"/>
      <c r="K522" s="131"/>
    </row>
    <row r="523" spans="2:11">
      <c r="B523" s="115"/>
      <c r="C523" s="131"/>
      <c r="D523" s="131"/>
      <c r="E523" s="131"/>
      <c r="F523" s="131"/>
      <c r="G523" s="131"/>
      <c r="H523" s="131"/>
      <c r="I523" s="116"/>
      <c r="J523" s="116"/>
      <c r="K523" s="131"/>
    </row>
    <row r="524" spans="2:11">
      <c r="B524" s="115"/>
      <c r="C524" s="131"/>
      <c r="D524" s="131"/>
      <c r="E524" s="131"/>
      <c r="F524" s="131"/>
      <c r="G524" s="131"/>
      <c r="H524" s="131"/>
      <c r="I524" s="116"/>
      <c r="J524" s="116"/>
      <c r="K524" s="131"/>
    </row>
    <row r="525" spans="2:11">
      <c r="B525" s="115"/>
      <c r="C525" s="131"/>
      <c r="D525" s="131"/>
      <c r="E525" s="131"/>
      <c r="F525" s="131"/>
      <c r="G525" s="131"/>
      <c r="H525" s="131"/>
      <c r="I525" s="116"/>
      <c r="J525" s="116"/>
      <c r="K525" s="131"/>
    </row>
    <row r="526" spans="2:11">
      <c r="B526" s="115"/>
      <c r="C526" s="131"/>
      <c r="D526" s="131"/>
      <c r="E526" s="131"/>
      <c r="F526" s="131"/>
      <c r="G526" s="131"/>
      <c r="H526" s="131"/>
      <c r="I526" s="116"/>
      <c r="J526" s="116"/>
      <c r="K526" s="131"/>
    </row>
    <row r="527" spans="2:11">
      <c r="B527" s="115"/>
      <c r="C527" s="131"/>
      <c r="D527" s="131"/>
      <c r="E527" s="131"/>
      <c r="F527" s="131"/>
      <c r="G527" s="131"/>
      <c r="H527" s="131"/>
      <c r="I527" s="116"/>
      <c r="J527" s="116"/>
      <c r="K527" s="131"/>
    </row>
    <row r="528" spans="2:11">
      <c r="B528" s="115"/>
      <c r="C528" s="131"/>
      <c r="D528" s="131"/>
      <c r="E528" s="131"/>
      <c r="F528" s="131"/>
      <c r="G528" s="131"/>
      <c r="H528" s="131"/>
      <c r="I528" s="116"/>
      <c r="J528" s="116"/>
      <c r="K528" s="131"/>
    </row>
    <row r="529" spans="2:11">
      <c r="B529" s="115"/>
      <c r="C529" s="131"/>
      <c r="D529" s="131"/>
      <c r="E529" s="131"/>
      <c r="F529" s="131"/>
      <c r="G529" s="131"/>
      <c r="H529" s="131"/>
      <c r="I529" s="116"/>
      <c r="J529" s="116"/>
      <c r="K529" s="131"/>
    </row>
    <row r="530" spans="2:11">
      <c r="B530" s="115"/>
      <c r="C530" s="131"/>
      <c r="D530" s="131"/>
      <c r="E530" s="131"/>
      <c r="F530" s="131"/>
      <c r="G530" s="131"/>
      <c r="H530" s="131"/>
      <c r="I530" s="116"/>
      <c r="J530" s="116"/>
      <c r="K530" s="131"/>
    </row>
    <row r="531" spans="2:11">
      <c r="B531" s="115"/>
      <c r="C531" s="131"/>
      <c r="D531" s="131"/>
      <c r="E531" s="131"/>
      <c r="F531" s="131"/>
      <c r="G531" s="131"/>
      <c r="H531" s="131"/>
      <c r="I531" s="116"/>
      <c r="J531" s="116"/>
      <c r="K531" s="131"/>
    </row>
    <row r="532" spans="2:11">
      <c r="B532" s="115"/>
      <c r="C532" s="131"/>
      <c r="D532" s="131"/>
      <c r="E532" s="131"/>
      <c r="F532" s="131"/>
      <c r="G532" s="131"/>
      <c r="H532" s="131"/>
      <c r="I532" s="116"/>
      <c r="J532" s="116"/>
      <c r="K532" s="131"/>
    </row>
    <row r="533" spans="2:11">
      <c r="B533" s="115"/>
      <c r="C533" s="131"/>
      <c r="D533" s="131"/>
      <c r="E533" s="131"/>
      <c r="F533" s="131"/>
      <c r="G533" s="131"/>
      <c r="H533" s="131"/>
      <c r="I533" s="116"/>
      <c r="J533" s="116"/>
      <c r="K533" s="131"/>
    </row>
    <row r="534" spans="2:11">
      <c r="B534" s="115"/>
      <c r="C534" s="131"/>
      <c r="D534" s="131"/>
      <c r="E534" s="131"/>
      <c r="F534" s="131"/>
      <c r="G534" s="131"/>
      <c r="H534" s="131"/>
      <c r="I534" s="116"/>
      <c r="J534" s="116"/>
      <c r="K534" s="131"/>
    </row>
    <row r="535" spans="2:11">
      <c r="B535" s="115"/>
      <c r="C535" s="131"/>
      <c r="D535" s="131"/>
      <c r="E535" s="131"/>
      <c r="F535" s="131"/>
      <c r="G535" s="131"/>
      <c r="H535" s="131"/>
      <c r="I535" s="116"/>
      <c r="J535" s="116"/>
      <c r="K535" s="131"/>
    </row>
    <row r="536" spans="2:11">
      <c r="B536" s="115"/>
      <c r="C536" s="131"/>
      <c r="D536" s="131"/>
      <c r="E536" s="131"/>
      <c r="F536" s="131"/>
      <c r="G536" s="131"/>
      <c r="H536" s="131"/>
      <c r="I536" s="116"/>
      <c r="J536" s="116"/>
      <c r="K536" s="131"/>
    </row>
    <row r="537" spans="2:11">
      <c r="B537" s="115"/>
      <c r="C537" s="131"/>
      <c r="D537" s="131"/>
      <c r="E537" s="131"/>
      <c r="F537" s="131"/>
      <c r="G537" s="131"/>
      <c r="H537" s="131"/>
      <c r="I537" s="116"/>
      <c r="J537" s="116"/>
      <c r="K537" s="131"/>
    </row>
    <row r="538" spans="2:11">
      <c r="B538" s="115"/>
      <c r="C538" s="131"/>
      <c r="D538" s="131"/>
      <c r="E538" s="131"/>
      <c r="F538" s="131"/>
      <c r="G538" s="131"/>
      <c r="H538" s="131"/>
      <c r="I538" s="116"/>
      <c r="J538" s="116"/>
      <c r="K538" s="131"/>
    </row>
    <row r="539" spans="2:11">
      <c r="B539" s="115"/>
      <c r="C539" s="131"/>
      <c r="D539" s="131"/>
      <c r="E539" s="131"/>
      <c r="F539" s="131"/>
      <c r="G539" s="131"/>
      <c r="H539" s="131"/>
      <c r="I539" s="116"/>
      <c r="J539" s="116"/>
      <c r="K539" s="131"/>
    </row>
    <row r="540" spans="2:11">
      <c r="B540" s="115"/>
      <c r="C540" s="131"/>
      <c r="D540" s="131"/>
      <c r="E540" s="131"/>
      <c r="F540" s="131"/>
      <c r="G540" s="131"/>
      <c r="H540" s="131"/>
      <c r="I540" s="116"/>
      <c r="J540" s="116"/>
      <c r="K540" s="131"/>
    </row>
    <row r="541" spans="2:11">
      <c r="B541" s="115"/>
      <c r="C541" s="131"/>
      <c r="D541" s="131"/>
      <c r="E541" s="131"/>
      <c r="F541" s="131"/>
      <c r="G541" s="131"/>
      <c r="H541" s="131"/>
      <c r="I541" s="116"/>
      <c r="J541" s="116"/>
      <c r="K541" s="131"/>
    </row>
    <row r="542" spans="2:11">
      <c r="B542" s="115"/>
      <c r="C542" s="131"/>
      <c r="D542" s="131"/>
      <c r="E542" s="131"/>
      <c r="F542" s="131"/>
      <c r="G542" s="131"/>
      <c r="H542" s="131"/>
      <c r="I542" s="116"/>
      <c r="J542" s="116"/>
      <c r="K542" s="131"/>
    </row>
    <row r="543" spans="2:11">
      <c r="B543" s="115"/>
      <c r="C543" s="131"/>
      <c r="D543" s="131"/>
      <c r="E543" s="131"/>
      <c r="F543" s="131"/>
      <c r="G543" s="131"/>
      <c r="H543" s="131"/>
      <c r="I543" s="116"/>
      <c r="J543" s="116"/>
      <c r="K543" s="131"/>
    </row>
    <row r="544" spans="2:11">
      <c r="B544" s="115"/>
      <c r="C544" s="131"/>
      <c r="D544" s="131"/>
      <c r="E544" s="131"/>
      <c r="F544" s="131"/>
      <c r="G544" s="131"/>
      <c r="H544" s="131"/>
      <c r="I544" s="116"/>
      <c r="J544" s="116"/>
      <c r="K544" s="131"/>
    </row>
    <row r="545" spans="2:11">
      <c r="B545" s="115"/>
      <c r="C545" s="131"/>
      <c r="D545" s="131"/>
      <c r="E545" s="131"/>
      <c r="F545" s="131"/>
      <c r="G545" s="131"/>
      <c r="H545" s="131"/>
      <c r="I545" s="116"/>
      <c r="J545" s="116"/>
      <c r="K545" s="131"/>
    </row>
    <row r="546" spans="2:11">
      <c r="B546" s="115"/>
      <c r="C546" s="131"/>
      <c r="D546" s="131"/>
      <c r="E546" s="131"/>
      <c r="F546" s="131"/>
      <c r="G546" s="131"/>
      <c r="H546" s="131"/>
      <c r="I546" s="116"/>
      <c r="J546" s="116"/>
      <c r="K546" s="131"/>
    </row>
    <row r="547" spans="2:11">
      <c r="B547" s="115"/>
      <c r="C547" s="131"/>
      <c r="D547" s="131"/>
      <c r="E547" s="131"/>
      <c r="F547" s="131"/>
      <c r="G547" s="131"/>
      <c r="H547" s="131"/>
      <c r="I547" s="116"/>
      <c r="J547" s="116"/>
      <c r="K547" s="131"/>
    </row>
    <row r="548" spans="2:11">
      <c r="B548" s="115"/>
      <c r="C548" s="131"/>
      <c r="D548" s="131"/>
      <c r="E548" s="131"/>
      <c r="F548" s="131"/>
      <c r="G548" s="131"/>
      <c r="H548" s="131"/>
      <c r="I548" s="116"/>
      <c r="J548" s="116"/>
      <c r="K548" s="131"/>
    </row>
    <row r="549" spans="2:11">
      <c r="B549" s="115"/>
      <c r="C549" s="131"/>
      <c r="D549" s="131"/>
      <c r="E549" s="131"/>
      <c r="F549" s="131"/>
      <c r="G549" s="131"/>
      <c r="H549" s="131"/>
      <c r="I549" s="116"/>
      <c r="J549" s="116"/>
      <c r="K549" s="131"/>
    </row>
    <row r="550" spans="2:11">
      <c r="B550" s="115"/>
      <c r="C550" s="131"/>
      <c r="D550" s="131"/>
      <c r="E550" s="131"/>
      <c r="F550" s="131"/>
      <c r="G550" s="131"/>
      <c r="H550" s="131"/>
      <c r="I550" s="116"/>
      <c r="J550" s="116"/>
      <c r="K550" s="131"/>
    </row>
    <row r="551" spans="2:11">
      <c r="B551" s="115"/>
      <c r="C551" s="131"/>
      <c r="D551" s="131"/>
      <c r="E551" s="131"/>
      <c r="F551" s="131"/>
      <c r="G551" s="131"/>
      <c r="H551" s="131"/>
      <c r="I551" s="116"/>
      <c r="J551" s="116"/>
      <c r="K551" s="131"/>
    </row>
    <row r="552" spans="2:11">
      <c r="B552" s="115"/>
      <c r="C552" s="131"/>
      <c r="D552" s="131"/>
      <c r="E552" s="131"/>
      <c r="F552" s="131"/>
      <c r="G552" s="131"/>
      <c r="H552" s="131"/>
      <c r="I552" s="116"/>
      <c r="J552" s="116"/>
      <c r="K552" s="131"/>
    </row>
    <row r="553" spans="2:11">
      <c r="B553" s="115"/>
      <c r="C553" s="131"/>
      <c r="D553" s="131"/>
      <c r="E553" s="131"/>
      <c r="F553" s="131"/>
      <c r="G553" s="131"/>
      <c r="H553" s="131"/>
      <c r="I553" s="116"/>
      <c r="J553" s="116"/>
      <c r="K553" s="131"/>
    </row>
    <row r="554" spans="2:11">
      <c r="B554" s="115"/>
      <c r="C554" s="131"/>
      <c r="D554" s="131"/>
      <c r="E554" s="131"/>
      <c r="F554" s="131"/>
      <c r="G554" s="131"/>
      <c r="H554" s="131"/>
      <c r="I554" s="116"/>
      <c r="J554" s="116"/>
      <c r="K554" s="131"/>
    </row>
    <row r="555" spans="2:11">
      <c r="B555" s="115"/>
      <c r="C555" s="131"/>
      <c r="D555" s="131"/>
      <c r="E555" s="131"/>
      <c r="F555" s="131"/>
      <c r="G555" s="131"/>
      <c r="H555" s="131"/>
      <c r="I555" s="116"/>
      <c r="J555" s="116"/>
      <c r="K555" s="131"/>
    </row>
    <row r="556" spans="2:11">
      <c r="B556" s="115"/>
      <c r="C556" s="131"/>
      <c r="D556" s="131"/>
      <c r="E556" s="131"/>
      <c r="F556" s="131"/>
      <c r="G556" s="131"/>
      <c r="H556" s="131"/>
      <c r="I556" s="116"/>
      <c r="J556" s="116"/>
      <c r="K556" s="131"/>
    </row>
    <row r="557" spans="2:11">
      <c r="B557" s="115"/>
      <c r="C557" s="131"/>
      <c r="D557" s="131"/>
      <c r="E557" s="131"/>
      <c r="F557" s="131"/>
      <c r="G557" s="131"/>
      <c r="H557" s="131"/>
      <c r="I557" s="116"/>
      <c r="J557" s="116"/>
      <c r="K557" s="131"/>
    </row>
    <row r="558" spans="2:11">
      <c r="B558" s="115"/>
      <c r="C558" s="131"/>
      <c r="D558" s="131"/>
      <c r="E558" s="131"/>
      <c r="F558" s="131"/>
      <c r="G558" s="131"/>
      <c r="H558" s="131"/>
      <c r="I558" s="116"/>
      <c r="J558" s="116"/>
      <c r="K558" s="131"/>
    </row>
    <row r="559" spans="2:11">
      <c r="B559" s="115"/>
      <c r="C559" s="131"/>
      <c r="D559" s="131"/>
      <c r="E559" s="131"/>
      <c r="F559" s="131"/>
      <c r="G559" s="131"/>
      <c r="H559" s="131"/>
      <c r="I559" s="116"/>
      <c r="J559" s="116"/>
      <c r="K559" s="131"/>
    </row>
    <row r="560" spans="2:11">
      <c r="B560" s="115"/>
      <c r="C560" s="131"/>
      <c r="D560" s="131"/>
      <c r="E560" s="131"/>
      <c r="F560" s="131"/>
      <c r="G560" s="131"/>
      <c r="H560" s="131"/>
      <c r="I560" s="116"/>
      <c r="J560" s="116"/>
      <c r="K560" s="131"/>
    </row>
    <row r="561" spans="2:11">
      <c r="B561" s="115"/>
      <c r="C561" s="131"/>
      <c r="D561" s="131"/>
      <c r="E561" s="131"/>
      <c r="F561" s="131"/>
      <c r="G561" s="131"/>
      <c r="H561" s="131"/>
      <c r="I561" s="116"/>
      <c r="J561" s="116"/>
      <c r="K561" s="131"/>
    </row>
    <row r="562" spans="2:11">
      <c r="B562" s="115"/>
      <c r="C562" s="131"/>
      <c r="D562" s="131"/>
      <c r="E562" s="131"/>
      <c r="F562" s="131"/>
      <c r="G562" s="131"/>
      <c r="H562" s="131"/>
      <c r="I562" s="116"/>
      <c r="J562" s="116"/>
      <c r="K562" s="131"/>
    </row>
    <row r="563" spans="2:11">
      <c r="B563" s="115"/>
      <c r="C563" s="131"/>
      <c r="D563" s="131"/>
      <c r="E563" s="131"/>
      <c r="F563" s="131"/>
      <c r="G563" s="131"/>
      <c r="H563" s="131"/>
      <c r="I563" s="116"/>
      <c r="J563" s="116"/>
      <c r="K563" s="131"/>
    </row>
    <row r="564" spans="2:11">
      <c r="B564" s="115"/>
      <c r="C564" s="131"/>
      <c r="D564" s="131"/>
      <c r="E564" s="131"/>
      <c r="F564" s="131"/>
      <c r="G564" s="131"/>
      <c r="H564" s="131"/>
      <c r="I564" s="116"/>
      <c r="J564" s="116"/>
      <c r="K564" s="13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146</v>
      </c>
      <c r="C1" s="67" t="s" vm="1">
        <v>231</v>
      </c>
    </row>
    <row r="2" spans="2:35">
      <c r="B2" s="46" t="s">
        <v>145</v>
      </c>
      <c r="C2" s="67" t="s">
        <v>232</v>
      </c>
    </row>
    <row r="3" spans="2:35">
      <c r="B3" s="46" t="s">
        <v>147</v>
      </c>
      <c r="C3" s="67" t="s">
        <v>233</v>
      </c>
      <c r="E3" s="2"/>
    </row>
    <row r="4" spans="2:35">
      <c r="B4" s="46" t="s">
        <v>148</v>
      </c>
      <c r="C4" s="67">
        <v>8802</v>
      </c>
    </row>
    <row r="6" spans="2:35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35" ht="26.25" customHeight="1">
      <c r="B7" s="152" t="s">
        <v>97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35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62</v>
      </c>
      <c r="O8" s="29" t="s">
        <v>59</v>
      </c>
      <c r="P8" s="29" t="s">
        <v>149</v>
      </c>
      <c r="Q8" s="30" t="s">
        <v>151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35" s="4" customFormat="1" ht="18" customHeight="1">
      <c r="B11" s="126" t="s">
        <v>3283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7">
        <v>0</v>
      </c>
      <c r="O11" s="88"/>
      <c r="P11" s="128">
        <v>0</v>
      </c>
      <c r="Q11" s="128">
        <v>0</v>
      </c>
      <c r="AI11" s="1"/>
    </row>
    <row r="12" spans="2:35" ht="21.75" customHeight="1">
      <c r="B12" s="129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29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29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29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5"/>
      <c r="C111" s="115"/>
      <c r="D111" s="115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>
      <c r="B112" s="115"/>
      <c r="C112" s="115"/>
      <c r="D112" s="115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>
      <c r="B113" s="115"/>
      <c r="C113" s="115"/>
      <c r="D113" s="115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>
      <c r="B114" s="115"/>
      <c r="C114" s="115"/>
      <c r="D114" s="115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>
      <c r="B115" s="115"/>
      <c r="C115" s="115"/>
      <c r="D115" s="115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>
      <c r="B116" s="115"/>
      <c r="C116" s="115"/>
      <c r="D116" s="11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>
      <c r="B117" s="115"/>
      <c r="C117" s="115"/>
      <c r="D117" s="11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>
      <c r="B118" s="115"/>
      <c r="C118" s="115"/>
      <c r="D118" s="115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>
      <c r="B119" s="115"/>
      <c r="C119" s="115"/>
      <c r="D119" s="115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>
      <c r="B120" s="115"/>
      <c r="C120" s="115"/>
      <c r="D120" s="115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>
      <c r="B121" s="115"/>
      <c r="C121" s="115"/>
      <c r="D121" s="115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>
      <c r="B122" s="115"/>
      <c r="C122" s="115"/>
      <c r="D122" s="115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>
      <c r="B123" s="115"/>
      <c r="C123" s="115"/>
      <c r="D123" s="115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>
      <c r="B124" s="115"/>
      <c r="C124" s="115"/>
      <c r="D124" s="115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>
      <c r="B125" s="115"/>
      <c r="C125" s="115"/>
      <c r="D125" s="115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>
      <c r="B126" s="115"/>
      <c r="C126" s="115"/>
      <c r="D126" s="115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>
      <c r="B127" s="115"/>
      <c r="C127" s="115"/>
      <c r="D127" s="115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>
      <c r="B128" s="115"/>
      <c r="C128" s="115"/>
      <c r="D128" s="115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>
      <c r="B129" s="115"/>
      <c r="C129" s="115"/>
      <c r="D129" s="115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>
      <c r="B130" s="115"/>
      <c r="C130" s="115"/>
      <c r="D130" s="115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>
      <c r="B131" s="115"/>
      <c r="C131" s="115"/>
      <c r="D131" s="115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>
      <c r="B132" s="115"/>
      <c r="C132" s="115"/>
      <c r="D132" s="115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>
      <c r="B133" s="115"/>
      <c r="C133" s="115"/>
      <c r="D133" s="115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>
      <c r="B134" s="115"/>
      <c r="C134" s="115"/>
      <c r="D134" s="115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>
      <c r="B135" s="115"/>
      <c r="C135" s="115"/>
      <c r="D135" s="115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>
      <c r="B136" s="115"/>
      <c r="C136" s="115"/>
      <c r="D136" s="115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>
      <c r="B137" s="115"/>
      <c r="C137" s="115"/>
      <c r="D137" s="115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>
      <c r="B138" s="115"/>
      <c r="C138" s="115"/>
      <c r="D138" s="115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>
      <c r="B139" s="115"/>
      <c r="C139" s="115"/>
      <c r="D139" s="115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>
      <c r="B140" s="115"/>
      <c r="C140" s="115"/>
      <c r="D140" s="115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>
      <c r="B141" s="115"/>
      <c r="C141" s="115"/>
      <c r="D141" s="115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>
      <c r="B142" s="115"/>
      <c r="C142" s="115"/>
      <c r="D142" s="115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>
      <c r="B143" s="115"/>
      <c r="C143" s="115"/>
      <c r="D143" s="115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>
      <c r="B144" s="115"/>
      <c r="C144" s="115"/>
      <c r="D144" s="115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>
      <c r="B145" s="115"/>
      <c r="C145" s="115"/>
      <c r="D145" s="115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>
      <c r="B146" s="115"/>
      <c r="C146" s="115"/>
      <c r="D146" s="115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>
      <c r="B147" s="115"/>
      <c r="C147" s="115"/>
      <c r="D147" s="115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>
      <c r="B148" s="115"/>
      <c r="C148" s="115"/>
      <c r="D148" s="115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>
      <c r="B149" s="115"/>
      <c r="C149" s="115"/>
      <c r="D149" s="115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115"/>
      <c r="C150" s="115"/>
      <c r="D150" s="115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>
      <c r="B151" s="115"/>
      <c r="C151" s="115"/>
      <c r="D151" s="115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>
      <c r="B152" s="115"/>
      <c r="C152" s="115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>
      <c r="B153" s="115"/>
      <c r="C153" s="115"/>
      <c r="D153" s="115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>
      <c r="B154" s="115"/>
      <c r="C154" s="115"/>
      <c r="D154" s="115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>
      <c r="B155" s="115"/>
      <c r="C155" s="115"/>
      <c r="D155" s="115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>
      <c r="B156" s="115"/>
      <c r="C156" s="115"/>
      <c r="D156" s="115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>
      <c r="B157" s="115"/>
      <c r="C157" s="115"/>
      <c r="D157" s="115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>
      <c r="B158" s="115"/>
      <c r="C158" s="115"/>
      <c r="D158" s="115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>
      <c r="B159" s="115"/>
      <c r="C159" s="115"/>
      <c r="D159" s="115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>
      <c r="B160" s="115"/>
      <c r="C160" s="115"/>
      <c r="D160" s="115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>
      <c r="B161" s="115"/>
      <c r="C161" s="115"/>
      <c r="D161" s="115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>
      <c r="B162" s="115"/>
      <c r="C162" s="115"/>
      <c r="D162" s="115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>
      <c r="B163" s="115"/>
      <c r="C163" s="115"/>
      <c r="D163" s="11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>
      <c r="B164" s="115"/>
      <c r="C164" s="115"/>
      <c r="D164" s="115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>
      <c r="B165" s="115"/>
      <c r="C165" s="115"/>
      <c r="D165" s="115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>
      <c r="B166" s="115"/>
      <c r="C166" s="115"/>
      <c r="D166" s="115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>
      <c r="B167" s="115"/>
      <c r="C167" s="115"/>
      <c r="D167" s="115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>
      <c r="B168" s="115"/>
      <c r="C168" s="115"/>
      <c r="D168" s="115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>
      <c r="B169" s="115"/>
      <c r="C169" s="115"/>
      <c r="D169" s="115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>
      <c r="B170" s="115"/>
      <c r="C170" s="115"/>
      <c r="D170" s="115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>
      <c r="B171" s="115"/>
      <c r="C171" s="115"/>
      <c r="D171" s="115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>
      <c r="B172" s="115"/>
      <c r="C172" s="115"/>
      <c r="D172" s="115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>
      <c r="B173" s="115"/>
      <c r="C173" s="115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>
      <c r="B174" s="115"/>
      <c r="C174" s="115"/>
      <c r="D174" s="11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>
      <c r="B175" s="115"/>
      <c r="C175" s="115"/>
      <c r="D175" s="115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>
      <c r="B176" s="115"/>
      <c r="C176" s="115"/>
      <c r="D176" s="115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58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67" t="s" vm="1">
        <v>231</v>
      </c>
    </row>
    <row r="2" spans="2:16">
      <c r="B2" s="46" t="s">
        <v>145</v>
      </c>
      <c r="C2" s="67" t="s">
        <v>232</v>
      </c>
    </row>
    <row r="3" spans="2:16">
      <c r="B3" s="46" t="s">
        <v>147</v>
      </c>
      <c r="C3" s="67" t="s">
        <v>233</v>
      </c>
    </row>
    <row r="4" spans="2:16">
      <c r="B4" s="46" t="s">
        <v>148</v>
      </c>
      <c r="C4" s="67">
        <v>8802</v>
      </c>
    </row>
    <row r="6" spans="2:16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ht="26.25" customHeight="1">
      <c r="B7" s="152" t="s">
        <v>89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2:16" s="3" customFormat="1" ht="78.75">
      <c r="B8" s="21" t="s">
        <v>116</v>
      </c>
      <c r="C8" s="29" t="s">
        <v>46</v>
      </c>
      <c r="D8" s="29" t="s">
        <v>14</v>
      </c>
      <c r="E8" s="29" t="s">
        <v>67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111</v>
      </c>
      <c r="N8" s="29" t="s">
        <v>59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27</v>
      </c>
      <c r="C11" s="69"/>
      <c r="D11" s="69"/>
      <c r="E11" s="69"/>
      <c r="F11" s="69"/>
      <c r="G11" s="77">
        <v>6.4623473228688955</v>
      </c>
      <c r="H11" s="69"/>
      <c r="I11" s="69"/>
      <c r="J11" s="90">
        <v>4.8558483059719375E-2</v>
      </c>
      <c r="K11" s="77"/>
      <c r="L11" s="79"/>
      <c r="M11" s="77">
        <v>1343811.0393276534</v>
      </c>
      <c r="N11" s="69"/>
      <c r="O11" s="78">
        <f>IFERROR(M11/$M$11,0)</f>
        <v>1</v>
      </c>
      <c r="P11" s="78">
        <f>M11/'סכום נכסי הקרן'!$C$42</f>
        <v>0.25775194367118631</v>
      </c>
    </row>
    <row r="12" spans="2:16" ht="21.75" customHeight="1">
      <c r="B12" s="70" t="s">
        <v>199</v>
      </c>
      <c r="C12" s="71"/>
      <c r="D12" s="71"/>
      <c r="E12" s="71"/>
      <c r="F12" s="71"/>
      <c r="G12" s="80">
        <v>6.4623473228688972</v>
      </c>
      <c r="H12" s="71"/>
      <c r="I12" s="71"/>
      <c r="J12" s="91">
        <v>4.8558483059719354E-2</v>
      </c>
      <c r="K12" s="80"/>
      <c r="L12" s="82"/>
      <c r="M12" s="80">
        <v>1343811.0393276536</v>
      </c>
      <c r="N12" s="71"/>
      <c r="O12" s="81">
        <f t="shared" ref="O12:O77" si="0">IFERROR(M12/$M$11,0)</f>
        <v>1.0000000000000002</v>
      </c>
      <c r="P12" s="81">
        <f>M12/'סכום נכסי הקרן'!$C$42</f>
        <v>0.25775194367118637</v>
      </c>
    </row>
    <row r="13" spans="2:16">
      <c r="B13" s="104" t="s">
        <v>3291</v>
      </c>
      <c r="C13" s="71"/>
      <c r="D13" s="71"/>
      <c r="E13" s="71"/>
      <c r="F13" s="71"/>
      <c r="G13" s="80">
        <f>AVERAGE(G14:G17)</f>
        <v>4.7574999999994194</v>
      </c>
      <c r="H13" s="71"/>
      <c r="I13" s="71"/>
      <c r="J13" s="91">
        <f>AVERAGE(J14:J17)</f>
        <v>5.1399999999992826E-2</v>
      </c>
      <c r="K13" s="80"/>
      <c r="L13" s="82"/>
      <c r="M13" s="80">
        <f>SUM(M14:M17)</f>
        <v>46493.246303734006</v>
      </c>
      <c r="N13" s="71"/>
      <c r="O13" s="81">
        <f t="shared" ref="O13" si="1">IFERROR(M13/$M$11,0)</f>
        <v>3.4598053552972664E-2</v>
      </c>
      <c r="P13" s="81">
        <f>M13/'סכום נכסי הקרן'!$C$42</f>
        <v>8.9177155505184968E-3</v>
      </c>
    </row>
    <row r="14" spans="2:16">
      <c r="B14" s="76" t="s">
        <v>1747</v>
      </c>
      <c r="C14" s="73">
        <v>9444</v>
      </c>
      <c r="D14" s="73" t="s">
        <v>236</v>
      </c>
      <c r="E14" s="73"/>
      <c r="F14" s="94">
        <v>44958</v>
      </c>
      <c r="G14" s="83">
        <v>4.5900000000002654</v>
      </c>
      <c r="H14" s="86" t="s">
        <v>133</v>
      </c>
      <c r="I14" s="87">
        <v>5.1500000000000004E-2</v>
      </c>
      <c r="J14" s="87">
        <v>5.1400000000002756E-2</v>
      </c>
      <c r="K14" s="83">
        <v>4667452.4421570012</v>
      </c>
      <c r="L14" s="85">
        <f>M14/K14*100000</f>
        <v>104.30357215421721</v>
      </c>
      <c r="M14" s="83">
        <v>4868.3196257690006</v>
      </c>
      <c r="N14" s="73"/>
      <c r="O14" s="84">
        <f t="shared" si="0"/>
        <v>3.6227709724759804E-3</v>
      </c>
      <c r="P14" s="84">
        <f>M14/'סכום נכסי הקרן'!$C$42</f>
        <v>9.3377625963123772E-4</v>
      </c>
    </row>
    <row r="15" spans="2:16">
      <c r="B15" s="76" t="s">
        <v>1748</v>
      </c>
      <c r="C15" s="73">
        <v>9499</v>
      </c>
      <c r="D15" s="73" t="s">
        <v>236</v>
      </c>
      <c r="E15" s="73"/>
      <c r="F15" s="94">
        <v>44986</v>
      </c>
      <c r="G15" s="83">
        <v>4.6699999999974473</v>
      </c>
      <c r="H15" s="86" t="s">
        <v>133</v>
      </c>
      <c r="I15" s="87">
        <v>5.1500000000000004E-2</v>
      </c>
      <c r="J15" s="87">
        <v>5.1399999999968776E-2</v>
      </c>
      <c r="K15" s="83">
        <v>389601.16069800005</v>
      </c>
      <c r="L15" s="85">
        <f>M15/K15*100000</f>
        <v>103.57983420429568</v>
      </c>
      <c r="M15" s="83">
        <v>403.54823630900006</v>
      </c>
      <c r="N15" s="73"/>
      <c r="O15" s="84">
        <f t="shared" si="0"/>
        <v>3.0030132548316217E-4</v>
      </c>
      <c r="P15" s="84">
        <f>M15/'סכום נכסי הקרן'!$C$42</f>
        <v>7.7403250330318598E-5</v>
      </c>
    </row>
    <row r="16" spans="2:16">
      <c r="B16" s="76" t="s">
        <v>1749</v>
      </c>
      <c r="C16" s="73">
        <v>9528</v>
      </c>
      <c r="D16" s="73" t="s">
        <v>236</v>
      </c>
      <c r="E16" s="73"/>
      <c r="F16" s="94">
        <v>45047</v>
      </c>
      <c r="G16" s="83">
        <v>4.8400000000000309</v>
      </c>
      <c r="H16" s="86" t="s">
        <v>133</v>
      </c>
      <c r="I16" s="87">
        <v>5.1500000000000004E-2</v>
      </c>
      <c r="J16" s="87">
        <v>5.1400000000000431E-2</v>
      </c>
      <c r="K16" s="83">
        <v>26071298.747044004</v>
      </c>
      <c r="L16" s="85">
        <f>M16/K16*100000</f>
        <v>101.8193488550653</v>
      </c>
      <c r="M16" s="83">
        <v>26545.626622299005</v>
      </c>
      <c r="N16" s="73"/>
      <c r="O16" s="84">
        <f t="shared" si="0"/>
        <v>1.9753987610922241E-2</v>
      </c>
      <c r="P16" s="84">
        <f>M16/'סכום נכסי הקרן'!$C$42</f>
        <v>5.091628701971742E-3</v>
      </c>
    </row>
    <row r="17" spans="2:16">
      <c r="B17" s="76" t="s">
        <v>1750</v>
      </c>
      <c r="C17" s="73">
        <v>9586</v>
      </c>
      <c r="D17" s="73" t="s">
        <v>236</v>
      </c>
      <c r="E17" s="73"/>
      <c r="F17" s="94">
        <v>45078</v>
      </c>
      <c r="G17" s="83">
        <v>4.9299999999999313</v>
      </c>
      <c r="H17" s="86" t="s">
        <v>133</v>
      </c>
      <c r="I17" s="87">
        <v>5.1500000000000004E-2</v>
      </c>
      <c r="J17" s="87">
        <v>5.1399999999999328E-2</v>
      </c>
      <c r="K17" s="83">
        <v>14586419.767574001</v>
      </c>
      <c r="L17" s="85">
        <f>M17/K17*100000</f>
        <v>100.61243302473433</v>
      </c>
      <c r="M17" s="83">
        <v>14675.751819357001</v>
      </c>
      <c r="N17" s="73"/>
      <c r="O17" s="84">
        <f t="shared" si="0"/>
        <v>1.0920993644091281E-2</v>
      </c>
      <c r="P17" s="84">
        <f>M17/'סכום נכסי הקרן'!$C$42</f>
        <v>2.8149073385851995E-3</v>
      </c>
    </row>
    <row r="18" spans="2:16">
      <c r="B18" s="76"/>
      <c r="C18" s="73"/>
      <c r="D18" s="73"/>
      <c r="E18" s="73"/>
      <c r="F18" s="94"/>
      <c r="G18" s="83"/>
      <c r="H18" s="86"/>
      <c r="I18" s="87"/>
      <c r="J18" s="87"/>
      <c r="K18" s="83"/>
      <c r="L18" s="85"/>
      <c r="M18" s="83"/>
      <c r="N18" s="73"/>
      <c r="O18" s="84"/>
      <c r="P18" s="84"/>
    </row>
    <row r="19" spans="2:16">
      <c r="B19" s="104" t="s">
        <v>68</v>
      </c>
      <c r="C19" s="73"/>
      <c r="D19" s="73"/>
      <c r="E19" s="73"/>
      <c r="F19" s="94"/>
      <c r="G19" s="105">
        <f>AVERAGE(G20:G162)</f>
        <v>5.6161151078996481</v>
      </c>
      <c r="H19" s="86"/>
      <c r="I19" s="87"/>
      <c r="J19" s="106">
        <f>AVERAGE(J20:J162)</f>
        <v>4.8170503597029589E-2</v>
      </c>
      <c r="K19" s="83"/>
      <c r="L19" s="83"/>
      <c r="M19" s="107">
        <f>SUM(M20:M160)</f>
        <v>1297317.7930239206</v>
      </c>
      <c r="N19" s="73"/>
      <c r="O19" s="81">
        <f t="shared" ref="O19" si="2">IFERROR(M19/$M$11,0)</f>
        <v>0.96540194644702826</v>
      </c>
      <c r="P19" s="81">
        <f>M19/'סכום נכסי הקרן'!$C$42</f>
        <v>0.24883422812066805</v>
      </c>
    </row>
    <row r="20" spans="2:16">
      <c r="B20" s="76" t="s">
        <v>1751</v>
      </c>
      <c r="C20" s="73" t="s">
        <v>1752</v>
      </c>
      <c r="D20" s="73" t="s">
        <v>236</v>
      </c>
      <c r="E20" s="73"/>
      <c r="F20" s="94">
        <v>39845</v>
      </c>
      <c r="G20" s="83">
        <v>0.57999999999849483</v>
      </c>
      <c r="H20" s="86" t="s">
        <v>133</v>
      </c>
      <c r="I20" s="87">
        <v>4.8000000000000001E-2</v>
      </c>
      <c r="J20" s="87">
        <v>4.7900000000055183E-2</v>
      </c>
      <c r="K20" s="83">
        <v>125753.04174500001</v>
      </c>
      <c r="L20" s="85">
        <v>126.810495</v>
      </c>
      <c r="M20" s="83">
        <v>159.46805442800004</v>
      </c>
      <c r="N20" s="73"/>
      <c r="O20" s="84">
        <f t="shared" si="0"/>
        <v>1.1866851049816232E-4</v>
      </c>
      <c r="P20" s="84">
        <f>M20/'סכום נכסי הקרן'!$C$42</f>
        <v>3.0587039233465913E-5</v>
      </c>
    </row>
    <row r="21" spans="2:16">
      <c r="B21" s="76" t="s">
        <v>1753</v>
      </c>
      <c r="C21" s="73" t="s">
        <v>1754</v>
      </c>
      <c r="D21" s="73" t="s">
        <v>236</v>
      </c>
      <c r="E21" s="73"/>
      <c r="F21" s="94">
        <v>39873</v>
      </c>
      <c r="G21" s="83">
        <v>0.65999999999999659</v>
      </c>
      <c r="H21" s="86" t="s">
        <v>133</v>
      </c>
      <c r="I21" s="87">
        <v>4.8000000000000001E-2</v>
      </c>
      <c r="J21" s="87">
        <v>4.8199999999997377E-2</v>
      </c>
      <c r="K21" s="83">
        <v>4622325.5496050008</v>
      </c>
      <c r="L21" s="85">
        <v>126.983634</v>
      </c>
      <c r="M21" s="83">
        <v>5869.5969431470012</v>
      </c>
      <c r="N21" s="73"/>
      <c r="O21" s="84">
        <f t="shared" si="0"/>
        <v>4.3678737347504796E-3</v>
      </c>
      <c r="P21" s="84">
        <f>M21/'סכום נכסי הקרן'!$C$42</f>
        <v>1.1258279448422598E-3</v>
      </c>
    </row>
    <row r="22" spans="2:16">
      <c r="B22" s="76" t="s">
        <v>1755</v>
      </c>
      <c r="C22" s="73" t="s">
        <v>1756</v>
      </c>
      <c r="D22" s="73" t="s">
        <v>236</v>
      </c>
      <c r="E22" s="73"/>
      <c r="F22" s="94">
        <v>39934</v>
      </c>
      <c r="G22" s="83">
        <v>0.82999999999992735</v>
      </c>
      <c r="H22" s="86" t="s">
        <v>133</v>
      </c>
      <c r="I22" s="87">
        <v>4.8000000000000001E-2</v>
      </c>
      <c r="J22" s="87">
        <v>4.8299999999997692E-2</v>
      </c>
      <c r="K22" s="83">
        <v>5044117.7924900008</v>
      </c>
      <c r="L22" s="85">
        <v>125.48434</v>
      </c>
      <c r="M22" s="83">
        <v>6329.5778998620008</v>
      </c>
      <c r="N22" s="73"/>
      <c r="O22" s="84">
        <f t="shared" si="0"/>
        <v>4.7101695957408327E-3</v>
      </c>
      <c r="P22" s="84">
        <f>M22/'סכום נכסי הקרן'!$C$42</f>
        <v>1.2140553683231254E-3</v>
      </c>
    </row>
    <row r="23" spans="2:16">
      <c r="B23" s="76" t="s">
        <v>1757</v>
      </c>
      <c r="C23" s="73" t="s">
        <v>1758</v>
      </c>
      <c r="D23" s="73" t="s">
        <v>236</v>
      </c>
      <c r="E23" s="73"/>
      <c r="F23" s="94">
        <v>40148</v>
      </c>
      <c r="G23" s="83">
        <v>1.3900000000000248</v>
      </c>
      <c r="H23" s="86" t="s">
        <v>133</v>
      </c>
      <c r="I23" s="87">
        <v>4.8000000000000001E-2</v>
      </c>
      <c r="J23" s="87">
        <v>4.830000000000173E-2</v>
      </c>
      <c r="K23" s="83">
        <v>6721404.6531610014</v>
      </c>
      <c r="L23" s="85">
        <v>120.46099</v>
      </c>
      <c r="M23" s="83">
        <v>8096.6705802200004</v>
      </c>
      <c r="N23" s="73"/>
      <c r="O23" s="84">
        <f t="shared" si="0"/>
        <v>6.0251555786228648E-3</v>
      </c>
      <c r="P23" s="84">
        <f>M23/'סכום נכסי הקרן'!$C$42</f>
        <v>1.5529955613113346E-3</v>
      </c>
    </row>
    <row r="24" spans="2:16">
      <c r="B24" s="76" t="s">
        <v>1759</v>
      </c>
      <c r="C24" s="73" t="s">
        <v>1760</v>
      </c>
      <c r="D24" s="73" t="s">
        <v>236</v>
      </c>
      <c r="E24" s="73"/>
      <c r="F24" s="94">
        <v>40269</v>
      </c>
      <c r="G24" s="83">
        <v>1.6900000000000988</v>
      </c>
      <c r="H24" s="86" t="s">
        <v>133</v>
      </c>
      <c r="I24" s="87">
        <v>4.8000000000000001E-2</v>
      </c>
      <c r="J24" s="87">
        <v>4.8400000000002281E-2</v>
      </c>
      <c r="K24" s="83">
        <v>7620761.5672260011</v>
      </c>
      <c r="L24" s="85">
        <v>122.231493</v>
      </c>
      <c r="M24" s="83">
        <v>9314.970647432001</v>
      </c>
      <c r="N24" s="73"/>
      <c r="O24" s="84">
        <f t="shared" si="0"/>
        <v>6.9317563071163218E-3</v>
      </c>
      <c r="P24" s="84">
        <f>M24/'סכום נכסי הקרן'!$C$42</f>
        <v>1.7866736612142365E-3</v>
      </c>
    </row>
    <row r="25" spans="2:16">
      <c r="B25" s="76" t="s">
        <v>1761</v>
      </c>
      <c r="C25" s="73" t="s">
        <v>1762</v>
      </c>
      <c r="D25" s="73" t="s">
        <v>236</v>
      </c>
      <c r="E25" s="73"/>
      <c r="F25" s="94">
        <v>40391</v>
      </c>
      <c r="G25" s="83">
        <v>1.9800000000001576</v>
      </c>
      <c r="H25" s="86" t="s">
        <v>133</v>
      </c>
      <c r="I25" s="87">
        <v>4.8000000000000001E-2</v>
      </c>
      <c r="J25" s="87">
        <v>4.8400000000002968E-2</v>
      </c>
      <c r="K25" s="83">
        <v>5134201.9276220007</v>
      </c>
      <c r="L25" s="85">
        <v>121.224715</v>
      </c>
      <c r="M25" s="83">
        <v>6223.9216667490009</v>
      </c>
      <c r="N25" s="73"/>
      <c r="O25" s="84">
        <f t="shared" si="0"/>
        <v>4.6315452728108294E-3</v>
      </c>
      <c r="P25" s="84">
        <f>M25/'סכום נכסי הקרן'!$C$42</f>
        <v>1.1937897962680862E-3</v>
      </c>
    </row>
    <row r="26" spans="2:16">
      <c r="B26" s="76" t="s">
        <v>1763</v>
      </c>
      <c r="C26" s="73" t="s">
        <v>1764</v>
      </c>
      <c r="D26" s="73" t="s">
        <v>236</v>
      </c>
      <c r="E26" s="73"/>
      <c r="F26" s="94">
        <v>40452</v>
      </c>
      <c r="G26" s="83">
        <v>2.1399999999999335</v>
      </c>
      <c r="H26" s="86" t="s">
        <v>133</v>
      </c>
      <c r="I26" s="87">
        <v>4.8000000000000001E-2</v>
      </c>
      <c r="J26" s="87">
        <v>4.8499999999997712E-2</v>
      </c>
      <c r="K26" s="83">
        <v>6805763.1017380012</v>
      </c>
      <c r="L26" s="85">
        <v>119.130313</v>
      </c>
      <c r="M26" s="83">
        <v>8107.726903861002</v>
      </c>
      <c r="N26" s="73"/>
      <c r="O26" s="84">
        <f t="shared" si="0"/>
        <v>6.0333831666671877E-3</v>
      </c>
      <c r="P26" s="84">
        <f>M26/'סכום נכסי הקרן'!$C$42</f>
        <v>1.5551162381214846E-3</v>
      </c>
    </row>
    <row r="27" spans="2:16">
      <c r="B27" s="76" t="s">
        <v>1765</v>
      </c>
      <c r="C27" s="73" t="s">
        <v>1766</v>
      </c>
      <c r="D27" s="73" t="s">
        <v>236</v>
      </c>
      <c r="E27" s="73"/>
      <c r="F27" s="94">
        <v>39661</v>
      </c>
      <c r="G27" s="83">
        <v>9.0000000000325167E-2</v>
      </c>
      <c r="H27" s="86" t="s">
        <v>133</v>
      </c>
      <c r="I27" s="87">
        <v>4.8000000000000001E-2</v>
      </c>
      <c r="J27" s="87">
        <v>4.640000000000457E-2</v>
      </c>
      <c r="K27" s="83">
        <v>884597.36650100013</v>
      </c>
      <c r="L27" s="85">
        <v>128.62446499999999</v>
      </c>
      <c r="M27" s="83">
        <v>1137.8086273070003</v>
      </c>
      <c r="N27" s="73"/>
      <c r="O27" s="84">
        <f t="shared" si="0"/>
        <v>8.4670284289097529E-4</v>
      </c>
      <c r="P27" s="84">
        <f>M27/'סכום נכסי הקרן'!$C$42</f>
        <v>2.1823930346706797E-4</v>
      </c>
    </row>
    <row r="28" spans="2:16">
      <c r="B28" s="76" t="s">
        <v>1767</v>
      </c>
      <c r="C28" s="73" t="s">
        <v>1768</v>
      </c>
      <c r="D28" s="73" t="s">
        <v>236</v>
      </c>
      <c r="E28" s="73"/>
      <c r="F28" s="94">
        <v>39692</v>
      </c>
      <c r="G28" s="83">
        <v>0.16999999999998877</v>
      </c>
      <c r="H28" s="86" t="s">
        <v>133</v>
      </c>
      <c r="I28" s="87">
        <v>4.8000000000000001E-2</v>
      </c>
      <c r="J28" s="87">
        <v>4.7000000000004476E-2</v>
      </c>
      <c r="K28" s="83">
        <v>2819243.2346960003</v>
      </c>
      <c r="L28" s="85">
        <v>126.66788699999999</v>
      </c>
      <c r="M28" s="83">
        <v>3571.0758277120008</v>
      </c>
      <c r="N28" s="73"/>
      <c r="O28" s="84">
        <f t="shared" si="0"/>
        <v>2.6574240895496071E-3</v>
      </c>
      <c r="P28" s="84">
        <f>M28/'סכום נכסי הקרן'!$C$42</f>
        <v>6.8495622424004387E-4</v>
      </c>
    </row>
    <row r="29" spans="2:16">
      <c r="B29" s="76" t="s">
        <v>1769</v>
      </c>
      <c r="C29" s="73" t="s">
        <v>1770</v>
      </c>
      <c r="D29" s="73" t="s">
        <v>236</v>
      </c>
      <c r="E29" s="73"/>
      <c r="F29" s="94">
        <v>40909</v>
      </c>
      <c r="G29" s="83">
        <v>3.1999999999998234</v>
      </c>
      <c r="H29" s="86" t="s">
        <v>133</v>
      </c>
      <c r="I29" s="87">
        <v>4.8000000000000001E-2</v>
      </c>
      <c r="J29" s="87">
        <v>4.8399999999996807E-2</v>
      </c>
      <c r="K29" s="83">
        <v>4839816.8137090011</v>
      </c>
      <c r="L29" s="85">
        <v>116.805048</v>
      </c>
      <c r="M29" s="83">
        <v>5653.1503475200016</v>
      </c>
      <c r="N29" s="73"/>
      <c r="O29" s="84">
        <f t="shared" si="0"/>
        <v>4.2068045149773678E-3</v>
      </c>
      <c r="P29" s="84">
        <f>M29/'סכום נכסי הקרן'!$C$42</f>
        <v>1.0843120403801387E-3</v>
      </c>
    </row>
    <row r="30" spans="2:16">
      <c r="B30" s="76" t="s">
        <v>1771</v>
      </c>
      <c r="C30" s="73">
        <v>8790</v>
      </c>
      <c r="D30" s="73" t="s">
        <v>236</v>
      </c>
      <c r="E30" s="73"/>
      <c r="F30" s="94">
        <v>41030</v>
      </c>
      <c r="G30" s="83">
        <v>3.5200000000001617</v>
      </c>
      <c r="H30" s="86" t="s">
        <v>133</v>
      </c>
      <c r="I30" s="87">
        <v>4.8000000000000001E-2</v>
      </c>
      <c r="J30" s="87">
        <v>4.8600000000001725E-2</v>
      </c>
      <c r="K30" s="83">
        <v>6694303.0701340009</v>
      </c>
      <c r="L30" s="85">
        <v>114.505118</v>
      </c>
      <c r="M30" s="83">
        <v>7665.3196518380009</v>
      </c>
      <c r="N30" s="73"/>
      <c r="O30" s="84">
        <f t="shared" si="0"/>
        <v>5.704164817453187E-3</v>
      </c>
      <c r="P30" s="84">
        <f>M30/'סכום נכסי הקרן'!$C$42</f>
        <v>1.4702595687193563E-3</v>
      </c>
    </row>
    <row r="31" spans="2:16">
      <c r="B31" s="76" t="s">
        <v>1772</v>
      </c>
      <c r="C31" s="73" t="s">
        <v>1773</v>
      </c>
      <c r="D31" s="73" t="s">
        <v>236</v>
      </c>
      <c r="E31" s="73"/>
      <c r="F31" s="94">
        <v>41091</v>
      </c>
      <c r="G31" s="83">
        <v>3.6100000000007664</v>
      </c>
      <c r="H31" s="86" t="s">
        <v>133</v>
      </c>
      <c r="I31" s="87">
        <v>4.8000000000000001E-2</v>
      </c>
      <c r="J31" s="87">
        <v>4.8600000000016373E-2</v>
      </c>
      <c r="K31" s="83">
        <v>994700.19832900015</v>
      </c>
      <c r="L31" s="85">
        <v>115.33337899999999</v>
      </c>
      <c r="M31" s="83">
        <v>1147.2213463920002</v>
      </c>
      <c r="N31" s="73"/>
      <c r="O31" s="84">
        <f t="shared" si="0"/>
        <v>8.5370733891722414E-4</v>
      </c>
      <c r="P31" s="84">
        <f>M31/'סכום נכסי הקרן'!$C$42</f>
        <v>2.2004472593227073E-4</v>
      </c>
    </row>
    <row r="32" spans="2:16">
      <c r="B32" s="76" t="s">
        <v>1774</v>
      </c>
      <c r="C32" s="73" t="s">
        <v>1775</v>
      </c>
      <c r="D32" s="73" t="s">
        <v>236</v>
      </c>
      <c r="E32" s="73"/>
      <c r="F32" s="94">
        <v>41122</v>
      </c>
      <c r="G32" s="83">
        <v>3.6900000000003867</v>
      </c>
      <c r="H32" s="86" t="s">
        <v>133</v>
      </c>
      <c r="I32" s="87">
        <v>4.8000000000000001E-2</v>
      </c>
      <c r="J32" s="87">
        <v>4.850000000000354E-2</v>
      </c>
      <c r="K32" s="83">
        <v>3195187.5726480009</v>
      </c>
      <c r="L32" s="85">
        <v>115.231011</v>
      </c>
      <c r="M32" s="83">
        <v>3681.8469459820003</v>
      </c>
      <c r="N32" s="73"/>
      <c r="O32" s="84">
        <f t="shared" si="0"/>
        <v>2.7398546657453659E-3</v>
      </c>
      <c r="P32" s="84">
        <f>M32/'סכום נכסי הקרן'!$C$42</f>
        <v>7.0620286547243651E-4</v>
      </c>
    </row>
    <row r="33" spans="2:16">
      <c r="B33" s="76" t="s">
        <v>1776</v>
      </c>
      <c r="C33" s="73" t="s">
        <v>1777</v>
      </c>
      <c r="D33" s="73" t="s">
        <v>236</v>
      </c>
      <c r="E33" s="73"/>
      <c r="F33" s="94">
        <v>41154</v>
      </c>
      <c r="G33" s="83">
        <v>3.7699999999998544</v>
      </c>
      <c r="H33" s="86" t="s">
        <v>133</v>
      </c>
      <c r="I33" s="87">
        <v>4.8000000000000001E-2</v>
      </c>
      <c r="J33" s="87">
        <v>4.8499999999998981E-2</v>
      </c>
      <c r="K33" s="83">
        <v>5574443.6049620006</v>
      </c>
      <c r="L33" s="85">
        <v>114.66184</v>
      </c>
      <c r="M33" s="83">
        <v>6391.7596023090009</v>
      </c>
      <c r="N33" s="73"/>
      <c r="O33" s="84">
        <f t="shared" si="0"/>
        <v>4.7564422491327193E-3</v>
      </c>
      <c r="P33" s="84">
        <f>M33/'סכום נכסי הקרן'!$C$42</f>
        <v>1.2259822346737074E-3</v>
      </c>
    </row>
    <row r="34" spans="2:16">
      <c r="B34" s="76" t="s">
        <v>1778</v>
      </c>
      <c r="C34" s="73" t="s">
        <v>1779</v>
      </c>
      <c r="D34" s="73" t="s">
        <v>236</v>
      </c>
      <c r="E34" s="73"/>
      <c r="F34" s="94">
        <v>41184</v>
      </c>
      <c r="G34" s="83">
        <v>3.859999999999669</v>
      </c>
      <c r="H34" s="86" t="s">
        <v>133</v>
      </c>
      <c r="I34" s="87">
        <v>4.8000000000000001E-2</v>
      </c>
      <c r="J34" s="87">
        <v>4.8499999999996969E-2</v>
      </c>
      <c r="K34" s="83">
        <v>6257878.5171640012</v>
      </c>
      <c r="L34" s="85">
        <v>113.02123400000001</v>
      </c>
      <c r="M34" s="83">
        <v>7072.7314993190012</v>
      </c>
      <c r="N34" s="73"/>
      <c r="O34" s="84">
        <f t="shared" si="0"/>
        <v>5.2631890141769397E-3</v>
      </c>
      <c r="P34" s="84">
        <f>M34/'סכום נכסי הקרן'!$C$42</f>
        <v>1.3565971983129411E-3</v>
      </c>
    </row>
    <row r="35" spans="2:16">
      <c r="B35" s="76" t="s">
        <v>1780</v>
      </c>
      <c r="C35" s="73" t="s">
        <v>1781</v>
      </c>
      <c r="D35" s="73" t="s">
        <v>236</v>
      </c>
      <c r="E35" s="73"/>
      <c r="F35" s="94">
        <v>41214</v>
      </c>
      <c r="G35" s="83">
        <v>3.9399999999999893</v>
      </c>
      <c r="H35" s="86" t="s">
        <v>133</v>
      </c>
      <c r="I35" s="87">
        <v>4.8000000000000001E-2</v>
      </c>
      <c r="J35" s="87">
        <v>4.8500000000001077E-2</v>
      </c>
      <c r="K35" s="83">
        <v>6586702.5753930006</v>
      </c>
      <c r="L35" s="85">
        <v>112.586195</v>
      </c>
      <c r="M35" s="83">
        <v>7415.7177811320007</v>
      </c>
      <c r="N35" s="73"/>
      <c r="O35" s="84">
        <f t="shared" si="0"/>
        <v>5.5184230253401507E-3</v>
      </c>
      <c r="P35" s="84">
        <f>M35/'סכום נכסי הקרן'!$C$42</f>
        <v>1.4223842607812519E-3</v>
      </c>
    </row>
    <row r="36" spans="2:16">
      <c r="B36" s="76" t="s">
        <v>1782</v>
      </c>
      <c r="C36" s="73" t="s">
        <v>1783</v>
      </c>
      <c r="D36" s="73" t="s">
        <v>236</v>
      </c>
      <c r="E36" s="73"/>
      <c r="F36" s="94">
        <v>41245</v>
      </c>
      <c r="G36" s="83">
        <v>4.0299999999997915</v>
      </c>
      <c r="H36" s="86" t="s">
        <v>133</v>
      </c>
      <c r="I36" s="87">
        <v>4.8000000000000001E-2</v>
      </c>
      <c r="J36" s="87">
        <v>4.8499999999998773E-2</v>
      </c>
      <c r="K36" s="83">
        <v>6879560.8395580007</v>
      </c>
      <c r="L36" s="85">
        <v>112.33898600000001</v>
      </c>
      <c r="M36" s="83">
        <v>7728.4289133870006</v>
      </c>
      <c r="N36" s="73"/>
      <c r="O36" s="84">
        <f t="shared" si="0"/>
        <v>5.7511277160319741E-3</v>
      </c>
      <c r="P36" s="84">
        <f>M36/'סכום נכסי הקרן'!$C$42</f>
        <v>1.4823643471084716E-3</v>
      </c>
    </row>
    <row r="37" spans="2:16">
      <c r="B37" s="76" t="s">
        <v>1784</v>
      </c>
      <c r="C37" s="73" t="s">
        <v>1785</v>
      </c>
      <c r="D37" s="73" t="s">
        <v>236</v>
      </c>
      <c r="E37" s="73"/>
      <c r="F37" s="94">
        <v>41275</v>
      </c>
      <c r="G37" s="83">
        <v>4.0100000000000691</v>
      </c>
      <c r="H37" s="86" t="s">
        <v>133</v>
      </c>
      <c r="I37" s="87">
        <v>4.8000000000000001E-2</v>
      </c>
      <c r="J37" s="87">
        <v>4.8500000000001361E-2</v>
      </c>
      <c r="K37" s="83">
        <v>6739260.3127140012</v>
      </c>
      <c r="L37" s="85">
        <v>115.12960699999999</v>
      </c>
      <c r="M37" s="83">
        <v>7758.8838889470007</v>
      </c>
      <c r="N37" s="73"/>
      <c r="O37" s="84">
        <f t="shared" si="0"/>
        <v>5.7737908544262216E-3</v>
      </c>
      <c r="P37" s="84">
        <f>M37/'סכום נכסי הקרן'!$C$42</f>
        <v>1.4882058150792782E-3</v>
      </c>
    </row>
    <row r="38" spans="2:16">
      <c r="B38" s="76" t="s">
        <v>1786</v>
      </c>
      <c r="C38" s="73" t="s">
        <v>1787</v>
      </c>
      <c r="D38" s="73" t="s">
        <v>236</v>
      </c>
      <c r="E38" s="73"/>
      <c r="F38" s="94">
        <v>41306</v>
      </c>
      <c r="G38" s="83">
        <v>4.1000000000002661</v>
      </c>
      <c r="H38" s="86" t="s">
        <v>133</v>
      </c>
      <c r="I38" s="87">
        <v>4.8000000000000001E-2</v>
      </c>
      <c r="J38" s="87">
        <v>4.8500000000002652E-2</v>
      </c>
      <c r="K38" s="83">
        <v>7908869.6321750022</v>
      </c>
      <c r="L38" s="85">
        <v>114.459034</v>
      </c>
      <c r="M38" s="83">
        <v>9052.4157990560016</v>
      </c>
      <c r="N38" s="73"/>
      <c r="O38" s="84">
        <f t="shared" si="0"/>
        <v>6.7363755276077962E-3</v>
      </c>
      <c r="P38" s="84">
        <f>M38/'סכום נכסי הקרן'!$C$42</f>
        <v>1.7363138855399226E-3</v>
      </c>
    </row>
    <row r="39" spans="2:16">
      <c r="B39" s="76" t="s">
        <v>1788</v>
      </c>
      <c r="C39" s="73" t="s">
        <v>1789</v>
      </c>
      <c r="D39" s="73" t="s">
        <v>236</v>
      </c>
      <c r="E39" s="73"/>
      <c r="F39" s="94">
        <v>41334</v>
      </c>
      <c r="G39" s="83">
        <v>4.1799999999999278</v>
      </c>
      <c r="H39" s="86" t="s">
        <v>133</v>
      </c>
      <c r="I39" s="87">
        <v>4.8000000000000001E-2</v>
      </c>
      <c r="J39" s="87">
        <v>4.8499999999999099E-2</v>
      </c>
      <c r="K39" s="83">
        <v>5942329.5692440011</v>
      </c>
      <c r="L39" s="85">
        <v>114.206639</v>
      </c>
      <c r="M39" s="83">
        <v>6786.5348530360025</v>
      </c>
      <c r="N39" s="73"/>
      <c r="O39" s="84">
        <f t="shared" si="0"/>
        <v>5.0502151377112498E-3</v>
      </c>
      <c r="P39" s="84">
        <f>M39/'סכום נכסי הקרן'!$C$42</f>
        <v>1.3017027677027224E-3</v>
      </c>
    </row>
    <row r="40" spans="2:16">
      <c r="B40" s="76" t="s">
        <v>1790</v>
      </c>
      <c r="C40" s="73" t="s">
        <v>1791</v>
      </c>
      <c r="D40" s="73" t="s">
        <v>236</v>
      </c>
      <c r="E40" s="73"/>
      <c r="F40" s="94">
        <v>41366</v>
      </c>
      <c r="G40" s="83">
        <v>4.2600000000000566</v>
      </c>
      <c r="H40" s="86" t="s">
        <v>133</v>
      </c>
      <c r="I40" s="87">
        <v>4.8000000000000001E-2</v>
      </c>
      <c r="J40" s="87">
        <v>4.8500000000000154E-2</v>
      </c>
      <c r="K40" s="83">
        <v>8235530.6532610012</v>
      </c>
      <c r="L40" s="85">
        <v>113.74913599999999</v>
      </c>
      <c r="M40" s="83">
        <v>9367.8449499210019</v>
      </c>
      <c r="N40" s="73"/>
      <c r="O40" s="84">
        <f t="shared" si="0"/>
        <v>6.9711028379466208E-3</v>
      </c>
      <c r="P40" s="84">
        <f>M40/'סכום נכסי הקרן'!$C$42</f>
        <v>1.7968153060124643E-3</v>
      </c>
    </row>
    <row r="41" spans="2:16">
      <c r="B41" s="76" t="s">
        <v>1792</v>
      </c>
      <c r="C41" s="73">
        <v>2704</v>
      </c>
      <c r="D41" s="73" t="s">
        <v>236</v>
      </c>
      <c r="E41" s="73"/>
      <c r="F41" s="94">
        <v>41395</v>
      </c>
      <c r="G41" s="83">
        <v>4.3399999999998018</v>
      </c>
      <c r="H41" s="86" t="s">
        <v>133</v>
      </c>
      <c r="I41" s="87">
        <v>4.8000000000000001E-2</v>
      </c>
      <c r="J41" s="87">
        <v>4.8499999999997413E-2</v>
      </c>
      <c r="K41" s="83">
        <v>5639334.7192519996</v>
      </c>
      <c r="L41" s="85">
        <v>113.081414</v>
      </c>
      <c r="M41" s="83">
        <v>6377.0394618890014</v>
      </c>
      <c r="N41" s="73"/>
      <c r="O41" s="84">
        <f t="shared" si="0"/>
        <v>4.745488223611866E-3</v>
      </c>
      <c r="P41" s="84">
        <f>M41/'סכום נכסי הקרן'!$C$42</f>
        <v>1.2231588133046836E-3</v>
      </c>
    </row>
    <row r="42" spans="2:16">
      <c r="B42" s="76" t="s">
        <v>1793</v>
      </c>
      <c r="C42" s="73" t="s">
        <v>1794</v>
      </c>
      <c r="D42" s="73" t="s">
        <v>236</v>
      </c>
      <c r="E42" s="73"/>
      <c r="F42" s="94">
        <v>41427</v>
      </c>
      <c r="G42" s="83">
        <v>4.4299999999999891</v>
      </c>
      <c r="H42" s="86" t="s">
        <v>133</v>
      </c>
      <c r="I42" s="87">
        <v>4.8000000000000001E-2</v>
      </c>
      <c r="J42" s="87">
        <v>4.8499999999999724E-2</v>
      </c>
      <c r="K42" s="83">
        <v>11148547.909980001</v>
      </c>
      <c r="L42" s="85">
        <v>112.182626</v>
      </c>
      <c r="M42" s="83">
        <v>12506.733764991002</v>
      </c>
      <c r="N42" s="73"/>
      <c r="O42" s="84">
        <f t="shared" si="0"/>
        <v>9.3069139923485627E-3</v>
      </c>
      <c r="P42" s="84">
        <f>M42/'סכום נכסי הקרן'!$C$42</f>
        <v>2.3988751711084026E-3</v>
      </c>
    </row>
    <row r="43" spans="2:16">
      <c r="B43" s="76" t="s">
        <v>1795</v>
      </c>
      <c r="C43" s="73">
        <v>8805</v>
      </c>
      <c r="D43" s="73" t="s">
        <v>236</v>
      </c>
      <c r="E43" s="73"/>
      <c r="F43" s="94">
        <v>41487</v>
      </c>
      <c r="G43" s="83">
        <v>4.4900000000000393</v>
      </c>
      <c r="H43" s="86" t="s">
        <v>133</v>
      </c>
      <c r="I43" s="87">
        <v>4.8000000000000001E-2</v>
      </c>
      <c r="J43" s="87">
        <v>4.8500000000001361E-2</v>
      </c>
      <c r="K43" s="83">
        <v>5876293.3176430007</v>
      </c>
      <c r="L43" s="85">
        <v>112.969055</v>
      </c>
      <c r="M43" s="83">
        <v>6638.3930366260001</v>
      </c>
      <c r="N43" s="73"/>
      <c r="O43" s="84">
        <f t="shared" si="0"/>
        <v>4.9399750726466544E-3</v>
      </c>
      <c r="P43" s="84">
        <f>M43/'סכום נכסי הקרן'!$C$42</f>
        <v>1.2732881766618848E-3</v>
      </c>
    </row>
    <row r="44" spans="2:16">
      <c r="B44" s="76" t="s">
        <v>1796</v>
      </c>
      <c r="C44" s="73" t="s">
        <v>1797</v>
      </c>
      <c r="D44" s="73" t="s">
        <v>236</v>
      </c>
      <c r="E44" s="73"/>
      <c r="F44" s="94">
        <v>41518</v>
      </c>
      <c r="G44" s="83">
        <v>4.5799999999979315</v>
      </c>
      <c r="H44" s="86" t="s">
        <v>133</v>
      </c>
      <c r="I44" s="87">
        <v>4.8000000000000001E-2</v>
      </c>
      <c r="J44" s="87">
        <v>4.849999999997065E-2</v>
      </c>
      <c r="K44" s="83">
        <v>637926.30721300014</v>
      </c>
      <c r="L44" s="85">
        <v>112.195932</v>
      </c>
      <c r="M44" s="83">
        <v>715.72736830600013</v>
      </c>
      <c r="N44" s="73"/>
      <c r="O44" s="84">
        <f t="shared" si="0"/>
        <v>5.3261012698935619E-4</v>
      </c>
      <c r="P44" s="84">
        <f>M44/'סכום נכסי הקרן'!$C$42</f>
        <v>1.372812954504639E-4</v>
      </c>
    </row>
    <row r="45" spans="2:16">
      <c r="B45" s="76" t="s">
        <v>1798</v>
      </c>
      <c r="C45" s="73" t="s">
        <v>1799</v>
      </c>
      <c r="D45" s="73" t="s">
        <v>236</v>
      </c>
      <c r="E45" s="73"/>
      <c r="F45" s="94">
        <v>41548</v>
      </c>
      <c r="G45" s="83">
        <v>4.6600000000000312</v>
      </c>
      <c r="H45" s="86" t="s">
        <v>133</v>
      </c>
      <c r="I45" s="87">
        <v>4.8000000000000001E-2</v>
      </c>
      <c r="J45" s="87">
        <v>4.8500000000000154E-2</v>
      </c>
      <c r="K45" s="83">
        <v>14671329.578560002</v>
      </c>
      <c r="L45" s="85">
        <v>111.527002</v>
      </c>
      <c r="M45" s="83">
        <v>16362.494032575001</v>
      </c>
      <c r="N45" s="73"/>
      <c r="O45" s="84">
        <f t="shared" si="0"/>
        <v>1.2176186646570206E-2</v>
      </c>
      <c r="P45" s="84">
        <f>M45/'סכום נכסי הקרן'!$C$42</f>
        <v>3.1384357746566142E-3</v>
      </c>
    </row>
    <row r="46" spans="2:16">
      <c r="B46" s="76" t="s">
        <v>1800</v>
      </c>
      <c r="C46" s="73" t="s">
        <v>1801</v>
      </c>
      <c r="D46" s="73" t="s">
        <v>236</v>
      </c>
      <c r="E46" s="73"/>
      <c r="F46" s="94">
        <v>41579</v>
      </c>
      <c r="G46" s="83">
        <v>4.7399999999998661</v>
      </c>
      <c r="H46" s="86" t="s">
        <v>133</v>
      </c>
      <c r="I46" s="87">
        <v>4.8000000000000001E-2</v>
      </c>
      <c r="J46" s="87">
        <v>4.8499999999998426E-2</v>
      </c>
      <c r="K46" s="83">
        <v>10180440.344762001</v>
      </c>
      <c r="L46" s="85">
        <v>111.08737000000001</v>
      </c>
      <c r="M46" s="83">
        <v>11309.183455647999</v>
      </c>
      <c r="N46" s="73"/>
      <c r="O46" s="84">
        <f t="shared" si="0"/>
        <v>8.4157542427291728E-3</v>
      </c>
      <c r="P46" s="84">
        <f>M46/'סכום נכסי הקרן'!$C$42</f>
        <v>2.169177013522477E-3</v>
      </c>
    </row>
    <row r="47" spans="2:16">
      <c r="B47" s="76" t="s">
        <v>1802</v>
      </c>
      <c r="C47" s="73" t="s">
        <v>1803</v>
      </c>
      <c r="D47" s="73" t="s">
        <v>236</v>
      </c>
      <c r="E47" s="73"/>
      <c r="F47" s="94">
        <v>41609</v>
      </c>
      <c r="G47" s="83">
        <v>4.8300000000001226</v>
      </c>
      <c r="H47" s="86" t="s">
        <v>133</v>
      </c>
      <c r="I47" s="87">
        <v>4.8000000000000001E-2</v>
      </c>
      <c r="J47" s="87">
        <v>4.8500000000001195E-2</v>
      </c>
      <c r="K47" s="83">
        <v>9874306.970288001</v>
      </c>
      <c r="L47" s="85">
        <v>110.33336300000001</v>
      </c>
      <c r="M47" s="83">
        <v>10894.654927302001</v>
      </c>
      <c r="N47" s="73"/>
      <c r="O47" s="84">
        <f t="shared" si="0"/>
        <v>8.1072819082903987E-3</v>
      </c>
      <c r="P47" s="84">
        <f>M47/'סכום נכסי הקרן'!$C$42</f>
        <v>2.0896676697520944E-3</v>
      </c>
    </row>
    <row r="48" spans="2:16">
      <c r="B48" s="76" t="s">
        <v>1804</v>
      </c>
      <c r="C48" s="73" t="s">
        <v>1805</v>
      </c>
      <c r="D48" s="73" t="s">
        <v>236</v>
      </c>
      <c r="E48" s="73"/>
      <c r="F48" s="94">
        <v>41672</v>
      </c>
      <c r="G48" s="83">
        <v>4.8799999999996526</v>
      </c>
      <c r="H48" s="86" t="s">
        <v>133</v>
      </c>
      <c r="I48" s="87">
        <v>4.8000000000000001E-2</v>
      </c>
      <c r="J48" s="87">
        <v>4.8499999999994207E-2</v>
      </c>
      <c r="K48" s="83">
        <v>3063793.6693340004</v>
      </c>
      <c r="L48" s="85">
        <v>112.417376</v>
      </c>
      <c r="M48" s="83">
        <v>3444.2364599399998</v>
      </c>
      <c r="N48" s="73"/>
      <c r="O48" s="84">
        <f t="shared" si="0"/>
        <v>2.5630362894348961E-3</v>
      </c>
      <c r="P48" s="84">
        <f>M48/'סכום נכסי הקרן'!$C$42</f>
        <v>6.6062758530162965E-4</v>
      </c>
    </row>
    <row r="49" spans="2:16">
      <c r="B49" s="76" t="s">
        <v>1806</v>
      </c>
      <c r="C49" s="73" t="s">
        <v>1807</v>
      </c>
      <c r="D49" s="73" t="s">
        <v>236</v>
      </c>
      <c r="E49" s="73"/>
      <c r="F49" s="94">
        <v>41700</v>
      </c>
      <c r="G49" s="83">
        <v>4.959999999999984</v>
      </c>
      <c r="H49" s="86" t="s">
        <v>133</v>
      </c>
      <c r="I49" s="87">
        <v>4.8000000000000001E-2</v>
      </c>
      <c r="J49" s="87">
        <v>4.8499999999999738E-2</v>
      </c>
      <c r="K49" s="83">
        <v>13272353.496955002</v>
      </c>
      <c r="L49" s="85">
        <v>112.63502099999999</v>
      </c>
      <c r="M49" s="83">
        <v>14949.318160944002</v>
      </c>
      <c r="N49" s="73"/>
      <c r="O49" s="84">
        <f t="shared" si="0"/>
        <v>1.112456865097906E-2</v>
      </c>
      <c r="P49" s="84">
        <f>M49/'סכום נכסי הקרן'!$C$42</f>
        <v>2.8673791922933997E-3</v>
      </c>
    </row>
    <row r="50" spans="2:16">
      <c r="B50" s="76" t="s">
        <v>1808</v>
      </c>
      <c r="C50" s="73" t="s">
        <v>1809</v>
      </c>
      <c r="D50" s="73" t="s">
        <v>236</v>
      </c>
      <c r="E50" s="73"/>
      <c r="F50" s="94">
        <v>41730</v>
      </c>
      <c r="G50" s="83">
        <v>5.0399999999998366</v>
      </c>
      <c r="H50" s="86" t="s">
        <v>133</v>
      </c>
      <c r="I50" s="87">
        <v>4.8000000000000001E-2</v>
      </c>
      <c r="J50" s="87">
        <v>4.8499999999998267E-2</v>
      </c>
      <c r="K50" s="83">
        <v>7685101.3191070007</v>
      </c>
      <c r="L50" s="85">
        <v>112.418375</v>
      </c>
      <c r="M50" s="83">
        <v>8639.4660168100017</v>
      </c>
      <c r="N50" s="73"/>
      <c r="O50" s="84">
        <f t="shared" si="0"/>
        <v>6.4290780206215379E-3</v>
      </c>
      <c r="P50" s="84">
        <f>M50/'סכום נכסי הקרן'!$C$42</f>
        <v>1.6571073558289046E-3</v>
      </c>
    </row>
    <row r="51" spans="2:16">
      <c r="B51" s="76" t="s">
        <v>1810</v>
      </c>
      <c r="C51" s="73" t="s">
        <v>1811</v>
      </c>
      <c r="D51" s="73" t="s">
        <v>236</v>
      </c>
      <c r="E51" s="73"/>
      <c r="F51" s="94">
        <v>41760</v>
      </c>
      <c r="G51" s="83">
        <v>5.1199999999996191</v>
      </c>
      <c r="H51" s="86" t="s">
        <v>133</v>
      </c>
      <c r="I51" s="87">
        <v>4.8000000000000001E-2</v>
      </c>
      <c r="J51" s="87">
        <v>4.8599999999996514E-2</v>
      </c>
      <c r="K51" s="83">
        <v>2823993.4339120006</v>
      </c>
      <c r="L51" s="85">
        <v>111.592156</v>
      </c>
      <c r="M51" s="83">
        <v>3151.3551445850003</v>
      </c>
      <c r="N51" s="73"/>
      <c r="O51" s="84">
        <f t="shared" si="0"/>
        <v>2.3450880014810062E-3</v>
      </c>
      <c r="P51" s="84">
        <f>M51/'סכום נכסי הקרן'!$C$42</f>
        <v>6.0445099046170709E-4</v>
      </c>
    </row>
    <row r="52" spans="2:16">
      <c r="B52" s="76" t="s">
        <v>1812</v>
      </c>
      <c r="C52" s="73" t="s">
        <v>1813</v>
      </c>
      <c r="D52" s="73" t="s">
        <v>236</v>
      </c>
      <c r="E52" s="73"/>
      <c r="F52" s="94">
        <v>41791</v>
      </c>
      <c r="G52" s="83">
        <v>5.2099999999998774</v>
      </c>
      <c r="H52" s="86" t="s">
        <v>133</v>
      </c>
      <c r="I52" s="87">
        <v>4.8000000000000001E-2</v>
      </c>
      <c r="J52" s="87">
        <v>4.8499999999999037E-2</v>
      </c>
      <c r="K52" s="83">
        <v>11307170.633800002</v>
      </c>
      <c r="L52" s="85">
        <v>111.084216</v>
      </c>
      <c r="M52" s="83">
        <v>12560.481861112004</v>
      </c>
      <c r="N52" s="73"/>
      <c r="O52" s="84">
        <f t="shared" si="0"/>
        <v>9.3469107586706297E-3</v>
      </c>
      <c r="P52" s="84">
        <f>M52/'סכום נכסי הקרן'!$C$42</f>
        <v>2.4091844153684774E-3</v>
      </c>
    </row>
    <row r="53" spans="2:16">
      <c r="B53" s="76" t="s">
        <v>1814</v>
      </c>
      <c r="C53" s="73" t="s">
        <v>1815</v>
      </c>
      <c r="D53" s="73" t="s">
        <v>236</v>
      </c>
      <c r="E53" s="73"/>
      <c r="F53" s="94">
        <v>41821</v>
      </c>
      <c r="G53" s="83">
        <v>5.1700000000003383</v>
      </c>
      <c r="H53" s="86" t="s">
        <v>133</v>
      </c>
      <c r="I53" s="87">
        <v>4.8000000000000001E-2</v>
      </c>
      <c r="J53" s="87">
        <v>4.850000000000252E-2</v>
      </c>
      <c r="K53" s="83">
        <v>7359543.0228390014</v>
      </c>
      <c r="L53" s="85">
        <v>113.18611</v>
      </c>
      <c r="M53" s="83">
        <v>8329.9804725540016</v>
      </c>
      <c r="N53" s="73"/>
      <c r="O53" s="84">
        <f t="shared" si="0"/>
        <v>6.1987736584763631E-3</v>
      </c>
      <c r="P53" s="84">
        <f>M53/'סכום נכסי הקרן'!$C$42</f>
        <v>1.597745958850033E-3</v>
      </c>
    </row>
    <row r="54" spans="2:16">
      <c r="B54" s="76" t="s">
        <v>1816</v>
      </c>
      <c r="C54" s="73" t="s">
        <v>1817</v>
      </c>
      <c r="D54" s="73" t="s">
        <v>236</v>
      </c>
      <c r="E54" s="73"/>
      <c r="F54" s="94">
        <v>41852</v>
      </c>
      <c r="G54" s="83">
        <v>5.2499999999995071</v>
      </c>
      <c r="H54" s="86" t="s">
        <v>133</v>
      </c>
      <c r="I54" s="87">
        <v>4.8000000000000001E-2</v>
      </c>
      <c r="J54" s="87">
        <v>4.8499999999995734E-2</v>
      </c>
      <c r="K54" s="83">
        <v>5415736.0561560011</v>
      </c>
      <c r="L54" s="85">
        <v>112.417824</v>
      </c>
      <c r="M54" s="83">
        <v>6088.2526473360003</v>
      </c>
      <c r="N54" s="73"/>
      <c r="O54" s="84">
        <f t="shared" si="0"/>
        <v>4.5305868676165399E-3</v>
      </c>
      <c r="P54" s="84">
        <f>M54/'סכום נכסי הקרן'!$C$42</f>
        <v>1.1677675710993149E-3</v>
      </c>
    </row>
    <row r="55" spans="2:16">
      <c r="B55" s="76" t="s">
        <v>1818</v>
      </c>
      <c r="C55" s="73" t="s">
        <v>1819</v>
      </c>
      <c r="D55" s="73" t="s">
        <v>236</v>
      </c>
      <c r="E55" s="73"/>
      <c r="F55" s="94">
        <v>41883</v>
      </c>
      <c r="G55" s="83">
        <v>5.3399999999998427</v>
      </c>
      <c r="H55" s="86" t="s">
        <v>133</v>
      </c>
      <c r="I55" s="87">
        <v>4.8000000000000001E-2</v>
      </c>
      <c r="J55" s="87">
        <v>4.8499999999998121E-2</v>
      </c>
      <c r="K55" s="83">
        <v>8816242.5074170008</v>
      </c>
      <c r="L55" s="85">
        <v>111.86584000000001</v>
      </c>
      <c r="M55" s="83">
        <v>9862.3636987810023</v>
      </c>
      <c r="N55" s="73"/>
      <c r="O55" s="84">
        <f t="shared" si="0"/>
        <v>7.3391000744534897E-3</v>
      </c>
      <c r="P55" s="84">
        <f>M55/'סכום נכסי הקרן'!$C$42</f>
        <v>1.891667308987735E-3</v>
      </c>
    </row>
    <row r="56" spans="2:16">
      <c r="B56" s="76" t="s">
        <v>1820</v>
      </c>
      <c r="C56" s="73" t="s">
        <v>1821</v>
      </c>
      <c r="D56" s="73" t="s">
        <v>236</v>
      </c>
      <c r="E56" s="73"/>
      <c r="F56" s="94">
        <v>41913</v>
      </c>
      <c r="G56" s="83">
        <v>5.4200000000002237</v>
      </c>
      <c r="H56" s="86" t="s">
        <v>133</v>
      </c>
      <c r="I56" s="87">
        <v>4.8000000000000001E-2</v>
      </c>
      <c r="J56" s="87">
        <v>4.8500000000002451E-2</v>
      </c>
      <c r="K56" s="83">
        <v>7667330.4845400015</v>
      </c>
      <c r="L56" s="85">
        <v>111.53838</v>
      </c>
      <c r="M56" s="83">
        <v>8552.0161911740015</v>
      </c>
      <c r="N56" s="73"/>
      <c r="O56" s="84">
        <f t="shared" si="0"/>
        <v>6.3640020366649295E-3</v>
      </c>
      <c r="P56" s="84">
        <f>M56/'סכום נכסי הקרן'!$C$42</f>
        <v>1.6403338944777739E-3</v>
      </c>
    </row>
    <row r="57" spans="2:16">
      <c r="B57" s="76" t="s">
        <v>1822</v>
      </c>
      <c r="C57" s="73" t="s">
        <v>1823</v>
      </c>
      <c r="D57" s="73" t="s">
        <v>236</v>
      </c>
      <c r="E57" s="73"/>
      <c r="F57" s="94">
        <v>41945</v>
      </c>
      <c r="G57" s="83">
        <v>5.5099999999997369</v>
      </c>
      <c r="H57" s="86" t="s">
        <v>133</v>
      </c>
      <c r="I57" s="87">
        <v>4.8000000000000001E-2</v>
      </c>
      <c r="J57" s="87">
        <v>4.8499999999997059E-2</v>
      </c>
      <c r="K57" s="83">
        <v>4120840.2323730011</v>
      </c>
      <c r="L57" s="85">
        <v>111.40720899999999</v>
      </c>
      <c r="M57" s="83">
        <v>4590.913097171001</v>
      </c>
      <c r="N57" s="73"/>
      <c r="O57" s="84">
        <f t="shared" si="0"/>
        <v>3.416338281807809E-3</v>
      </c>
      <c r="P57" s="84">
        <f>M57/'סכום נכסי הקרן'!$C$42</f>
        <v>8.8056783237424371E-4</v>
      </c>
    </row>
    <row r="58" spans="2:16">
      <c r="B58" s="76" t="s">
        <v>1824</v>
      </c>
      <c r="C58" s="73" t="s">
        <v>1825</v>
      </c>
      <c r="D58" s="73" t="s">
        <v>236</v>
      </c>
      <c r="E58" s="73"/>
      <c r="F58" s="94">
        <v>41974</v>
      </c>
      <c r="G58" s="83">
        <v>5.5900000000000851</v>
      </c>
      <c r="H58" s="86" t="s">
        <v>133</v>
      </c>
      <c r="I58" s="87">
        <v>4.8000000000000001E-2</v>
      </c>
      <c r="J58" s="87">
        <v>4.8500000000001153E-2</v>
      </c>
      <c r="K58" s="83">
        <v>13958121.096272001</v>
      </c>
      <c r="L58" s="85">
        <v>110.657724</v>
      </c>
      <c r="M58" s="83">
        <v>15445.739116052004</v>
      </c>
      <c r="N58" s="73"/>
      <c r="O58" s="84">
        <f t="shared" si="0"/>
        <v>1.1493981418533326E-2</v>
      </c>
      <c r="P58" s="84">
        <f>M58/'סכום נכסי הקרן'!$C$42</f>
        <v>2.9625960511474639E-3</v>
      </c>
    </row>
    <row r="59" spans="2:16">
      <c r="B59" s="76" t="s">
        <v>1826</v>
      </c>
      <c r="C59" s="73" t="s">
        <v>1827</v>
      </c>
      <c r="D59" s="73" t="s">
        <v>236</v>
      </c>
      <c r="E59" s="73"/>
      <c r="F59" s="94">
        <v>42005</v>
      </c>
      <c r="G59" s="83">
        <v>5.539999999999452</v>
      </c>
      <c r="H59" s="86" t="s">
        <v>133</v>
      </c>
      <c r="I59" s="87">
        <v>4.8000000000000001E-2</v>
      </c>
      <c r="J59" s="87">
        <v>4.8499999999993708E-2</v>
      </c>
      <c r="K59" s="83">
        <v>1195311.2902190003</v>
      </c>
      <c r="L59" s="85">
        <v>113.086434</v>
      </c>
      <c r="M59" s="83">
        <v>1351.7349122810003</v>
      </c>
      <c r="N59" s="73"/>
      <c r="O59" s="84">
        <f t="shared" si="0"/>
        <v>1.0058965678368824E-3</v>
      </c>
      <c r="P59" s="84">
        <f>M59/'סכום נכסי הקרן'!$C$42</f>
        <v>2.5927179549213174E-4</v>
      </c>
    </row>
    <row r="60" spans="2:16">
      <c r="B60" s="76" t="s">
        <v>1828</v>
      </c>
      <c r="C60" s="73" t="s">
        <v>1829</v>
      </c>
      <c r="D60" s="73" t="s">
        <v>236</v>
      </c>
      <c r="E60" s="73"/>
      <c r="F60" s="94">
        <v>42036</v>
      </c>
      <c r="G60" s="83">
        <v>5.6200000000001697</v>
      </c>
      <c r="H60" s="86" t="s">
        <v>133</v>
      </c>
      <c r="I60" s="87">
        <v>4.8000000000000001E-2</v>
      </c>
      <c r="J60" s="87">
        <v>4.8600000000001815E-2</v>
      </c>
      <c r="K60" s="83">
        <v>8235954.7781910012</v>
      </c>
      <c r="L60" s="85">
        <v>112.57939500000001</v>
      </c>
      <c r="M60" s="83">
        <v>9271.9880889619999</v>
      </c>
      <c r="N60" s="73"/>
      <c r="O60" s="84">
        <f t="shared" si="0"/>
        <v>6.8997707397916884E-3</v>
      </c>
      <c r="P60" s="84">
        <f>M60/'סכום נכסי הקרן'!$C$42</f>
        <v>1.7784293190668866E-3</v>
      </c>
    </row>
    <row r="61" spans="2:16">
      <c r="B61" s="76" t="s">
        <v>1830</v>
      </c>
      <c r="C61" s="73" t="s">
        <v>1831</v>
      </c>
      <c r="D61" s="73" t="s">
        <v>236</v>
      </c>
      <c r="E61" s="73"/>
      <c r="F61" s="94">
        <v>42064</v>
      </c>
      <c r="G61" s="83">
        <v>5.7000000000000641</v>
      </c>
      <c r="H61" s="86" t="s">
        <v>133</v>
      </c>
      <c r="I61" s="87">
        <v>4.8000000000000001E-2</v>
      </c>
      <c r="J61" s="87">
        <v>4.8600000000000733E-2</v>
      </c>
      <c r="K61" s="83">
        <v>20418604.092497002</v>
      </c>
      <c r="L61" s="85">
        <v>113.184641</v>
      </c>
      <c r="M61" s="83">
        <v>23110.723680355004</v>
      </c>
      <c r="N61" s="73"/>
      <c r="O61" s="84">
        <f t="shared" si="0"/>
        <v>1.7197896879845513E-2</v>
      </c>
      <c r="P61" s="84">
        <f>M61/'סכום נכסי הקרן'!$C$42</f>
        <v>4.4327913478368107E-3</v>
      </c>
    </row>
    <row r="62" spans="2:16">
      <c r="B62" s="76" t="s">
        <v>1832</v>
      </c>
      <c r="C62" s="73" t="s">
        <v>1833</v>
      </c>
      <c r="D62" s="73" t="s">
        <v>236</v>
      </c>
      <c r="E62" s="73"/>
      <c r="F62" s="94">
        <v>42095</v>
      </c>
      <c r="G62" s="83">
        <v>5.7799999999998848</v>
      </c>
      <c r="H62" s="86" t="s">
        <v>133</v>
      </c>
      <c r="I62" s="87">
        <v>4.8000000000000001E-2</v>
      </c>
      <c r="J62" s="87">
        <v>4.8499999999998905E-2</v>
      </c>
      <c r="K62" s="83">
        <v>12202710.423495002</v>
      </c>
      <c r="L62" s="85">
        <v>113.569693</v>
      </c>
      <c r="M62" s="83">
        <v>13858.580783670002</v>
      </c>
      <c r="N62" s="73"/>
      <c r="O62" s="84">
        <f t="shared" si="0"/>
        <v>1.0312893984413048E-2</v>
      </c>
      <c r="P62" s="84">
        <f>M62/'סכום נכסי הקרן'!$C$42</f>
        <v>2.6581684693573479E-3</v>
      </c>
    </row>
    <row r="63" spans="2:16">
      <c r="B63" s="76" t="s">
        <v>1834</v>
      </c>
      <c r="C63" s="73" t="s">
        <v>1835</v>
      </c>
      <c r="D63" s="73" t="s">
        <v>236</v>
      </c>
      <c r="E63" s="73"/>
      <c r="F63" s="94">
        <v>42125</v>
      </c>
      <c r="G63" s="83">
        <v>5.8700000000002097</v>
      </c>
      <c r="H63" s="86" t="s">
        <v>133</v>
      </c>
      <c r="I63" s="87">
        <v>4.8000000000000001E-2</v>
      </c>
      <c r="J63" s="87">
        <v>4.8500000000001292E-2</v>
      </c>
      <c r="K63" s="83">
        <v>11602149.522615001</v>
      </c>
      <c r="L63" s="85">
        <v>112.778851</v>
      </c>
      <c r="M63" s="83">
        <v>13084.770924898003</v>
      </c>
      <c r="N63" s="73"/>
      <c r="O63" s="84">
        <f t="shared" si="0"/>
        <v>9.7370616418247929E-3</v>
      </c>
      <c r="P63" s="84">
        <f>M63/'סכום נכסי הקרן'!$C$42</f>
        <v>2.5097465638264931E-3</v>
      </c>
    </row>
    <row r="64" spans="2:16">
      <c r="B64" s="76" t="s">
        <v>1836</v>
      </c>
      <c r="C64" s="73" t="s">
        <v>1837</v>
      </c>
      <c r="D64" s="73" t="s">
        <v>236</v>
      </c>
      <c r="E64" s="73"/>
      <c r="F64" s="94">
        <v>42156</v>
      </c>
      <c r="G64" s="83">
        <v>5.9499999999997124</v>
      </c>
      <c r="H64" s="86" t="s">
        <v>133</v>
      </c>
      <c r="I64" s="87">
        <v>4.8000000000000001E-2</v>
      </c>
      <c r="J64" s="87">
        <v>4.8499999999997538E-2</v>
      </c>
      <c r="K64" s="83">
        <v>4365517.9044899996</v>
      </c>
      <c r="L64" s="85">
        <v>111.653127</v>
      </c>
      <c r="M64" s="83">
        <v>4874.2372449720006</v>
      </c>
      <c r="N64" s="73"/>
      <c r="O64" s="84">
        <f t="shared" si="0"/>
        <v>3.6271745820831472E-3</v>
      </c>
      <c r="P64" s="84">
        <f>M64/'סכום נכסי הקרן'!$C$42</f>
        <v>9.3491129856665401E-4</v>
      </c>
    </row>
    <row r="65" spans="2:16">
      <c r="B65" s="76" t="s">
        <v>1838</v>
      </c>
      <c r="C65" s="73" t="s">
        <v>1839</v>
      </c>
      <c r="D65" s="73" t="s">
        <v>236</v>
      </c>
      <c r="E65" s="73"/>
      <c r="F65" s="94">
        <v>42218</v>
      </c>
      <c r="G65" s="83">
        <v>5.9800000000005005</v>
      </c>
      <c r="H65" s="86" t="s">
        <v>133</v>
      </c>
      <c r="I65" s="87">
        <v>4.8000000000000001E-2</v>
      </c>
      <c r="J65" s="87">
        <v>4.8500000000003506E-2</v>
      </c>
      <c r="K65" s="83">
        <v>4812672.8181890007</v>
      </c>
      <c r="L65" s="85">
        <v>112.852689</v>
      </c>
      <c r="M65" s="83">
        <v>5431.2307029860012</v>
      </c>
      <c r="N65" s="73"/>
      <c r="O65" s="84">
        <f t="shared" si="0"/>
        <v>4.0416625135803316E-3</v>
      </c>
      <c r="P65" s="84">
        <f>M65/'סכום נכסי הקרן'!$C$42</f>
        <v>1.0417463685383028E-3</v>
      </c>
    </row>
    <row r="66" spans="2:16">
      <c r="B66" s="76" t="s">
        <v>1840</v>
      </c>
      <c r="C66" s="73" t="s">
        <v>1841</v>
      </c>
      <c r="D66" s="73" t="s">
        <v>236</v>
      </c>
      <c r="E66" s="73"/>
      <c r="F66" s="94">
        <v>42309</v>
      </c>
      <c r="G66" s="83">
        <v>6.2299999999998015</v>
      </c>
      <c r="H66" s="86" t="s">
        <v>133</v>
      </c>
      <c r="I66" s="87">
        <v>4.8000000000000001E-2</v>
      </c>
      <c r="J66" s="87">
        <v>4.8499999999998746E-2</v>
      </c>
      <c r="K66" s="83">
        <v>10373332.362926003</v>
      </c>
      <c r="L66" s="85">
        <v>111.985287</v>
      </c>
      <c r="M66" s="83">
        <v>11616.606006197002</v>
      </c>
      <c r="N66" s="73"/>
      <c r="O66" s="84">
        <f t="shared" si="0"/>
        <v>8.644523423478585E-3</v>
      </c>
      <c r="P66" s="84">
        <f>M66/'סכום נכסי הקרן'!$C$42</f>
        <v>2.2281427145127027E-3</v>
      </c>
    </row>
    <row r="67" spans="2:16">
      <c r="B67" s="76" t="s">
        <v>1842</v>
      </c>
      <c r="C67" s="73" t="s">
        <v>1843</v>
      </c>
      <c r="D67" s="73" t="s">
        <v>236</v>
      </c>
      <c r="E67" s="73"/>
      <c r="F67" s="94">
        <v>42339</v>
      </c>
      <c r="G67" s="83">
        <v>6.3099999999999143</v>
      </c>
      <c r="H67" s="86" t="s">
        <v>133</v>
      </c>
      <c r="I67" s="87">
        <v>4.8000000000000001E-2</v>
      </c>
      <c r="J67" s="87">
        <v>4.8499999999999294E-2</v>
      </c>
      <c r="K67" s="83">
        <v>8283796.0702950014</v>
      </c>
      <c r="L67" s="85">
        <v>111.431074</v>
      </c>
      <c r="M67" s="83">
        <v>9230.7229455090019</v>
      </c>
      <c r="N67" s="73"/>
      <c r="O67" s="84">
        <f t="shared" si="0"/>
        <v>6.8690631907052891E-3</v>
      </c>
      <c r="P67" s="84">
        <f>M67/'סכום נכסי הקרן'!$C$42</f>
        <v>1.770514388604489E-3</v>
      </c>
    </row>
    <row r="68" spans="2:16">
      <c r="B68" s="76" t="s">
        <v>1844</v>
      </c>
      <c r="C68" s="73" t="s">
        <v>1845</v>
      </c>
      <c r="D68" s="73" t="s">
        <v>236</v>
      </c>
      <c r="E68" s="73"/>
      <c r="F68" s="94">
        <v>42370</v>
      </c>
      <c r="G68" s="83">
        <v>6.2500000000002975</v>
      </c>
      <c r="H68" s="86" t="s">
        <v>133</v>
      </c>
      <c r="I68" s="87">
        <v>4.8000000000000001E-2</v>
      </c>
      <c r="J68" s="87">
        <v>4.850000000000218E-2</v>
      </c>
      <c r="K68" s="83">
        <v>4415691.8837090014</v>
      </c>
      <c r="L68" s="85">
        <v>114.113685</v>
      </c>
      <c r="M68" s="83">
        <v>5038.9087121540006</v>
      </c>
      <c r="N68" s="73"/>
      <c r="O68" s="84">
        <f t="shared" si="0"/>
        <v>3.7497152238570009E-3</v>
      </c>
      <c r="P68" s="84">
        <f>M68/'סכום נכסי הקרן'!$C$42</f>
        <v>9.6649638716257941E-4</v>
      </c>
    </row>
    <row r="69" spans="2:16">
      <c r="B69" s="76" t="s">
        <v>1846</v>
      </c>
      <c r="C69" s="73" t="s">
        <v>1847</v>
      </c>
      <c r="D69" s="73" t="s">
        <v>236</v>
      </c>
      <c r="E69" s="73"/>
      <c r="F69" s="94">
        <v>42461</v>
      </c>
      <c r="G69" s="83">
        <v>6.489999999999978</v>
      </c>
      <c r="H69" s="86" t="s">
        <v>133</v>
      </c>
      <c r="I69" s="87">
        <v>4.8000000000000001E-2</v>
      </c>
      <c r="J69" s="87">
        <v>4.849999999999989E-2</v>
      </c>
      <c r="K69" s="83">
        <v>12029794.689534001</v>
      </c>
      <c r="L69" s="85">
        <v>113.79674799999999</v>
      </c>
      <c r="M69" s="83">
        <v>13689.515173119002</v>
      </c>
      <c r="N69" s="73"/>
      <c r="O69" s="84">
        <f t="shared" si="0"/>
        <v>1.0187083430992094E-2</v>
      </c>
      <c r="P69" s="84">
        <f>M69/'סכום נכסי הקרן'!$C$42</f>
        <v>2.6257405546787492E-3</v>
      </c>
    </row>
    <row r="70" spans="2:16">
      <c r="B70" s="76" t="s">
        <v>1848</v>
      </c>
      <c r="C70" s="73" t="s">
        <v>1849</v>
      </c>
      <c r="D70" s="73" t="s">
        <v>236</v>
      </c>
      <c r="E70" s="73"/>
      <c r="F70" s="94">
        <v>42491</v>
      </c>
      <c r="G70" s="83">
        <v>6.5799999999999175</v>
      </c>
      <c r="H70" s="86" t="s">
        <v>133</v>
      </c>
      <c r="I70" s="87">
        <v>4.8000000000000001E-2</v>
      </c>
      <c r="J70" s="87">
        <v>4.8499999999998974E-2</v>
      </c>
      <c r="K70" s="83">
        <v>12934113.86528</v>
      </c>
      <c r="L70" s="85">
        <v>113.58266399999999</v>
      </c>
      <c r="M70" s="83">
        <v>14690.911045290002</v>
      </c>
      <c r="N70" s="73"/>
      <c r="O70" s="84">
        <f t="shared" si="0"/>
        <v>1.0932274416081803E-2</v>
      </c>
      <c r="P70" s="84">
        <f>M70/'סכום נכסי הקרן'!$C$42</f>
        <v>2.8178149794918679E-3</v>
      </c>
    </row>
    <row r="71" spans="2:16">
      <c r="B71" s="76" t="s">
        <v>1850</v>
      </c>
      <c r="C71" s="73" t="s">
        <v>1851</v>
      </c>
      <c r="D71" s="73" t="s">
        <v>236</v>
      </c>
      <c r="E71" s="73"/>
      <c r="F71" s="94">
        <v>42522</v>
      </c>
      <c r="G71" s="83">
        <v>6.6599999999998412</v>
      </c>
      <c r="H71" s="86" t="s">
        <v>133</v>
      </c>
      <c r="I71" s="87">
        <v>4.8000000000000001E-2</v>
      </c>
      <c r="J71" s="87">
        <v>4.8499999999998551E-2</v>
      </c>
      <c r="K71" s="83">
        <v>7365353.534380001</v>
      </c>
      <c r="L71" s="85">
        <v>112.675006</v>
      </c>
      <c r="M71" s="83">
        <v>8298.9125605520003</v>
      </c>
      <c r="N71" s="73"/>
      <c r="O71" s="84">
        <f t="shared" si="0"/>
        <v>6.1756544020535658E-3</v>
      </c>
      <c r="P71" s="84">
        <f>M71/'סכום נכסי הקרן'!$C$42</f>
        <v>1.5917869255708244E-3</v>
      </c>
    </row>
    <row r="72" spans="2:16">
      <c r="B72" s="76" t="s">
        <v>1852</v>
      </c>
      <c r="C72" s="73" t="s">
        <v>1853</v>
      </c>
      <c r="D72" s="73" t="s">
        <v>236</v>
      </c>
      <c r="E72" s="73"/>
      <c r="F72" s="94">
        <v>42552</v>
      </c>
      <c r="G72" s="83">
        <v>6.5900000000005088</v>
      </c>
      <c r="H72" s="86" t="s">
        <v>133</v>
      </c>
      <c r="I72" s="87">
        <v>4.8000000000000001E-2</v>
      </c>
      <c r="J72" s="87">
        <v>4.8500000000003075E-2</v>
      </c>
      <c r="K72" s="83">
        <v>2267117.4008220006</v>
      </c>
      <c r="L72" s="85">
        <v>114.576982</v>
      </c>
      <c r="M72" s="83">
        <v>2597.5946984520006</v>
      </c>
      <c r="N72" s="73"/>
      <c r="O72" s="84">
        <f t="shared" si="0"/>
        <v>1.9330059230289183E-3</v>
      </c>
      <c r="P72" s="84">
        <f>M72/'סכום נכסי הקרן'!$C$42</f>
        <v>4.9823603378861925E-4</v>
      </c>
    </row>
    <row r="73" spans="2:16">
      <c r="B73" s="76" t="s">
        <v>1854</v>
      </c>
      <c r="C73" s="73" t="s">
        <v>1855</v>
      </c>
      <c r="D73" s="73" t="s">
        <v>236</v>
      </c>
      <c r="E73" s="73"/>
      <c r="F73" s="94">
        <v>42583</v>
      </c>
      <c r="G73" s="83">
        <v>6.6700000000001012</v>
      </c>
      <c r="H73" s="86" t="s">
        <v>133</v>
      </c>
      <c r="I73" s="87">
        <v>4.8000000000000001E-2</v>
      </c>
      <c r="J73" s="87">
        <v>4.850000000000055E-2</v>
      </c>
      <c r="K73" s="83">
        <v>19408974.696632005</v>
      </c>
      <c r="L73" s="85">
        <v>113.786986</v>
      </c>
      <c r="M73" s="83">
        <v>22084.887361828001</v>
      </c>
      <c r="N73" s="73"/>
      <c r="O73" s="84">
        <f t="shared" si="0"/>
        <v>1.6434518481763399E-2</v>
      </c>
      <c r="P73" s="84">
        <f>M73/'סכום נכסי הקרן'!$C$42</f>
        <v>4.2360290819745501E-3</v>
      </c>
    </row>
    <row r="74" spans="2:16">
      <c r="B74" s="76" t="s">
        <v>1856</v>
      </c>
      <c r="C74" s="73" t="s">
        <v>1857</v>
      </c>
      <c r="D74" s="73" t="s">
        <v>236</v>
      </c>
      <c r="E74" s="73"/>
      <c r="F74" s="94">
        <v>42614</v>
      </c>
      <c r="G74" s="83">
        <v>6.7499999999996279</v>
      </c>
      <c r="H74" s="86" t="s">
        <v>133</v>
      </c>
      <c r="I74" s="87">
        <v>4.8000000000000001E-2</v>
      </c>
      <c r="J74" s="87">
        <v>4.8499999999997767E-2</v>
      </c>
      <c r="K74" s="83">
        <v>5945722.5686840005</v>
      </c>
      <c r="L74" s="85">
        <v>112.87374199999999</v>
      </c>
      <c r="M74" s="83">
        <v>6711.1595651500011</v>
      </c>
      <c r="N74" s="73"/>
      <c r="O74" s="84">
        <f t="shared" si="0"/>
        <v>4.9941244481127222E-3</v>
      </c>
      <c r="P74" s="84">
        <f>M74/'סכום נכסי הקרן'!$C$42</f>
        <v>1.2872452834368448E-3</v>
      </c>
    </row>
    <row r="75" spans="2:16">
      <c r="B75" s="76" t="s">
        <v>1858</v>
      </c>
      <c r="C75" s="73" t="s">
        <v>1859</v>
      </c>
      <c r="D75" s="73" t="s">
        <v>236</v>
      </c>
      <c r="E75" s="73"/>
      <c r="F75" s="94">
        <v>42644</v>
      </c>
      <c r="G75" s="83">
        <v>6.839999999999737</v>
      </c>
      <c r="H75" s="86" t="s">
        <v>133</v>
      </c>
      <c r="I75" s="87">
        <v>4.8000000000000001E-2</v>
      </c>
      <c r="J75" s="87">
        <v>4.8499999999999217E-2</v>
      </c>
      <c r="K75" s="83">
        <v>4573381.5326830009</v>
      </c>
      <c r="L75" s="85">
        <v>112.76682700000001</v>
      </c>
      <c r="M75" s="83">
        <v>5157.2572197040008</v>
      </c>
      <c r="N75" s="73"/>
      <c r="O75" s="84">
        <f t="shared" si="0"/>
        <v>3.837784531286722E-3</v>
      </c>
      <c r="P75" s="84">
        <f>M75/'סכום נכסי הקרן'!$C$42</f>
        <v>9.8919642233036525E-4</v>
      </c>
    </row>
    <row r="76" spans="2:16">
      <c r="B76" s="76" t="s">
        <v>1860</v>
      </c>
      <c r="C76" s="73" t="s">
        <v>1861</v>
      </c>
      <c r="D76" s="73" t="s">
        <v>236</v>
      </c>
      <c r="E76" s="73"/>
      <c r="F76" s="94">
        <v>42675</v>
      </c>
      <c r="G76" s="83">
        <v>6.9200000000004378</v>
      </c>
      <c r="H76" s="86" t="s">
        <v>133</v>
      </c>
      <c r="I76" s="87">
        <v>4.8000000000000001E-2</v>
      </c>
      <c r="J76" s="87">
        <v>4.850000000000252E-2</v>
      </c>
      <c r="K76" s="83">
        <v>6670552.074054</v>
      </c>
      <c r="L76" s="85">
        <v>112.424988</v>
      </c>
      <c r="M76" s="83">
        <v>7499.3673519660015</v>
      </c>
      <c r="N76" s="73"/>
      <c r="O76" s="84">
        <f t="shared" si="0"/>
        <v>5.5806710411592892E-3</v>
      </c>
      <c r="P76" s="84">
        <f>M76/'סכום נכסי הקרן'!$C$42</f>
        <v>1.4384288078483096E-3</v>
      </c>
    </row>
    <row r="77" spans="2:16">
      <c r="B77" s="76" t="s">
        <v>1862</v>
      </c>
      <c r="C77" s="73" t="s">
        <v>1863</v>
      </c>
      <c r="D77" s="73" t="s">
        <v>236</v>
      </c>
      <c r="E77" s="73"/>
      <c r="F77" s="94">
        <v>42705</v>
      </c>
      <c r="G77" s="83">
        <v>7.000000000000119</v>
      </c>
      <c r="H77" s="86" t="s">
        <v>133</v>
      </c>
      <c r="I77" s="87">
        <v>4.8000000000000001E-2</v>
      </c>
      <c r="J77" s="87">
        <v>4.8600000000001413E-2</v>
      </c>
      <c r="K77" s="83">
        <v>7452680.8574670013</v>
      </c>
      <c r="L77" s="85">
        <v>111.73911200000001</v>
      </c>
      <c r="M77" s="83">
        <v>8327.5594423370021</v>
      </c>
      <c r="N77" s="73"/>
      <c r="O77" s="84">
        <f t="shared" si="0"/>
        <v>6.1969720434083614E-3</v>
      </c>
      <c r="P77" s="84">
        <f>M77/'סכום נכסי הקרן'!$C$42</f>
        <v>1.5972815890645082E-3</v>
      </c>
    </row>
    <row r="78" spans="2:16">
      <c r="B78" s="76" t="s">
        <v>1864</v>
      </c>
      <c r="C78" s="73" t="s">
        <v>1865</v>
      </c>
      <c r="D78" s="73" t="s">
        <v>236</v>
      </c>
      <c r="E78" s="73"/>
      <c r="F78" s="94">
        <v>42736</v>
      </c>
      <c r="G78" s="83">
        <v>6.9200000000001793</v>
      </c>
      <c r="H78" s="86" t="s">
        <v>133</v>
      </c>
      <c r="I78" s="87">
        <v>4.8000000000000001E-2</v>
      </c>
      <c r="J78" s="87">
        <v>4.85000000000015E-2</v>
      </c>
      <c r="K78" s="83">
        <v>15095581.746039001</v>
      </c>
      <c r="L78" s="85">
        <v>114.458671</v>
      </c>
      <c r="M78" s="83">
        <v>17278.202296564006</v>
      </c>
      <c r="N78" s="73"/>
      <c r="O78" s="84">
        <f t="shared" ref="O78:O141" si="3">IFERROR(M78/$M$11,0)</f>
        <v>1.2857613005775559E-2</v>
      </c>
      <c r="P78" s="84">
        <f>M78/'סכום נכסי הקרן'!$C$42</f>
        <v>3.314074743210574E-3</v>
      </c>
    </row>
    <row r="79" spans="2:16">
      <c r="B79" s="76" t="s">
        <v>1866</v>
      </c>
      <c r="C79" s="73" t="s">
        <v>1867</v>
      </c>
      <c r="D79" s="73" t="s">
        <v>236</v>
      </c>
      <c r="E79" s="73"/>
      <c r="F79" s="94">
        <v>42767</v>
      </c>
      <c r="G79" s="83">
        <v>7.0100000000002218</v>
      </c>
      <c r="H79" s="86" t="s">
        <v>133</v>
      </c>
      <c r="I79" s="87">
        <v>4.8000000000000001E-2</v>
      </c>
      <c r="J79" s="87">
        <v>4.8500000000001597E-2</v>
      </c>
      <c r="K79" s="83">
        <v>8251732.2255870011</v>
      </c>
      <c r="L79" s="85">
        <v>113.998153</v>
      </c>
      <c r="M79" s="83">
        <v>9406.8222964900033</v>
      </c>
      <c r="N79" s="73"/>
      <c r="O79" s="84">
        <f t="shared" si="3"/>
        <v>7.0001079178487044E-3</v>
      </c>
      <c r="P79" s="84">
        <f>M79/'סכום נכסי הקרן'!$C$42</f>
        <v>1.8042914217335645E-3</v>
      </c>
    </row>
    <row r="80" spans="2:16">
      <c r="B80" s="76" t="s">
        <v>1868</v>
      </c>
      <c r="C80" s="73" t="s">
        <v>1869</v>
      </c>
      <c r="D80" s="73" t="s">
        <v>236</v>
      </c>
      <c r="E80" s="73"/>
      <c r="F80" s="94">
        <v>42795</v>
      </c>
      <c r="G80" s="83">
        <v>7.0899999999998569</v>
      </c>
      <c r="H80" s="86" t="s">
        <v>133</v>
      </c>
      <c r="I80" s="87">
        <v>4.8000000000000001E-2</v>
      </c>
      <c r="J80" s="87">
        <v>4.8499999999998676E-2</v>
      </c>
      <c r="K80" s="83">
        <v>10223573.850143002</v>
      </c>
      <c r="L80" s="85">
        <v>113.784931</v>
      </c>
      <c r="M80" s="83">
        <v>11632.886476363001</v>
      </c>
      <c r="N80" s="73"/>
      <c r="O80" s="84">
        <f t="shared" si="3"/>
        <v>8.6566385718808078E-3</v>
      </c>
      <c r="P80" s="84">
        <f>M80/'סכום נכסי הקרן'!$C$42</f>
        <v>2.2312654175612404E-3</v>
      </c>
    </row>
    <row r="81" spans="2:16">
      <c r="B81" s="76" t="s">
        <v>1870</v>
      </c>
      <c r="C81" s="73" t="s">
        <v>1871</v>
      </c>
      <c r="D81" s="73" t="s">
        <v>236</v>
      </c>
      <c r="E81" s="73"/>
      <c r="F81" s="94">
        <v>42826</v>
      </c>
      <c r="G81" s="83">
        <v>7.1699999999995887</v>
      </c>
      <c r="H81" s="86" t="s">
        <v>133</v>
      </c>
      <c r="I81" s="87">
        <v>4.8000000000000001E-2</v>
      </c>
      <c r="J81" s="87">
        <v>4.8499999999997802E-2</v>
      </c>
      <c r="K81" s="83">
        <v>7215086.0716810012</v>
      </c>
      <c r="L81" s="85">
        <v>113.335953</v>
      </c>
      <c r="M81" s="83">
        <v>8177.2865661080014</v>
      </c>
      <c r="N81" s="73"/>
      <c r="O81" s="84">
        <f t="shared" si="3"/>
        <v>6.0851461453980378E-3</v>
      </c>
      <c r="P81" s="84">
        <f>M81/'סכום נכסי הקרן'!$C$42</f>
        <v>1.5684582464995716E-3</v>
      </c>
    </row>
    <row r="82" spans="2:16">
      <c r="B82" s="76" t="s">
        <v>1872</v>
      </c>
      <c r="C82" s="73" t="s">
        <v>1873</v>
      </c>
      <c r="D82" s="73" t="s">
        <v>236</v>
      </c>
      <c r="E82" s="73"/>
      <c r="F82" s="94">
        <v>42856</v>
      </c>
      <c r="G82" s="83">
        <v>7.2600000000000211</v>
      </c>
      <c r="H82" s="86" t="s">
        <v>133</v>
      </c>
      <c r="I82" s="87">
        <v>4.8000000000000001E-2</v>
      </c>
      <c r="J82" s="87">
        <v>4.8500000000000126E-2</v>
      </c>
      <c r="K82" s="83">
        <v>13039381.672906004</v>
      </c>
      <c r="L82" s="85">
        <v>112.547304</v>
      </c>
      <c r="M82" s="83">
        <v>14675.472471168005</v>
      </c>
      <c r="N82" s="73"/>
      <c r="O82" s="84">
        <f t="shared" si="3"/>
        <v>1.0920785766509671E-2</v>
      </c>
      <c r="P82" s="84">
        <f>M82/'סכום נכסי הקרן'!$C$42</f>
        <v>2.8148537577344936E-3</v>
      </c>
    </row>
    <row r="83" spans="2:16">
      <c r="B83" s="76" t="s">
        <v>1874</v>
      </c>
      <c r="C83" s="73" t="s">
        <v>1875</v>
      </c>
      <c r="D83" s="73" t="s">
        <v>236</v>
      </c>
      <c r="E83" s="73"/>
      <c r="F83" s="94">
        <v>42887</v>
      </c>
      <c r="G83" s="83">
        <v>7.3399999999998196</v>
      </c>
      <c r="H83" s="86" t="s">
        <v>133</v>
      </c>
      <c r="I83" s="87">
        <v>4.8000000000000001E-2</v>
      </c>
      <c r="J83" s="87">
        <v>4.8499999999998634E-2</v>
      </c>
      <c r="K83" s="83">
        <v>11450652.097619003</v>
      </c>
      <c r="L83" s="85">
        <v>111.891183</v>
      </c>
      <c r="M83" s="83">
        <v>12812.270077595002</v>
      </c>
      <c r="N83" s="73"/>
      <c r="O83" s="84">
        <f t="shared" si="3"/>
        <v>9.5342795248990822E-3</v>
      </c>
      <c r="P83" s="84">
        <f>M83/'סכום נכסי הקרן'!$C$42</f>
        <v>2.4574790790471332E-3</v>
      </c>
    </row>
    <row r="84" spans="2:16">
      <c r="B84" s="76" t="s">
        <v>1876</v>
      </c>
      <c r="C84" s="73" t="s">
        <v>1877</v>
      </c>
      <c r="D84" s="73" t="s">
        <v>236</v>
      </c>
      <c r="E84" s="73"/>
      <c r="F84" s="94">
        <v>42918</v>
      </c>
      <c r="G84" s="83">
        <v>7.2500000000005329</v>
      </c>
      <c r="H84" s="86" t="s">
        <v>133</v>
      </c>
      <c r="I84" s="87">
        <v>4.8000000000000001E-2</v>
      </c>
      <c r="J84" s="87">
        <v>4.8500000000003901E-2</v>
      </c>
      <c r="K84" s="83">
        <v>4971253.1295160009</v>
      </c>
      <c r="L84" s="85">
        <v>113.632464</v>
      </c>
      <c r="M84" s="83">
        <v>5648.9574306479999</v>
      </c>
      <c r="N84" s="73"/>
      <c r="O84" s="84">
        <f t="shared" si="3"/>
        <v>4.2036843464794971E-3</v>
      </c>
      <c r="P84" s="84">
        <f>M84/'סכום נכסי הקרן'!$C$42</f>
        <v>1.0835078108852308E-3</v>
      </c>
    </row>
    <row r="85" spans="2:16">
      <c r="B85" s="76" t="s">
        <v>1878</v>
      </c>
      <c r="C85" s="73" t="s">
        <v>1879</v>
      </c>
      <c r="D85" s="73" t="s">
        <v>236</v>
      </c>
      <c r="E85" s="73"/>
      <c r="F85" s="94">
        <v>42949</v>
      </c>
      <c r="G85" s="83">
        <v>7.339999999999943</v>
      </c>
      <c r="H85" s="86" t="s">
        <v>133</v>
      </c>
      <c r="I85" s="87">
        <v>4.8000000000000001E-2</v>
      </c>
      <c r="J85" s="87">
        <v>4.8499999999999675E-2</v>
      </c>
      <c r="K85" s="83">
        <v>12173064.090888001</v>
      </c>
      <c r="L85" s="85">
        <v>114.000902</v>
      </c>
      <c r="M85" s="83">
        <v>13877.402816117003</v>
      </c>
      <c r="N85" s="73"/>
      <c r="O85" s="84">
        <f t="shared" si="3"/>
        <v>1.0326900442089134E-2</v>
      </c>
      <c r="P85" s="84">
        <f>M85/'סכום נכסי הקרן'!$C$42</f>
        <v>2.6617786610473077E-3</v>
      </c>
    </row>
    <row r="86" spans="2:16">
      <c r="B86" s="76" t="s">
        <v>1880</v>
      </c>
      <c r="C86" s="73" t="s">
        <v>1881</v>
      </c>
      <c r="D86" s="73" t="s">
        <v>236</v>
      </c>
      <c r="E86" s="73"/>
      <c r="F86" s="94">
        <v>42979</v>
      </c>
      <c r="G86" s="83">
        <v>7.4199999999997335</v>
      </c>
      <c r="H86" s="86" t="s">
        <v>133</v>
      </c>
      <c r="I86" s="87">
        <v>4.8000000000000001E-2</v>
      </c>
      <c r="J86" s="87">
        <v>4.849999999999751E-2</v>
      </c>
      <c r="K86" s="83">
        <v>5467988.2475320008</v>
      </c>
      <c r="L86" s="85">
        <v>113.68098500000001</v>
      </c>
      <c r="M86" s="83">
        <v>6216.0628977230008</v>
      </c>
      <c r="N86" s="73"/>
      <c r="O86" s="84">
        <f t="shared" si="3"/>
        <v>4.6256971522075554E-3</v>
      </c>
      <c r="P86" s="84">
        <f>M86/'סכום נכסי הקרן'!$C$42</f>
        <v>1.1922824318157685E-3</v>
      </c>
    </row>
    <row r="87" spans="2:16">
      <c r="B87" s="76" t="s">
        <v>1882</v>
      </c>
      <c r="C87" s="73" t="s">
        <v>1883</v>
      </c>
      <c r="D87" s="73" t="s">
        <v>236</v>
      </c>
      <c r="E87" s="73"/>
      <c r="F87" s="94">
        <v>43009</v>
      </c>
      <c r="G87" s="83">
        <v>7.4999999999998721</v>
      </c>
      <c r="H87" s="86" t="s">
        <v>133</v>
      </c>
      <c r="I87" s="87">
        <v>4.8000000000000001E-2</v>
      </c>
      <c r="J87" s="87">
        <v>4.8499999999999446E-2</v>
      </c>
      <c r="K87" s="83">
        <v>10450692.750158003</v>
      </c>
      <c r="L87" s="85">
        <v>112.892754</v>
      </c>
      <c r="M87" s="83">
        <v>11798.074877189003</v>
      </c>
      <c r="N87" s="73"/>
      <c r="O87" s="84">
        <f t="shared" si="3"/>
        <v>8.77956389098568E-3</v>
      </c>
      <c r="P87" s="84">
        <f>M87/'סכום נכסי הקרן'!$C$42</f>
        <v>2.2629496574869223E-3</v>
      </c>
    </row>
    <row r="88" spans="2:16">
      <c r="B88" s="76" t="s">
        <v>1884</v>
      </c>
      <c r="C88" s="73" t="s">
        <v>1885</v>
      </c>
      <c r="D88" s="73" t="s">
        <v>236</v>
      </c>
      <c r="E88" s="73"/>
      <c r="F88" s="94">
        <v>43040</v>
      </c>
      <c r="G88" s="83">
        <v>7.5899999999999377</v>
      </c>
      <c r="H88" s="86" t="s">
        <v>133</v>
      </c>
      <c r="I88" s="87">
        <v>4.8000000000000001E-2</v>
      </c>
      <c r="J88" s="87">
        <v>4.8500000000000126E-2</v>
      </c>
      <c r="K88" s="83">
        <v>11211954.587015001</v>
      </c>
      <c r="L88" s="85">
        <v>112.320705</v>
      </c>
      <c r="M88" s="83">
        <v>12593.346444781</v>
      </c>
      <c r="N88" s="73"/>
      <c r="O88" s="84">
        <f t="shared" si="3"/>
        <v>9.3713670123455797E-3</v>
      </c>
      <c r="P88" s="84">
        <f>M88/'סכום נכסי הקרן'!$C$42</f>
        <v>2.4154880622881117E-3</v>
      </c>
    </row>
    <row r="89" spans="2:16">
      <c r="B89" s="76" t="s">
        <v>1886</v>
      </c>
      <c r="C89" s="73" t="s">
        <v>1887</v>
      </c>
      <c r="D89" s="73" t="s">
        <v>236</v>
      </c>
      <c r="E89" s="73"/>
      <c r="F89" s="94">
        <v>43070</v>
      </c>
      <c r="G89" s="83">
        <v>7.6700000000001474</v>
      </c>
      <c r="H89" s="86" t="s">
        <v>133</v>
      </c>
      <c r="I89" s="87">
        <v>4.8000000000000001E-2</v>
      </c>
      <c r="J89" s="87">
        <v>4.850000000000039E-2</v>
      </c>
      <c r="K89" s="83">
        <v>11481825.279974002</v>
      </c>
      <c r="L89" s="85">
        <v>111.557219</v>
      </c>
      <c r="M89" s="83">
        <v>12808.804982430003</v>
      </c>
      <c r="N89" s="73"/>
      <c r="O89" s="84">
        <f t="shared" si="3"/>
        <v>9.5317009665574787E-3</v>
      </c>
      <c r="P89" s="84">
        <f>M89/'סכום נכסי הקרן'!$C$42</f>
        <v>2.4568144506227152E-3</v>
      </c>
    </row>
    <row r="90" spans="2:16">
      <c r="B90" s="76" t="s">
        <v>1888</v>
      </c>
      <c r="C90" s="73" t="s">
        <v>1889</v>
      </c>
      <c r="D90" s="73" t="s">
        <v>236</v>
      </c>
      <c r="E90" s="73"/>
      <c r="F90" s="94">
        <v>43101</v>
      </c>
      <c r="G90" s="83">
        <v>7.5700000000001131</v>
      </c>
      <c r="H90" s="86" t="s">
        <v>133</v>
      </c>
      <c r="I90" s="87">
        <v>4.8000000000000001E-2</v>
      </c>
      <c r="J90" s="87">
        <v>4.8500000000000563E-2</v>
      </c>
      <c r="K90" s="83">
        <v>15675530.175321002</v>
      </c>
      <c r="L90" s="85">
        <v>114.113761</v>
      </c>
      <c r="M90" s="83">
        <v>17887.937046399999</v>
      </c>
      <c r="N90" s="73"/>
      <c r="O90" s="84">
        <f t="shared" si="3"/>
        <v>1.3311348487916753E-2</v>
      </c>
      <c r="P90" s="84">
        <f>M90/'סכום נכסי הקרן'!$C$42</f>
        <v>3.4310259456450496E-3</v>
      </c>
    </row>
    <row r="91" spans="2:16">
      <c r="B91" s="76" t="s">
        <v>1890</v>
      </c>
      <c r="C91" s="73" t="s">
        <v>1891</v>
      </c>
      <c r="D91" s="73" t="s">
        <v>236</v>
      </c>
      <c r="E91" s="73"/>
      <c r="F91" s="94">
        <v>43132</v>
      </c>
      <c r="G91" s="83">
        <v>7.6599999999999255</v>
      </c>
      <c r="H91" s="86" t="s">
        <v>133</v>
      </c>
      <c r="I91" s="87">
        <v>4.8000000000000001E-2</v>
      </c>
      <c r="J91" s="87">
        <v>4.8499999999999537E-2</v>
      </c>
      <c r="K91" s="83">
        <v>15048970.416232001</v>
      </c>
      <c r="L91" s="85">
        <v>113.546487</v>
      </c>
      <c r="M91" s="83">
        <v>17087.577295708004</v>
      </c>
      <c r="N91" s="73"/>
      <c r="O91" s="84">
        <f t="shared" si="3"/>
        <v>1.2715758983686726E-2</v>
      </c>
      <c r="P91" s="84">
        <f>M91/'סכום נכסי הקרן'!$C$42</f>
        <v>3.277511593299602E-3</v>
      </c>
    </row>
    <row r="92" spans="2:16">
      <c r="B92" s="76" t="s">
        <v>1892</v>
      </c>
      <c r="C92" s="73" t="s">
        <v>1893</v>
      </c>
      <c r="D92" s="73" t="s">
        <v>236</v>
      </c>
      <c r="E92" s="73"/>
      <c r="F92" s="94">
        <v>43161</v>
      </c>
      <c r="G92" s="83">
        <v>7.7400000000010243</v>
      </c>
      <c r="H92" s="86" t="s">
        <v>133</v>
      </c>
      <c r="I92" s="87">
        <v>4.8000000000000001E-2</v>
      </c>
      <c r="J92" s="87">
        <v>4.8500000000005719E-2</v>
      </c>
      <c r="K92" s="83">
        <v>3539958.7282450004</v>
      </c>
      <c r="L92" s="85">
        <v>113.664711</v>
      </c>
      <c r="M92" s="83">
        <v>4023.6838725620005</v>
      </c>
      <c r="N92" s="73"/>
      <c r="O92" s="84">
        <f t="shared" si="3"/>
        <v>2.9942333816331524E-3</v>
      </c>
      <c r="P92" s="84">
        <f>M92/'סכום נכסי הקרן'!$C$42</f>
        <v>7.7176947392109394E-4</v>
      </c>
    </row>
    <row r="93" spans="2:16">
      <c r="B93" s="76" t="s">
        <v>1894</v>
      </c>
      <c r="C93" s="73" t="s">
        <v>1895</v>
      </c>
      <c r="D93" s="73" t="s">
        <v>236</v>
      </c>
      <c r="E93" s="73"/>
      <c r="F93" s="94">
        <v>43221</v>
      </c>
      <c r="G93" s="83">
        <v>7.8999999999997765</v>
      </c>
      <c r="H93" s="86" t="s">
        <v>133</v>
      </c>
      <c r="I93" s="87">
        <v>4.8000000000000001E-2</v>
      </c>
      <c r="J93" s="87">
        <v>4.8499999999998815E-2</v>
      </c>
      <c r="K93" s="83">
        <v>14327873.210246002</v>
      </c>
      <c r="L93" s="85">
        <v>112.32286999999999</v>
      </c>
      <c r="M93" s="83">
        <v>16093.478330094003</v>
      </c>
      <c r="N93" s="73"/>
      <c r="O93" s="84">
        <f t="shared" si="3"/>
        <v>1.1975998007983343E-2</v>
      </c>
      <c r="P93" s="84">
        <f>M93/'סכום נכסי הקרן'!$C$42</f>
        <v>3.0868367639599621E-3</v>
      </c>
    </row>
    <row r="94" spans="2:16">
      <c r="B94" s="76" t="s">
        <v>1896</v>
      </c>
      <c r="C94" s="73" t="s">
        <v>1897</v>
      </c>
      <c r="D94" s="73" t="s">
        <v>236</v>
      </c>
      <c r="E94" s="73"/>
      <c r="F94" s="94">
        <v>43252</v>
      </c>
      <c r="G94" s="83">
        <v>7.9899999999996485</v>
      </c>
      <c r="H94" s="86" t="s">
        <v>133</v>
      </c>
      <c r="I94" s="87">
        <v>4.8000000000000001E-2</v>
      </c>
      <c r="J94" s="87">
        <v>4.8499999999997642E-2</v>
      </c>
      <c r="K94" s="83">
        <v>7984448.694701002</v>
      </c>
      <c r="L94" s="85">
        <v>111.437478</v>
      </c>
      <c r="M94" s="83">
        <v>8897.6682495860005</v>
      </c>
      <c r="N94" s="73"/>
      <c r="O94" s="84">
        <f t="shared" si="3"/>
        <v>6.6212197914654394E-3</v>
      </c>
      <c r="P94" s="84">
        <f>M94/'סכום נכסי הקרן'!$C$42</f>
        <v>1.7066322707243438E-3</v>
      </c>
    </row>
    <row r="95" spans="2:16">
      <c r="B95" s="76" t="s">
        <v>1898</v>
      </c>
      <c r="C95" s="73" t="s">
        <v>1899</v>
      </c>
      <c r="D95" s="73" t="s">
        <v>236</v>
      </c>
      <c r="E95" s="73"/>
      <c r="F95" s="94">
        <v>43282</v>
      </c>
      <c r="G95" s="83">
        <v>7.8800000000003063</v>
      </c>
      <c r="H95" s="86" t="s">
        <v>133</v>
      </c>
      <c r="I95" s="87">
        <v>4.8000000000000001E-2</v>
      </c>
      <c r="J95" s="87">
        <v>4.8500000000001667E-2</v>
      </c>
      <c r="K95" s="83">
        <v>6123685.3893120019</v>
      </c>
      <c r="L95" s="85">
        <v>113.10691799999999</v>
      </c>
      <c r="M95" s="83">
        <v>6926.3118231010012</v>
      </c>
      <c r="N95" s="73"/>
      <c r="O95" s="84">
        <f t="shared" si="3"/>
        <v>5.1542304836001574E-3</v>
      </c>
      <c r="P95" s="84">
        <f>M95/'סכום נכסי הקרן'!$C$42</f>
        <v>1.3285129252772192E-3</v>
      </c>
    </row>
    <row r="96" spans="2:16">
      <c r="B96" s="76" t="s">
        <v>1900</v>
      </c>
      <c r="C96" s="73" t="s">
        <v>1901</v>
      </c>
      <c r="D96" s="73" t="s">
        <v>236</v>
      </c>
      <c r="E96" s="73"/>
      <c r="F96" s="94">
        <v>43313</v>
      </c>
      <c r="G96" s="83">
        <v>7.960000000000135</v>
      </c>
      <c r="H96" s="86" t="s">
        <v>133</v>
      </c>
      <c r="I96" s="87">
        <v>4.8000000000000001E-2</v>
      </c>
      <c r="J96" s="87">
        <v>4.8600000000000955E-2</v>
      </c>
      <c r="K96" s="83">
        <v>17300607.257109001</v>
      </c>
      <c r="L96" s="85">
        <v>112.515468</v>
      </c>
      <c r="M96" s="83">
        <v>19465.859217392004</v>
      </c>
      <c r="N96" s="73"/>
      <c r="O96" s="84">
        <f t="shared" si="3"/>
        <v>1.4485562811815659E-2</v>
      </c>
      <c r="P96" s="84">
        <f>M96/'סכום נכסי הקרן'!$C$42</f>
        <v>3.7336819699165403E-3</v>
      </c>
    </row>
    <row r="97" spans="2:16">
      <c r="B97" s="76" t="s">
        <v>1902</v>
      </c>
      <c r="C97" s="73" t="s">
        <v>1903</v>
      </c>
      <c r="D97" s="73" t="s">
        <v>236</v>
      </c>
      <c r="E97" s="73"/>
      <c r="F97" s="94">
        <v>43345</v>
      </c>
      <c r="G97" s="83">
        <v>8.0500000000001855</v>
      </c>
      <c r="H97" s="86" t="s">
        <v>133</v>
      </c>
      <c r="I97" s="87">
        <v>4.8000000000000001E-2</v>
      </c>
      <c r="J97" s="87">
        <v>4.8500000000000994E-2</v>
      </c>
      <c r="K97" s="83">
        <v>16057581.912265003</v>
      </c>
      <c r="L97" s="85">
        <v>112.06857599999999</v>
      </c>
      <c r="M97" s="83">
        <v>17995.503453372006</v>
      </c>
      <c r="N97" s="73"/>
      <c r="O97" s="84">
        <f t="shared" si="3"/>
        <v>1.3391394271009759E-2</v>
      </c>
      <c r="P97" s="84">
        <f>M97/'סכום נכסי הקרן'!$C$42</f>
        <v>3.4516579018199541E-3</v>
      </c>
    </row>
    <row r="98" spans="2:16">
      <c r="B98" s="76" t="s">
        <v>1904</v>
      </c>
      <c r="C98" s="73" t="s">
        <v>1905</v>
      </c>
      <c r="D98" s="73" t="s">
        <v>236</v>
      </c>
      <c r="E98" s="73"/>
      <c r="F98" s="94">
        <v>43375</v>
      </c>
      <c r="G98" s="83">
        <v>8.1299999999993009</v>
      </c>
      <c r="H98" s="86" t="s">
        <v>133</v>
      </c>
      <c r="I98" s="87">
        <v>4.8000000000000001E-2</v>
      </c>
      <c r="J98" s="87">
        <v>4.849999999999681E-2</v>
      </c>
      <c r="K98" s="83">
        <v>5766317.7232940011</v>
      </c>
      <c r="L98" s="85">
        <v>111.52074500000001</v>
      </c>
      <c r="M98" s="83">
        <v>6430.6405011730012</v>
      </c>
      <c r="N98" s="73"/>
      <c r="O98" s="84">
        <f t="shared" si="3"/>
        <v>4.7853755572587293E-3</v>
      </c>
      <c r="P98" s="84">
        <f>M98/'סכום נכסי הקרן'!$C$42</f>
        <v>1.2334398510800238E-3</v>
      </c>
    </row>
    <row r="99" spans="2:16">
      <c r="B99" s="76" t="s">
        <v>1906</v>
      </c>
      <c r="C99" s="73" t="s">
        <v>1907</v>
      </c>
      <c r="D99" s="73" t="s">
        <v>236</v>
      </c>
      <c r="E99" s="73"/>
      <c r="F99" s="94">
        <v>43405</v>
      </c>
      <c r="G99" s="83">
        <v>8.2199999995659656</v>
      </c>
      <c r="H99" s="86" t="s">
        <v>133</v>
      </c>
      <c r="I99" s="87">
        <v>4.8000000000000001E-2</v>
      </c>
      <c r="J99" s="87">
        <v>4.8499999996767823E-2</v>
      </c>
      <c r="K99" s="83">
        <v>3901.949356000001</v>
      </c>
      <c r="L99" s="85">
        <v>111.007533</v>
      </c>
      <c r="M99" s="83">
        <v>4.3314577040000009</v>
      </c>
      <c r="N99" s="73"/>
      <c r="O99" s="84">
        <f t="shared" si="3"/>
        <v>3.223263968844274E-6</v>
      </c>
      <c r="P99" s="84">
        <f>M99/'סכום נכסי הקרן'!$C$42</f>
        <v>8.3080255293491367E-7</v>
      </c>
    </row>
    <row r="100" spans="2:16">
      <c r="B100" s="76" t="s">
        <v>1908</v>
      </c>
      <c r="C100" s="73" t="s">
        <v>1909</v>
      </c>
      <c r="D100" s="73" t="s">
        <v>236</v>
      </c>
      <c r="E100" s="73"/>
      <c r="F100" s="94">
        <v>43435</v>
      </c>
      <c r="G100" s="83">
        <v>8.2999999999997964</v>
      </c>
      <c r="H100" s="86" t="s">
        <v>133</v>
      </c>
      <c r="I100" s="87">
        <v>4.8000000000000001E-2</v>
      </c>
      <c r="J100" s="87">
        <v>4.8599999999999054E-2</v>
      </c>
      <c r="K100" s="83">
        <v>6671400.3239140008</v>
      </c>
      <c r="L100" s="85">
        <v>110.17966300000001</v>
      </c>
      <c r="M100" s="83">
        <v>7350.5263969950001</v>
      </c>
      <c r="N100" s="73"/>
      <c r="O100" s="84">
        <f t="shared" si="3"/>
        <v>5.4699107105658819E-3</v>
      </c>
      <c r="P100" s="84">
        <f>M100/'סכום נכסי הקרן'!$C$42</f>
        <v>1.4098801173561958E-3</v>
      </c>
    </row>
    <row r="101" spans="2:16">
      <c r="B101" s="76" t="s">
        <v>1910</v>
      </c>
      <c r="C101" s="73" t="s">
        <v>1911</v>
      </c>
      <c r="D101" s="73" t="s">
        <v>236</v>
      </c>
      <c r="E101" s="73"/>
      <c r="F101" s="94">
        <v>43497</v>
      </c>
      <c r="G101" s="83">
        <v>8.2700000000001879</v>
      </c>
      <c r="H101" s="86" t="s">
        <v>133</v>
      </c>
      <c r="I101" s="87">
        <v>4.8000000000000001E-2</v>
      </c>
      <c r="J101" s="87">
        <v>4.85000000000015E-2</v>
      </c>
      <c r="K101" s="83">
        <v>10069022.725651002</v>
      </c>
      <c r="L101" s="85">
        <v>112.61681799999999</v>
      </c>
      <c r="M101" s="83">
        <v>11339.413003718002</v>
      </c>
      <c r="N101" s="73"/>
      <c r="O101" s="84">
        <f t="shared" si="3"/>
        <v>8.4382496287509524E-3</v>
      </c>
      <c r="P101" s="84">
        <f>M101/'סכום נכסי הקרן'!$C$42</f>
        <v>2.1749752429932241E-3</v>
      </c>
    </row>
    <row r="102" spans="2:16">
      <c r="B102" s="76" t="s">
        <v>1912</v>
      </c>
      <c r="C102" s="73" t="s">
        <v>1913</v>
      </c>
      <c r="D102" s="73" t="s">
        <v>236</v>
      </c>
      <c r="E102" s="73"/>
      <c r="F102" s="94">
        <v>43525</v>
      </c>
      <c r="G102" s="83">
        <v>8.3500000000000565</v>
      </c>
      <c r="H102" s="86" t="s">
        <v>133</v>
      </c>
      <c r="I102" s="87">
        <v>4.8000000000000001E-2</v>
      </c>
      <c r="J102" s="87">
        <v>4.8700000000000451E-2</v>
      </c>
      <c r="K102" s="83">
        <v>15800222.904741004</v>
      </c>
      <c r="L102" s="85">
        <v>112.215339</v>
      </c>
      <c r="M102" s="83">
        <v>17730.273626160004</v>
      </c>
      <c r="N102" s="73"/>
      <c r="O102" s="84">
        <f t="shared" si="3"/>
        <v>1.3194022899998619E-2</v>
      </c>
      <c r="P102" s="84">
        <f>M102/'סכום נכסי הקרן'!$C$42</f>
        <v>3.4007850473167863E-3</v>
      </c>
    </row>
    <row r="103" spans="2:16">
      <c r="B103" s="76" t="s">
        <v>1914</v>
      </c>
      <c r="C103" s="73" t="s">
        <v>1915</v>
      </c>
      <c r="D103" s="73" t="s">
        <v>236</v>
      </c>
      <c r="E103" s="73"/>
      <c r="F103" s="94">
        <v>43556</v>
      </c>
      <c r="G103" s="83">
        <v>8.4299999999999855</v>
      </c>
      <c r="H103" s="86" t="s">
        <v>133</v>
      </c>
      <c r="I103" s="87">
        <v>4.8000000000000001E-2</v>
      </c>
      <c r="J103" s="87">
        <v>4.8700000000000125E-2</v>
      </c>
      <c r="K103" s="83">
        <v>6996407.2577730007</v>
      </c>
      <c r="L103" s="85">
        <v>111.636476</v>
      </c>
      <c r="M103" s="83">
        <v>7810.5425119700012</v>
      </c>
      <c r="N103" s="73"/>
      <c r="O103" s="84">
        <f t="shared" si="3"/>
        <v>5.812232734654298E-3</v>
      </c>
      <c r="P103" s="84">
        <f>M103/'סכום נכסי הקרן'!$C$42</f>
        <v>1.4981142844264397E-3</v>
      </c>
    </row>
    <row r="104" spans="2:16">
      <c r="B104" s="76" t="s">
        <v>1916</v>
      </c>
      <c r="C104" s="73" t="s">
        <v>1917</v>
      </c>
      <c r="D104" s="73" t="s">
        <v>236</v>
      </c>
      <c r="E104" s="73"/>
      <c r="F104" s="94">
        <v>43586</v>
      </c>
      <c r="G104" s="83">
        <v>8.5199999999999338</v>
      </c>
      <c r="H104" s="86" t="s">
        <v>133</v>
      </c>
      <c r="I104" s="87">
        <v>4.8000000000000001E-2</v>
      </c>
      <c r="J104" s="87">
        <v>4.8499999999999488E-2</v>
      </c>
      <c r="K104" s="83">
        <v>17045071.986784004</v>
      </c>
      <c r="L104" s="85">
        <v>110.79268399999999</v>
      </c>
      <c r="M104" s="83">
        <v>18884.692713187007</v>
      </c>
      <c r="N104" s="73"/>
      <c r="O104" s="84">
        <f t="shared" si="3"/>
        <v>1.405308645375882E-2</v>
      </c>
      <c r="P104" s="84">
        <f>M104/'סכום נכסי הקרן'!$C$42</f>
        <v>3.6222103480355546E-3</v>
      </c>
    </row>
    <row r="105" spans="2:16">
      <c r="B105" s="76" t="s">
        <v>1918</v>
      </c>
      <c r="C105" s="73" t="s">
        <v>1919</v>
      </c>
      <c r="D105" s="73" t="s">
        <v>236</v>
      </c>
      <c r="E105" s="73"/>
      <c r="F105" s="94">
        <v>43617</v>
      </c>
      <c r="G105" s="83">
        <v>8.5999999994483076</v>
      </c>
      <c r="H105" s="86" t="s">
        <v>133</v>
      </c>
      <c r="I105" s="87">
        <v>4.8000000000000001E-2</v>
      </c>
      <c r="J105" s="87">
        <v>4.8499999996604967E-2</v>
      </c>
      <c r="K105" s="83">
        <v>4283.6617930000011</v>
      </c>
      <c r="L105" s="85">
        <v>110.017386</v>
      </c>
      <c r="M105" s="83">
        <v>4.7127727360000007</v>
      </c>
      <c r="N105" s="73"/>
      <c r="O105" s="84">
        <f t="shared" si="3"/>
        <v>3.5070204054566586E-6</v>
      </c>
      <c r="P105" s="84">
        <f>M105/'סכום נכסי הקרן'!$C$42</f>
        <v>9.0394132600096564E-7</v>
      </c>
    </row>
    <row r="106" spans="2:16">
      <c r="B106" s="76" t="s">
        <v>1920</v>
      </c>
      <c r="C106" s="73" t="s">
        <v>1921</v>
      </c>
      <c r="D106" s="73" t="s">
        <v>236</v>
      </c>
      <c r="E106" s="73"/>
      <c r="F106" s="94">
        <v>43647</v>
      </c>
      <c r="G106" s="83">
        <v>8.4799999999996611</v>
      </c>
      <c r="H106" s="86" t="s">
        <v>133</v>
      </c>
      <c r="I106" s="87">
        <v>4.8000000000000001E-2</v>
      </c>
      <c r="J106" s="87">
        <v>4.8499999999998725E-2</v>
      </c>
      <c r="K106" s="83">
        <v>5290619.2018060014</v>
      </c>
      <c r="L106" s="85">
        <v>111.43966399999999</v>
      </c>
      <c r="M106" s="83">
        <v>5895.8482837750007</v>
      </c>
      <c r="N106" s="73"/>
      <c r="O106" s="84">
        <f t="shared" si="3"/>
        <v>4.3874087287784601E-3</v>
      </c>
      <c r="P106" s="84">
        <f>M106/'סכום נכסי הקרן'!$C$42</f>
        <v>1.1308631275225767E-3</v>
      </c>
    </row>
    <row r="107" spans="2:16">
      <c r="B107" s="76" t="s">
        <v>1922</v>
      </c>
      <c r="C107" s="73" t="s">
        <v>1923</v>
      </c>
      <c r="D107" s="73" t="s">
        <v>236</v>
      </c>
      <c r="E107" s="73"/>
      <c r="F107" s="94">
        <v>43678</v>
      </c>
      <c r="G107" s="83">
        <v>8.5599999999997323</v>
      </c>
      <c r="H107" s="86" t="s">
        <v>133</v>
      </c>
      <c r="I107" s="87">
        <v>4.8000000000000001E-2</v>
      </c>
      <c r="J107" s="87">
        <v>4.8499999999998794E-2</v>
      </c>
      <c r="K107" s="83">
        <v>11883259.526219001</v>
      </c>
      <c r="L107" s="85">
        <v>111.659302</v>
      </c>
      <c r="M107" s="83">
        <v>13268.764586576002</v>
      </c>
      <c r="N107" s="73"/>
      <c r="O107" s="84">
        <f t="shared" si="3"/>
        <v>9.8739809379857005E-3</v>
      </c>
      <c r="P107" s="84">
        <f>M107/'סכום נכסי הקרן'!$C$42</f>
        <v>2.5450377785380578E-3</v>
      </c>
    </row>
    <row r="108" spans="2:16">
      <c r="B108" s="76" t="s">
        <v>1924</v>
      </c>
      <c r="C108" s="73" t="s">
        <v>1925</v>
      </c>
      <c r="D108" s="73" t="s">
        <v>236</v>
      </c>
      <c r="E108" s="73"/>
      <c r="F108" s="94">
        <v>43709</v>
      </c>
      <c r="G108" s="83">
        <v>8.6499999994759502</v>
      </c>
      <c r="H108" s="86" t="s">
        <v>133</v>
      </c>
      <c r="I108" s="87">
        <v>4.8000000000000001E-2</v>
      </c>
      <c r="J108" s="87">
        <v>4.8499999996506338E-2</v>
      </c>
      <c r="K108" s="83">
        <v>5131.911653000001</v>
      </c>
      <c r="L108" s="85">
        <v>111.55018200000001</v>
      </c>
      <c r="M108" s="83">
        <v>5.724656780000001</v>
      </c>
      <c r="N108" s="73"/>
      <c r="O108" s="84">
        <f t="shared" si="3"/>
        <v>4.2600161871450385E-6</v>
      </c>
      <c r="P108" s="84">
        <f>M108/'סכום נכסי הקרן'!$C$42</f>
        <v>1.0980274523073497E-6</v>
      </c>
    </row>
    <row r="109" spans="2:16">
      <c r="B109" s="76" t="s">
        <v>1926</v>
      </c>
      <c r="C109" s="73" t="s">
        <v>1927</v>
      </c>
      <c r="D109" s="73" t="s">
        <v>236</v>
      </c>
      <c r="E109" s="73"/>
      <c r="F109" s="94">
        <v>43740</v>
      </c>
      <c r="G109" s="83">
        <v>8.7300000000000679</v>
      </c>
      <c r="H109" s="86" t="s">
        <v>133</v>
      </c>
      <c r="I109" s="87">
        <v>4.8000000000000001E-2</v>
      </c>
      <c r="J109" s="87">
        <v>4.850000000000023E-2</v>
      </c>
      <c r="K109" s="83">
        <v>13558595.412212003</v>
      </c>
      <c r="L109" s="85">
        <v>110.855569</v>
      </c>
      <c r="M109" s="83">
        <v>15030.458040789003</v>
      </c>
      <c r="N109" s="73"/>
      <c r="O109" s="84">
        <f t="shared" si="3"/>
        <v>1.1184949074617787E-2</v>
      </c>
      <c r="P109" s="84">
        <f>M109/'סכום נכסי הקרן'!$C$42</f>
        <v>2.882942363845971E-3</v>
      </c>
    </row>
    <row r="110" spans="2:16">
      <c r="B110" s="76" t="s">
        <v>1928</v>
      </c>
      <c r="C110" s="73" t="s">
        <v>1929</v>
      </c>
      <c r="D110" s="73" t="s">
        <v>236</v>
      </c>
      <c r="E110" s="73"/>
      <c r="F110" s="94">
        <v>43770</v>
      </c>
      <c r="G110" s="83">
        <v>8.8199999999999328</v>
      </c>
      <c r="H110" s="86" t="s">
        <v>133</v>
      </c>
      <c r="I110" s="87">
        <v>4.8000000000000001E-2</v>
      </c>
      <c r="J110" s="87">
        <v>4.8499999999999821E-2</v>
      </c>
      <c r="K110" s="83">
        <v>19677954.727238003</v>
      </c>
      <c r="L110" s="85">
        <v>110.652058</v>
      </c>
      <c r="M110" s="83">
        <v>21774.061900464003</v>
      </c>
      <c r="N110" s="73"/>
      <c r="O110" s="84">
        <f t="shared" si="3"/>
        <v>1.6203217017295959E-2</v>
      </c>
      <c r="P110" s="84">
        <f>M110/'סכום נכסי הקרן'!$C$42</f>
        <v>4.1764106799340754E-3</v>
      </c>
    </row>
    <row r="111" spans="2:16">
      <c r="B111" s="76" t="s">
        <v>1930</v>
      </c>
      <c r="C111" s="73" t="s">
        <v>1931</v>
      </c>
      <c r="D111" s="73" t="s">
        <v>236</v>
      </c>
      <c r="E111" s="73"/>
      <c r="F111" s="94">
        <v>43800</v>
      </c>
      <c r="G111" s="83">
        <v>8.900000000000361</v>
      </c>
      <c r="H111" s="86" t="s">
        <v>133</v>
      </c>
      <c r="I111" s="87">
        <v>4.8000000000000001E-2</v>
      </c>
      <c r="J111" s="87">
        <v>4.8500000000002326E-2</v>
      </c>
      <c r="K111" s="83">
        <v>8820229.2817590013</v>
      </c>
      <c r="L111" s="85">
        <v>109.795096</v>
      </c>
      <c r="M111" s="83">
        <v>9684.1792274950021</v>
      </c>
      <c r="N111" s="73"/>
      <c r="O111" s="84">
        <f t="shared" si="3"/>
        <v>7.2065037003567634E-3</v>
      </c>
      <c r="P111" s="84">
        <f>M111/'סכום נכסי הקרן'!$C$42</f>
        <v>1.857490335840552E-3</v>
      </c>
    </row>
    <row r="112" spans="2:16">
      <c r="B112" s="76" t="s">
        <v>1932</v>
      </c>
      <c r="C112" s="73" t="s">
        <v>1933</v>
      </c>
      <c r="D112" s="73" t="s">
        <v>236</v>
      </c>
      <c r="E112" s="73"/>
      <c r="F112" s="94">
        <v>43831</v>
      </c>
      <c r="G112" s="83">
        <v>8.7699999999998752</v>
      </c>
      <c r="H112" s="86" t="s">
        <v>133</v>
      </c>
      <c r="I112" s="87">
        <v>4.8000000000000001E-2</v>
      </c>
      <c r="J112" s="87">
        <v>4.8499999999999772E-2</v>
      </c>
      <c r="K112" s="83">
        <v>11892378.212214002</v>
      </c>
      <c r="L112" s="85">
        <v>112.40124400000001</v>
      </c>
      <c r="M112" s="83">
        <v>13367.181091958002</v>
      </c>
      <c r="N112" s="73"/>
      <c r="O112" s="84">
        <f t="shared" si="3"/>
        <v>9.9472178012810341E-3</v>
      </c>
      <c r="P112" s="84">
        <f>M112/'סכום נכסי הקרן'!$C$42</f>
        <v>2.5639147224008111E-3</v>
      </c>
    </row>
    <row r="113" spans="2:16">
      <c r="B113" s="76" t="s">
        <v>1934</v>
      </c>
      <c r="C113" s="73" t="s">
        <v>1935</v>
      </c>
      <c r="D113" s="73" t="s">
        <v>236</v>
      </c>
      <c r="E113" s="73"/>
      <c r="F113" s="94">
        <v>43863</v>
      </c>
      <c r="G113" s="83">
        <v>8.8599999999999</v>
      </c>
      <c r="H113" s="86" t="s">
        <v>133</v>
      </c>
      <c r="I113" s="87">
        <v>4.8000000000000001E-2</v>
      </c>
      <c r="J113" s="87">
        <v>4.869999999999966E-2</v>
      </c>
      <c r="K113" s="83">
        <v>12729219.111597002</v>
      </c>
      <c r="L113" s="85">
        <v>111.74545500000001</v>
      </c>
      <c r="M113" s="83">
        <v>14224.323778704002</v>
      </c>
      <c r="N113" s="73"/>
      <c r="O113" s="84">
        <f t="shared" si="3"/>
        <v>1.0585062454778488E-2</v>
      </c>
      <c r="P113" s="84">
        <f>M113/'סכום נכסי הקרן'!$C$42</f>
        <v>2.7283204216000537E-3</v>
      </c>
    </row>
    <row r="114" spans="2:16">
      <c r="B114" s="76" t="s">
        <v>1936</v>
      </c>
      <c r="C114" s="73" t="s">
        <v>1937</v>
      </c>
      <c r="D114" s="73" t="s">
        <v>236</v>
      </c>
      <c r="E114" s="73"/>
      <c r="F114" s="94">
        <v>43891</v>
      </c>
      <c r="G114" s="83">
        <v>8.939999999792235</v>
      </c>
      <c r="H114" s="86" t="s">
        <v>133</v>
      </c>
      <c r="I114" s="87">
        <v>4.8000000000000001E-2</v>
      </c>
      <c r="J114" s="87">
        <v>4.8499999998268616E-2</v>
      </c>
      <c r="K114" s="83">
        <v>6446.6989360000007</v>
      </c>
      <c r="L114" s="85">
        <v>111.989914</v>
      </c>
      <c r="M114" s="83">
        <v>7.219652625000001</v>
      </c>
      <c r="N114" s="73"/>
      <c r="O114" s="84">
        <f t="shared" si="3"/>
        <v>5.3725206994967074E-6</v>
      </c>
      <c r="P114" s="84">
        <f>M114/'סכום נכסי הקרן'!$C$42</f>
        <v>1.3847776527089576E-6</v>
      </c>
    </row>
    <row r="115" spans="2:16">
      <c r="B115" s="76" t="s">
        <v>1938</v>
      </c>
      <c r="C115" s="73" t="s">
        <v>1939</v>
      </c>
      <c r="D115" s="73" t="s">
        <v>236</v>
      </c>
      <c r="E115" s="73"/>
      <c r="F115" s="94">
        <v>44045</v>
      </c>
      <c r="G115" s="83">
        <v>9.1400000000000805</v>
      </c>
      <c r="H115" s="86" t="s">
        <v>133</v>
      </c>
      <c r="I115" s="87">
        <v>4.8000000000000001E-2</v>
      </c>
      <c r="J115" s="87">
        <v>4.8499999999999488E-2</v>
      </c>
      <c r="K115" s="83">
        <v>1762027.0216850003</v>
      </c>
      <c r="L115" s="85">
        <v>112.87255500000001</v>
      </c>
      <c r="M115" s="83">
        <v>1988.8449232060002</v>
      </c>
      <c r="N115" s="73"/>
      <c r="O115" s="84">
        <f t="shared" si="3"/>
        <v>1.4800034119388358E-3</v>
      </c>
      <c r="P115" s="84">
        <f>M115/'סכום נכסי הקרן'!$C$42</f>
        <v>3.8147375606722235E-4</v>
      </c>
    </row>
    <row r="116" spans="2:16">
      <c r="B116" s="76" t="s">
        <v>1940</v>
      </c>
      <c r="C116" s="73" t="s">
        <v>1941</v>
      </c>
      <c r="D116" s="73" t="s">
        <v>236</v>
      </c>
      <c r="E116" s="73"/>
      <c r="F116" s="94">
        <v>44075</v>
      </c>
      <c r="G116" s="83">
        <v>9.2200000000001605</v>
      </c>
      <c r="H116" s="86" t="s">
        <v>133</v>
      </c>
      <c r="I116" s="87">
        <v>4.8000000000000001E-2</v>
      </c>
      <c r="J116" s="87">
        <v>4.8600000000000712E-2</v>
      </c>
      <c r="K116" s="83">
        <v>23279029.857896004</v>
      </c>
      <c r="L116" s="85">
        <v>112.180706</v>
      </c>
      <c r="M116" s="83">
        <v>26114.580054449008</v>
      </c>
      <c r="N116" s="73"/>
      <c r="O116" s="84">
        <f t="shared" si="3"/>
        <v>1.943322334032534E-2</v>
      </c>
      <c r="P116" s="84">
        <f>M116/'סכום נכסי הקרן'!$C$42</f>
        <v>5.00895108776512E-3</v>
      </c>
    </row>
    <row r="117" spans="2:16">
      <c r="B117" s="76" t="s">
        <v>1942</v>
      </c>
      <c r="C117" s="73" t="s">
        <v>1943</v>
      </c>
      <c r="D117" s="73" t="s">
        <v>236</v>
      </c>
      <c r="E117" s="73"/>
      <c r="F117" s="94">
        <v>44166</v>
      </c>
      <c r="G117" s="83">
        <v>9.4699999999999189</v>
      </c>
      <c r="H117" s="86" t="s">
        <v>133</v>
      </c>
      <c r="I117" s="87">
        <v>4.8000000000000001E-2</v>
      </c>
      <c r="J117" s="87">
        <v>4.8499999999999543E-2</v>
      </c>
      <c r="K117" s="83">
        <v>42496172.848689005</v>
      </c>
      <c r="L117" s="85">
        <v>110.653839</v>
      </c>
      <c r="M117" s="83">
        <v>47023.646707906009</v>
      </c>
      <c r="N117" s="73"/>
      <c r="O117" s="84">
        <f t="shared" si="3"/>
        <v>3.4992752203786975E-2</v>
      </c>
      <c r="P117" s="84">
        <f>M117/'סכום נכסי הקרן'!$C$42</f>
        <v>9.0194498949302815E-3</v>
      </c>
    </row>
    <row r="118" spans="2:16">
      <c r="B118" s="76" t="s">
        <v>1944</v>
      </c>
      <c r="C118" s="73" t="s">
        <v>1945</v>
      </c>
      <c r="D118" s="73" t="s">
        <v>236</v>
      </c>
      <c r="E118" s="73"/>
      <c r="F118" s="94">
        <v>44197</v>
      </c>
      <c r="G118" s="83">
        <v>9.3299999999997603</v>
      </c>
      <c r="H118" s="86" t="s">
        <v>133</v>
      </c>
      <c r="I118" s="87">
        <v>4.8000000000000001E-2</v>
      </c>
      <c r="J118" s="87">
        <v>4.8499999999998662E-2</v>
      </c>
      <c r="K118" s="83">
        <v>12816673.672163002</v>
      </c>
      <c r="L118" s="85">
        <v>113.08780299999999</v>
      </c>
      <c r="M118" s="83">
        <v>14494.094660647001</v>
      </c>
      <c r="N118" s="73"/>
      <c r="O118" s="84">
        <f t="shared" si="3"/>
        <v>1.0785813061856379E-2</v>
      </c>
      <c r="P118" s="84">
        <f>M118/'סכום נכסי הקרן'!$C$42</f>
        <v>2.7800642807675508E-3</v>
      </c>
    </row>
    <row r="119" spans="2:16">
      <c r="B119" s="76" t="s">
        <v>1946</v>
      </c>
      <c r="C119" s="73" t="s">
        <v>1947</v>
      </c>
      <c r="D119" s="73" t="s">
        <v>236</v>
      </c>
      <c r="E119" s="73"/>
      <c r="F119" s="94">
        <v>44228</v>
      </c>
      <c r="G119" s="83">
        <v>9.4200000000000248</v>
      </c>
      <c r="H119" s="86" t="s">
        <v>133</v>
      </c>
      <c r="I119" s="87">
        <v>4.8000000000000001E-2</v>
      </c>
      <c r="J119" s="87">
        <v>4.8500000000000265E-2</v>
      </c>
      <c r="K119" s="83">
        <v>23428237.008270003</v>
      </c>
      <c r="L119" s="85">
        <v>112.77491000000001</v>
      </c>
      <c r="M119" s="83">
        <v>26421.173175258002</v>
      </c>
      <c r="N119" s="73"/>
      <c r="O119" s="84">
        <f t="shared" si="3"/>
        <v>1.9661375299072748E-2</v>
      </c>
      <c r="P119" s="84">
        <f>M119/'סכום נכסי הקרן'!$C$42</f>
        <v>5.0677576985846528E-3</v>
      </c>
    </row>
    <row r="120" spans="2:16">
      <c r="B120" s="76" t="s">
        <v>1948</v>
      </c>
      <c r="C120" s="73" t="s">
        <v>1949</v>
      </c>
      <c r="D120" s="73" t="s">
        <v>236</v>
      </c>
      <c r="E120" s="73"/>
      <c r="F120" s="94">
        <v>44256</v>
      </c>
      <c r="G120" s="83">
        <v>9.5000000000002007</v>
      </c>
      <c r="H120" s="86" t="s">
        <v>133</v>
      </c>
      <c r="I120" s="87">
        <v>4.8000000000000001E-2</v>
      </c>
      <c r="J120" s="87">
        <v>4.8500000000001695E-2</v>
      </c>
      <c r="K120" s="83">
        <v>8887665.1456289999</v>
      </c>
      <c r="L120" s="85">
        <v>112.442965</v>
      </c>
      <c r="M120" s="83">
        <v>9993.5541917780029</v>
      </c>
      <c r="N120" s="73"/>
      <c r="O120" s="84">
        <f t="shared" si="3"/>
        <v>7.4367257741669249E-3</v>
      </c>
      <c r="P120" s="84">
        <f>M120/'סכום נכסי הקרן'!$C$42</f>
        <v>1.9168305228411326E-3</v>
      </c>
    </row>
    <row r="121" spans="2:16">
      <c r="B121" s="76" t="s">
        <v>1950</v>
      </c>
      <c r="C121" s="73" t="s">
        <v>1951</v>
      </c>
      <c r="D121" s="73" t="s">
        <v>236</v>
      </c>
      <c r="E121" s="73"/>
      <c r="F121" s="94">
        <v>44287</v>
      </c>
      <c r="G121" s="83">
        <v>9.5800000000001049</v>
      </c>
      <c r="H121" s="86" t="s">
        <v>133</v>
      </c>
      <c r="I121" s="87">
        <v>4.8000000000000001E-2</v>
      </c>
      <c r="J121" s="87">
        <v>4.8500000000000688E-2</v>
      </c>
      <c r="K121" s="83">
        <v>12435936.722502002</v>
      </c>
      <c r="L121" s="85">
        <v>111.66434099999999</v>
      </c>
      <c r="M121" s="83">
        <v>13886.506840113001</v>
      </c>
      <c r="N121" s="73"/>
      <c r="O121" s="84">
        <f t="shared" si="3"/>
        <v>1.033367522197229E-2</v>
      </c>
      <c r="P121" s="84">
        <f>M121/'סכום נכסי הקרן'!$C$42</f>
        <v>2.6635248737301351E-3</v>
      </c>
    </row>
    <row r="122" spans="2:16">
      <c r="B122" s="76" t="s">
        <v>1952</v>
      </c>
      <c r="C122" s="73" t="s">
        <v>1953</v>
      </c>
      <c r="D122" s="73" t="s">
        <v>236</v>
      </c>
      <c r="E122" s="73"/>
      <c r="F122" s="94">
        <v>44318</v>
      </c>
      <c r="G122" s="83">
        <v>9.6700000000001083</v>
      </c>
      <c r="H122" s="86" t="s">
        <v>133</v>
      </c>
      <c r="I122" s="87">
        <v>4.8000000000000001E-2</v>
      </c>
      <c r="J122" s="87">
        <v>4.8500000000000314E-2</v>
      </c>
      <c r="K122" s="83">
        <v>19603011.852107003</v>
      </c>
      <c r="L122" s="85">
        <v>110.54581399999999</v>
      </c>
      <c r="M122" s="83">
        <v>21670.308952998006</v>
      </c>
      <c r="N122" s="73"/>
      <c r="O122" s="84">
        <f t="shared" si="3"/>
        <v>1.612600902865054E-2</v>
      </c>
      <c r="P122" s="84">
        <f>M122/'סכום נכסי הקרן'!$C$42</f>
        <v>4.1565101707937762E-3</v>
      </c>
    </row>
    <row r="123" spans="2:16">
      <c r="B123" s="76" t="s">
        <v>1954</v>
      </c>
      <c r="C123" s="73" t="s">
        <v>1955</v>
      </c>
      <c r="D123" s="73" t="s">
        <v>236</v>
      </c>
      <c r="E123" s="73"/>
      <c r="F123" s="94">
        <v>44348</v>
      </c>
      <c r="G123" s="83">
        <v>9.7499999999999716</v>
      </c>
      <c r="H123" s="86" t="s">
        <v>133</v>
      </c>
      <c r="I123" s="87">
        <v>4.8000000000000001E-2</v>
      </c>
      <c r="J123" s="87">
        <v>4.8499999999999599E-2</v>
      </c>
      <c r="K123" s="83">
        <v>15792249.356057003</v>
      </c>
      <c r="L123" s="85">
        <v>109.796164</v>
      </c>
      <c r="M123" s="83">
        <v>17339.284018282004</v>
      </c>
      <c r="N123" s="73"/>
      <c r="O123" s="84">
        <f t="shared" si="3"/>
        <v>1.2903067106039952E-2</v>
      </c>
      <c r="P123" s="84">
        <f>M123/'סכום נכסי הקרן'!$C$42</f>
        <v>3.3257906259015462E-3</v>
      </c>
    </row>
    <row r="124" spans="2:16">
      <c r="B124" s="76" t="s">
        <v>1956</v>
      </c>
      <c r="C124" s="73" t="s">
        <v>1957</v>
      </c>
      <c r="D124" s="73" t="s">
        <v>236</v>
      </c>
      <c r="E124" s="73"/>
      <c r="F124" s="94">
        <v>44378</v>
      </c>
      <c r="G124" s="83">
        <v>9.6000000000004473</v>
      </c>
      <c r="H124" s="86" t="s">
        <v>133</v>
      </c>
      <c r="I124" s="87">
        <v>4.8000000000000001E-2</v>
      </c>
      <c r="J124" s="87">
        <v>4.8500000000002153E-2</v>
      </c>
      <c r="K124" s="83">
        <v>4789176.2970670005</v>
      </c>
      <c r="L124" s="85">
        <v>111.546251</v>
      </c>
      <c r="M124" s="83">
        <v>5342.1465929410015</v>
      </c>
      <c r="N124" s="73"/>
      <c r="O124" s="84">
        <f t="shared" si="3"/>
        <v>3.9753703732139517E-3</v>
      </c>
      <c r="P124" s="84">
        <f>M124/'סכום נכסי הקרן'!$C$42</f>
        <v>1.0246594405087454E-3</v>
      </c>
    </row>
    <row r="125" spans="2:16">
      <c r="B125" s="76" t="s">
        <v>1958</v>
      </c>
      <c r="C125" s="73" t="s">
        <v>1959</v>
      </c>
      <c r="D125" s="73" t="s">
        <v>236</v>
      </c>
      <c r="E125" s="73"/>
      <c r="F125" s="94">
        <v>44409</v>
      </c>
      <c r="G125" s="83">
        <v>9.6800000000000583</v>
      </c>
      <c r="H125" s="86" t="s">
        <v>133</v>
      </c>
      <c r="I125" s="87">
        <v>4.8000000000000001E-2</v>
      </c>
      <c r="J125" s="87">
        <v>4.8600000000001184E-2</v>
      </c>
      <c r="K125" s="83">
        <v>6062653.8118850021</v>
      </c>
      <c r="L125" s="85">
        <v>110.877154</v>
      </c>
      <c r="M125" s="83">
        <v>6722.0979769700007</v>
      </c>
      <c r="N125" s="73"/>
      <c r="O125" s="84">
        <f t="shared" si="3"/>
        <v>5.0022642918108907E-3</v>
      </c>
      <c r="P125" s="84">
        <f>M125/'סכום נכסי הקרן'!$C$42</f>
        <v>1.2893433439712272E-3</v>
      </c>
    </row>
    <row r="126" spans="2:16">
      <c r="B126" s="76" t="s">
        <v>1960</v>
      </c>
      <c r="C126" s="73" t="s">
        <v>1961</v>
      </c>
      <c r="D126" s="73" t="s">
        <v>236</v>
      </c>
      <c r="E126" s="73"/>
      <c r="F126" s="94">
        <v>44440</v>
      </c>
      <c r="G126" s="83">
        <v>9.7700000000000262</v>
      </c>
      <c r="H126" s="86" t="s">
        <v>133</v>
      </c>
      <c r="I126" s="87">
        <v>4.8000000000000001E-2</v>
      </c>
      <c r="J126" s="87">
        <v>4.8499999999999821E-2</v>
      </c>
      <c r="K126" s="83">
        <v>17762140.005935002</v>
      </c>
      <c r="L126" s="85">
        <v>110.124297</v>
      </c>
      <c r="M126" s="83">
        <v>19560.431841211001</v>
      </c>
      <c r="N126" s="73"/>
      <c r="O126" s="84">
        <f t="shared" si="3"/>
        <v>1.4555939242021436E-2</v>
      </c>
      <c r="P126" s="84">
        <f>M126/'סכום נכסי הקרן'!$C$42</f>
        <v>3.7518216315907192E-3</v>
      </c>
    </row>
    <row r="127" spans="2:16">
      <c r="B127" s="76" t="s">
        <v>1962</v>
      </c>
      <c r="C127" s="73" t="s">
        <v>1963</v>
      </c>
      <c r="D127" s="73" t="s">
        <v>236</v>
      </c>
      <c r="E127" s="73"/>
      <c r="F127" s="94">
        <v>44501</v>
      </c>
      <c r="G127" s="83">
        <v>9.9399999999999338</v>
      </c>
      <c r="H127" s="86" t="s">
        <v>133</v>
      </c>
      <c r="I127" s="87">
        <v>4.8000000000000001E-2</v>
      </c>
      <c r="J127" s="87">
        <v>4.8499999999999585E-2</v>
      </c>
      <c r="K127" s="83">
        <v>22395747.278678004</v>
      </c>
      <c r="L127" s="85">
        <v>108.723134</v>
      </c>
      <c r="M127" s="83">
        <v>24349.358415640007</v>
      </c>
      <c r="N127" s="73"/>
      <c r="O127" s="84">
        <f t="shared" si="3"/>
        <v>1.8119629697210017E-2</v>
      </c>
      <c r="P127" s="84">
        <f>M127/'סכום נכסי הקרן'!$C$42</f>
        <v>4.6703697730580305E-3</v>
      </c>
    </row>
    <row r="128" spans="2:16">
      <c r="B128" s="76" t="s">
        <v>1964</v>
      </c>
      <c r="C128" s="73" t="s">
        <v>1965</v>
      </c>
      <c r="D128" s="73" t="s">
        <v>236</v>
      </c>
      <c r="E128" s="73"/>
      <c r="F128" s="94">
        <v>44531</v>
      </c>
      <c r="G128" s="83">
        <v>10.019999999999841</v>
      </c>
      <c r="H128" s="86" t="s">
        <v>133</v>
      </c>
      <c r="I128" s="87">
        <v>4.8000000000000001E-2</v>
      </c>
      <c r="J128" s="87">
        <v>4.8499999999998919E-2</v>
      </c>
      <c r="K128" s="83">
        <v>6418749.1031130012</v>
      </c>
      <c r="L128" s="85">
        <v>108.188389</v>
      </c>
      <c r="M128" s="83">
        <v>6944.3412627550006</v>
      </c>
      <c r="N128" s="73"/>
      <c r="O128" s="84">
        <f t="shared" si="3"/>
        <v>5.1676471315710059E-3</v>
      </c>
      <c r="P128" s="84">
        <f>M128/'סכום נכסי הקרן'!$C$42</f>
        <v>1.3319710923692574E-3</v>
      </c>
    </row>
    <row r="129" spans="2:16">
      <c r="B129" s="76" t="s">
        <v>1966</v>
      </c>
      <c r="C129" s="73" t="s">
        <v>1967</v>
      </c>
      <c r="D129" s="73" t="s">
        <v>236</v>
      </c>
      <c r="E129" s="73"/>
      <c r="F129" s="94">
        <v>44563</v>
      </c>
      <c r="G129" s="83">
        <v>9.869999999999834</v>
      </c>
      <c r="H129" s="86" t="s">
        <v>133</v>
      </c>
      <c r="I129" s="87">
        <v>4.8000000000000001E-2</v>
      </c>
      <c r="J129" s="87">
        <v>4.8499999999999058E-2</v>
      </c>
      <c r="K129" s="83">
        <v>18439340.281666003</v>
      </c>
      <c r="L129" s="85">
        <v>110.437162</v>
      </c>
      <c r="M129" s="83">
        <v>20363.884041574005</v>
      </c>
      <c r="N129" s="73"/>
      <c r="O129" s="84">
        <f t="shared" si="3"/>
        <v>1.5153829999612617E-2</v>
      </c>
      <c r="P129" s="84">
        <f>M129/'סכום נכסי הקרן'!$C$42</f>
        <v>3.9059291364628847E-3</v>
      </c>
    </row>
    <row r="130" spans="2:16">
      <c r="B130" s="76" t="s">
        <v>1968</v>
      </c>
      <c r="C130" s="73" t="s">
        <v>1969</v>
      </c>
      <c r="D130" s="73" t="s">
        <v>236</v>
      </c>
      <c r="E130" s="73"/>
      <c r="F130" s="94">
        <v>44652</v>
      </c>
      <c r="G130" s="83">
        <v>10.110000000002659</v>
      </c>
      <c r="H130" s="86" t="s">
        <v>133</v>
      </c>
      <c r="I130" s="87">
        <v>4.8000000000000001E-2</v>
      </c>
      <c r="J130" s="87">
        <v>4.8500000000008862E-2</v>
      </c>
      <c r="K130" s="83">
        <v>1306898.5593020003</v>
      </c>
      <c r="L130" s="85">
        <v>107.888125</v>
      </c>
      <c r="M130" s="83">
        <v>1409.9883458750003</v>
      </c>
      <c r="N130" s="73"/>
      <c r="O130" s="84">
        <f t="shared" si="3"/>
        <v>1.0492459911480242E-3</v>
      </c>
      <c r="P130" s="84">
        <f>M130/'סכום נכסי הקרן'!$C$42</f>
        <v>2.704451936076036E-4</v>
      </c>
    </row>
    <row r="131" spans="2:16">
      <c r="B131" s="76" t="s">
        <v>1970</v>
      </c>
      <c r="C131" s="73" t="s">
        <v>1971</v>
      </c>
      <c r="D131" s="73" t="s">
        <v>236</v>
      </c>
      <c r="E131" s="73"/>
      <c r="F131" s="94">
        <v>40057</v>
      </c>
      <c r="G131" s="83">
        <v>1.1399999999999575</v>
      </c>
      <c r="H131" s="86" t="s">
        <v>133</v>
      </c>
      <c r="I131" s="87">
        <v>4.8000000000000001E-2</v>
      </c>
      <c r="J131" s="87">
        <v>4.8199999999999806E-2</v>
      </c>
      <c r="K131" s="83">
        <v>4587674.5428240011</v>
      </c>
      <c r="L131" s="85">
        <v>122.365416</v>
      </c>
      <c r="M131" s="83">
        <v>5613.727031466</v>
      </c>
      <c r="N131" s="73"/>
      <c r="O131" s="84">
        <f t="shared" si="3"/>
        <v>4.1774675658824076E-3</v>
      </c>
      <c r="P131" s="84">
        <f>M131/'סכום נכסי הקרן'!$C$42</f>
        <v>1.0767503847295299E-3</v>
      </c>
    </row>
    <row r="132" spans="2:16">
      <c r="B132" s="76" t="s">
        <v>1972</v>
      </c>
      <c r="C132" s="73" t="s">
        <v>1973</v>
      </c>
      <c r="D132" s="73" t="s">
        <v>236</v>
      </c>
      <c r="E132" s="73"/>
      <c r="F132" s="94">
        <v>40087</v>
      </c>
      <c r="G132" s="83">
        <v>1.2199999999999227</v>
      </c>
      <c r="H132" s="86" t="s">
        <v>133</v>
      </c>
      <c r="I132" s="87">
        <v>4.8000000000000001E-2</v>
      </c>
      <c r="J132" s="87">
        <v>4.8299999999997872E-2</v>
      </c>
      <c r="K132" s="83">
        <v>4255330.2476760009</v>
      </c>
      <c r="L132" s="85">
        <v>121.30183100000001</v>
      </c>
      <c r="M132" s="83">
        <v>5161.7935195700002</v>
      </c>
      <c r="N132" s="73"/>
      <c r="O132" s="84">
        <f t="shared" si="3"/>
        <v>3.8411602290100186E-3</v>
      </c>
      <c r="P132" s="84">
        <f>M132/'סכום נכסי הקרן'!$C$42</f>
        <v>9.900665149797914E-4</v>
      </c>
    </row>
    <row r="133" spans="2:16">
      <c r="B133" s="76" t="s">
        <v>1974</v>
      </c>
      <c r="C133" s="73" t="s">
        <v>1975</v>
      </c>
      <c r="D133" s="73" t="s">
        <v>236</v>
      </c>
      <c r="E133" s="73"/>
      <c r="F133" s="94">
        <v>40118</v>
      </c>
      <c r="G133" s="83">
        <v>1.31</v>
      </c>
      <c r="H133" s="86" t="s">
        <v>133</v>
      </c>
      <c r="I133" s="87">
        <v>4.8000000000000001E-2</v>
      </c>
      <c r="J133" s="87">
        <v>4.8299999999998421E-2</v>
      </c>
      <c r="K133" s="83">
        <v>5209399.2777110012</v>
      </c>
      <c r="L133" s="85">
        <v>121.16885499999999</v>
      </c>
      <c r="M133" s="83">
        <v>6312.1694546000008</v>
      </c>
      <c r="N133" s="73"/>
      <c r="O133" s="84">
        <f t="shared" si="3"/>
        <v>4.6972150621401041E-3</v>
      </c>
      <c r="P133" s="84">
        <f>M133/'סכום נכסי הקרן'!$C$42</f>
        <v>1.2107163121081838E-3</v>
      </c>
    </row>
    <row r="134" spans="2:16">
      <c r="B134" s="76" t="s">
        <v>1976</v>
      </c>
      <c r="C134" s="73" t="s">
        <v>1977</v>
      </c>
      <c r="D134" s="73" t="s">
        <v>236</v>
      </c>
      <c r="E134" s="73"/>
      <c r="F134" s="94">
        <v>39630</v>
      </c>
      <c r="G134" s="85">
        <v>0</v>
      </c>
      <c r="H134" s="86" t="s">
        <v>133</v>
      </c>
      <c r="I134" s="87">
        <v>4.8000000000000001E-2</v>
      </c>
      <c r="J134" s="87">
        <v>9.0999999999995546E-3</v>
      </c>
      <c r="K134" s="83">
        <v>868565.44414700021</v>
      </c>
      <c r="L134" s="85">
        <v>129.25723400000001</v>
      </c>
      <c r="M134" s="83">
        <v>1122.6836651550002</v>
      </c>
      <c r="N134" s="73"/>
      <c r="O134" s="84">
        <f t="shared" si="3"/>
        <v>8.3544756836996265E-4</v>
      </c>
      <c r="P134" s="84">
        <f>M134/'סכום נכסי הקרן'!$C$42</f>
        <v>2.1533823458272418E-4</v>
      </c>
    </row>
    <row r="135" spans="2:16">
      <c r="B135" s="76" t="s">
        <v>1978</v>
      </c>
      <c r="C135" s="73" t="s">
        <v>1979</v>
      </c>
      <c r="D135" s="73" t="s">
        <v>236</v>
      </c>
      <c r="E135" s="73"/>
      <c r="F135" s="94">
        <v>39904</v>
      </c>
      <c r="G135" s="83">
        <v>0.7399999999999668</v>
      </c>
      <c r="H135" s="86" t="s">
        <v>133</v>
      </c>
      <c r="I135" s="87">
        <v>4.8000000000000001E-2</v>
      </c>
      <c r="J135" s="87">
        <v>4.8199999999998772E-2</v>
      </c>
      <c r="K135" s="83">
        <v>6628648.5309700016</v>
      </c>
      <c r="L135" s="85">
        <v>126.607923</v>
      </c>
      <c r="M135" s="83">
        <v>8392.3942035719992</v>
      </c>
      <c r="N135" s="73"/>
      <c r="O135" s="84">
        <f t="shared" si="3"/>
        <v>6.2452189764499559E-3</v>
      </c>
      <c r="P135" s="84">
        <f>M135/'סכום נכסי הקרן'!$C$42</f>
        <v>1.6097173298321528E-3</v>
      </c>
    </row>
    <row r="136" spans="2:16">
      <c r="B136" s="76" t="s">
        <v>1980</v>
      </c>
      <c r="C136" s="73" t="s">
        <v>1981</v>
      </c>
      <c r="D136" s="73" t="s">
        <v>236</v>
      </c>
      <c r="E136" s="73"/>
      <c r="F136" s="94">
        <v>39965</v>
      </c>
      <c r="G136" s="83">
        <v>0.91000000000013193</v>
      </c>
      <c r="H136" s="86" t="s">
        <v>133</v>
      </c>
      <c r="I136" s="87">
        <v>4.8000000000000001E-2</v>
      </c>
      <c r="J136" s="87">
        <v>4.8300000000006803E-2</v>
      </c>
      <c r="K136" s="83">
        <v>3123171.1595340003</v>
      </c>
      <c r="L136" s="85">
        <v>123.76357299999999</v>
      </c>
      <c r="M136" s="83">
        <v>3865.3482113390005</v>
      </c>
      <c r="N136" s="73"/>
      <c r="O136" s="84">
        <f t="shared" si="3"/>
        <v>2.8764075440792206E-3</v>
      </c>
      <c r="P136" s="84">
        <f>M136/'סכום נכסי הקרן'!$C$42</f>
        <v>7.4139963527688265E-4</v>
      </c>
    </row>
    <row r="137" spans="2:16">
      <c r="B137" s="76" t="s">
        <v>1982</v>
      </c>
      <c r="C137" s="73" t="s">
        <v>1983</v>
      </c>
      <c r="D137" s="73" t="s">
        <v>236</v>
      </c>
      <c r="E137" s="73"/>
      <c r="F137" s="94">
        <v>39995</v>
      </c>
      <c r="G137" s="83">
        <v>0.96999999999998987</v>
      </c>
      <c r="H137" s="86" t="s">
        <v>133</v>
      </c>
      <c r="I137" s="87">
        <v>4.8000000000000001E-2</v>
      </c>
      <c r="J137" s="87">
        <v>4.8500000000002819E-2</v>
      </c>
      <c r="K137" s="83">
        <v>4771235.8125280011</v>
      </c>
      <c r="L137" s="85">
        <v>125.72881599999999</v>
      </c>
      <c r="M137" s="83">
        <v>5998.8183190980017</v>
      </c>
      <c r="N137" s="73"/>
      <c r="O137" s="84">
        <f t="shared" si="3"/>
        <v>4.4640341115960618E-3</v>
      </c>
      <c r="P137" s="84">
        <f>M137/'סכום נכסי הקרן'!$C$42</f>
        <v>1.1506134688783623E-3</v>
      </c>
    </row>
    <row r="138" spans="2:16">
      <c r="B138" s="76" t="s">
        <v>1984</v>
      </c>
      <c r="C138" s="73" t="s">
        <v>1985</v>
      </c>
      <c r="D138" s="73" t="s">
        <v>236</v>
      </c>
      <c r="E138" s="73"/>
      <c r="F138" s="94">
        <v>40027</v>
      </c>
      <c r="G138" s="83">
        <v>1.0599999999999894</v>
      </c>
      <c r="H138" s="86" t="s">
        <v>133</v>
      </c>
      <c r="I138" s="87">
        <v>4.8000000000000001E-2</v>
      </c>
      <c r="J138" s="87">
        <v>4.8300000000000759E-2</v>
      </c>
      <c r="K138" s="83">
        <v>6007729.6334500005</v>
      </c>
      <c r="L138" s="85">
        <v>124.14088</v>
      </c>
      <c r="M138" s="83">
        <v>7458.0484434680011</v>
      </c>
      <c r="N138" s="73"/>
      <c r="O138" s="84">
        <f t="shared" si="3"/>
        <v>5.5499234826940202E-3</v>
      </c>
      <c r="P138" s="84">
        <f>M138/'סכום נכסי הקרן'!$C$42</f>
        <v>1.4305035648907432E-3</v>
      </c>
    </row>
    <row r="139" spans="2:16">
      <c r="B139" s="76" t="s">
        <v>1986</v>
      </c>
      <c r="C139" s="73" t="s">
        <v>1987</v>
      </c>
      <c r="D139" s="73" t="s">
        <v>236</v>
      </c>
      <c r="E139" s="73"/>
      <c r="F139" s="94">
        <v>40179</v>
      </c>
      <c r="G139" s="83">
        <v>1.4399999999996786</v>
      </c>
      <c r="H139" s="86" t="s">
        <v>133</v>
      </c>
      <c r="I139" s="87">
        <v>4.8000000000000001E-2</v>
      </c>
      <c r="J139" s="87">
        <v>4.8299999999992356E-2</v>
      </c>
      <c r="K139" s="83">
        <v>2337437.3142160005</v>
      </c>
      <c r="L139" s="85">
        <v>122.51553699999999</v>
      </c>
      <c r="M139" s="83">
        <v>2863.7238757930008</v>
      </c>
      <c r="N139" s="73"/>
      <c r="O139" s="84">
        <f t="shared" si="3"/>
        <v>2.1310465474564063E-3</v>
      </c>
      <c r="P139" s="84">
        <f>M139/'סכום נכסי הקרן'!$C$42</f>
        <v>5.4928138966065974E-4</v>
      </c>
    </row>
    <row r="140" spans="2:16">
      <c r="B140" s="76" t="s">
        <v>1988</v>
      </c>
      <c r="C140" s="73" t="s">
        <v>1989</v>
      </c>
      <c r="D140" s="73" t="s">
        <v>236</v>
      </c>
      <c r="E140" s="73"/>
      <c r="F140" s="94">
        <v>40210</v>
      </c>
      <c r="G140" s="83">
        <v>1.5199999999999045</v>
      </c>
      <c r="H140" s="86" t="s">
        <v>133</v>
      </c>
      <c r="I140" s="87">
        <v>4.8000000000000001E-2</v>
      </c>
      <c r="J140" s="87">
        <v>4.8199999999994254E-2</v>
      </c>
      <c r="K140" s="83">
        <v>3424384.6848200005</v>
      </c>
      <c r="L140" s="85">
        <v>122.0322</v>
      </c>
      <c r="M140" s="83">
        <v>4178.8519694700008</v>
      </c>
      <c r="N140" s="73"/>
      <c r="O140" s="84">
        <f t="shared" si="3"/>
        <v>3.1097020690950706E-3</v>
      </c>
      <c r="P140" s="84">
        <f>M140/'סכום נכסי הקרן'!$C$42</f>
        <v>8.0153175254756405E-4</v>
      </c>
    </row>
    <row r="141" spans="2:16">
      <c r="B141" s="76" t="s">
        <v>1990</v>
      </c>
      <c r="C141" s="73" t="s">
        <v>1991</v>
      </c>
      <c r="D141" s="73" t="s">
        <v>236</v>
      </c>
      <c r="E141" s="73"/>
      <c r="F141" s="94">
        <v>40238</v>
      </c>
      <c r="G141" s="83">
        <v>1.5999999999998995</v>
      </c>
      <c r="H141" s="86" t="s">
        <v>133</v>
      </c>
      <c r="I141" s="87">
        <v>4.8000000000000001E-2</v>
      </c>
      <c r="J141" s="87">
        <v>4.8399999999997251E-2</v>
      </c>
      <c r="K141" s="83">
        <v>4885070.9437400009</v>
      </c>
      <c r="L141" s="85">
        <v>122.364876</v>
      </c>
      <c r="M141" s="83">
        <v>5977.6110076210016</v>
      </c>
      <c r="N141" s="73"/>
      <c r="O141" s="84">
        <f t="shared" si="3"/>
        <v>4.4482526431779941E-3</v>
      </c>
      <c r="P141" s="84">
        <f>M141/'סכום נכסי הקרן'!$C$42</f>
        <v>1.14654576471962E-3</v>
      </c>
    </row>
    <row r="142" spans="2:16">
      <c r="B142" s="76" t="s">
        <v>1992</v>
      </c>
      <c r="C142" s="73" t="s">
        <v>1993</v>
      </c>
      <c r="D142" s="73" t="s">
        <v>236</v>
      </c>
      <c r="E142" s="73"/>
      <c r="F142" s="94">
        <v>40300</v>
      </c>
      <c r="G142" s="83">
        <v>1.7700000000009801</v>
      </c>
      <c r="H142" s="86" t="s">
        <v>133</v>
      </c>
      <c r="I142" s="87">
        <v>4.8000000000000001E-2</v>
      </c>
      <c r="J142" s="87">
        <v>4.8400000000018525E-2</v>
      </c>
      <c r="K142" s="83">
        <v>763467.28649300011</v>
      </c>
      <c r="L142" s="85">
        <v>121.62039</v>
      </c>
      <c r="M142" s="83">
        <v>928.53188991700006</v>
      </c>
      <c r="N142" s="73"/>
      <c r="O142" s="84">
        <f t="shared" ref="O142:O158" si="4">IFERROR(M142/$M$11,0)</f>
        <v>6.9096908921180672E-4</v>
      </c>
      <c r="P142" s="84">
        <f>M142/'סכום נכסי הקרן'!$C$42</f>
        <v>1.780986257610525E-4</v>
      </c>
    </row>
    <row r="143" spans="2:16">
      <c r="B143" s="76" t="s">
        <v>1994</v>
      </c>
      <c r="C143" s="73" t="s">
        <v>1995</v>
      </c>
      <c r="D143" s="73" t="s">
        <v>236</v>
      </c>
      <c r="E143" s="73"/>
      <c r="F143" s="94">
        <v>40360</v>
      </c>
      <c r="G143" s="83">
        <v>1.8900000000000576</v>
      </c>
      <c r="H143" s="86" t="s">
        <v>133</v>
      </c>
      <c r="I143" s="87">
        <v>4.8000000000000001E-2</v>
      </c>
      <c r="J143" s="87">
        <v>4.8500000000006684E-2</v>
      </c>
      <c r="K143" s="83">
        <v>2144121.1711220006</v>
      </c>
      <c r="L143" s="85">
        <v>122.050555</v>
      </c>
      <c r="M143" s="83">
        <v>2616.9117949650004</v>
      </c>
      <c r="N143" s="73"/>
      <c r="O143" s="84">
        <f t="shared" si="4"/>
        <v>1.9473807837404843E-3</v>
      </c>
      <c r="P143" s="84">
        <f>M143/'סכום נכסי הקרן'!$C$42</f>
        <v>5.0194118207702793E-4</v>
      </c>
    </row>
    <row r="144" spans="2:16">
      <c r="B144" s="76" t="s">
        <v>1996</v>
      </c>
      <c r="C144" s="73" t="s">
        <v>1997</v>
      </c>
      <c r="D144" s="73" t="s">
        <v>236</v>
      </c>
      <c r="E144" s="73"/>
      <c r="F144" s="94">
        <v>40422</v>
      </c>
      <c r="G144" s="83">
        <v>2.0599999999999259</v>
      </c>
      <c r="H144" s="86" t="s">
        <v>133</v>
      </c>
      <c r="I144" s="87">
        <v>4.8000000000000001E-2</v>
      </c>
      <c r="J144" s="87">
        <v>4.8399999999999388E-2</v>
      </c>
      <c r="K144" s="83">
        <v>4259062.5470600007</v>
      </c>
      <c r="L144" s="85">
        <v>120.177226</v>
      </c>
      <c r="M144" s="83">
        <v>5118.4232337230005</v>
      </c>
      <c r="N144" s="73"/>
      <c r="O144" s="84">
        <f t="shared" si="4"/>
        <v>3.8088861334878545E-3</v>
      </c>
      <c r="P144" s="84">
        <f>M144/'סכום נכסי הקרן'!$C$42</f>
        <v>9.8174780412872394E-4</v>
      </c>
    </row>
    <row r="145" spans="2:16">
      <c r="B145" s="76" t="s">
        <v>1998</v>
      </c>
      <c r="C145" s="73" t="s">
        <v>1999</v>
      </c>
      <c r="D145" s="73" t="s">
        <v>236</v>
      </c>
      <c r="E145" s="73"/>
      <c r="F145" s="94">
        <v>40483</v>
      </c>
      <c r="G145" s="83">
        <v>2.2299999999998765</v>
      </c>
      <c r="H145" s="86" t="s">
        <v>133</v>
      </c>
      <c r="I145" s="87">
        <v>4.8000000000000001E-2</v>
      </c>
      <c r="J145" s="87">
        <v>4.8399999999998278E-2</v>
      </c>
      <c r="K145" s="83">
        <v>8277943.1462610019</v>
      </c>
      <c r="L145" s="85">
        <v>118.34103</v>
      </c>
      <c r="M145" s="83">
        <v>9796.2031900270031</v>
      </c>
      <c r="N145" s="73"/>
      <c r="O145" s="84">
        <f t="shared" si="4"/>
        <v>7.2898665834210744E-3</v>
      </c>
      <c r="P145" s="84">
        <f>M145/'סכום נכסי הקרן'!$C$42</f>
        <v>1.8789772809804121E-3</v>
      </c>
    </row>
    <row r="146" spans="2:16">
      <c r="B146" s="76" t="s">
        <v>2000</v>
      </c>
      <c r="C146" s="73" t="s">
        <v>2001</v>
      </c>
      <c r="D146" s="73" t="s">
        <v>236</v>
      </c>
      <c r="E146" s="73"/>
      <c r="F146" s="94">
        <v>40513</v>
      </c>
      <c r="G146" s="83">
        <v>2.3100000000000303</v>
      </c>
      <c r="H146" s="86" t="s">
        <v>133</v>
      </c>
      <c r="I146" s="87">
        <v>4.8000000000000001E-2</v>
      </c>
      <c r="J146" s="87">
        <v>4.8399999999998194E-2</v>
      </c>
      <c r="K146" s="83">
        <v>2813729.6106060003</v>
      </c>
      <c r="L146" s="85">
        <v>117.546156</v>
      </c>
      <c r="M146" s="83">
        <v>3307.4309909900003</v>
      </c>
      <c r="N146" s="73"/>
      <c r="O146" s="84">
        <f t="shared" si="4"/>
        <v>2.4612321927678176E-3</v>
      </c>
      <c r="P146" s="84">
        <f>M146/'סכום נכסי הקרן'!$C$42</f>
        <v>6.3438738151200085E-4</v>
      </c>
    </row>
    <row r="147" spans="2:16">
      <c r="B147" s="76" t="s">
        <v>2002</v>
      </c>
      <c r="C147" s="73" t="s">
        <v>2003</v>
      </c>
      <c r="D147" s="73" t="s">
        <v>236</v>
      </c>
      <c r="E147" s="73"/>
      <c r="F147" s="94">
        <v>40544</v>
      </c>
      <c r="G147" s="83">
        <v>2.3400000000001318</v>
      </c>
      <c r="H147" s="86" t="s">
        <v>133</v>
      </c>
      <c r="I147" s="87">
        <v>4.8000000000000001E-2</v>
      </c>
      <c r="J147" s="87">
        <v>4.8400000000002504E-2</v>
      </c>
      <c r="K147" s="83">
        <v>7071647.020355002</v>
      </c>
      <c r="L147" s="85">
        <v>119.781476</v>
      </c>
      <c r="M147" s="83">
        <v>8470.5232116320021</v>
      </c>
      <c r="N147" s="73"/>
      <c r="O147" s="84">
        <f t="shared" si="4"/>
        <v>6.3033588530944382E-3</v>
      </c>
      <c r="P147" s="84">
        <f>M147/'סכום נכסי הקרן'!$C$42</f>
        <v>1.6247029960420711E-3</v>
      </c>
    </row>
    <row r="148" spans="2:16">
      <c r="B148" s="76" t="s">
        <v>2004</v>
      </c>
      <c r="C148" s="73" t="s">
        <v>2005</v>
      </c>
      <c r="D148" s="73" t="s">
        <v>236</v>
      </c>
      <c r="E148" s="73"/>
      <c r="F148" s="94">
        <v>40575</v>
      </c>
      <c r="G148" s="83">
        <v>2.4199999999995776</v>
      </c>
      <c r="H148" s="86" t="s">
        <v>133</v>
      </c>
      <c r="I148" s="87">
        <v>4.8000000000000001E-2</v>
      </c>
      <c r="J148" s="87">
        <v>4.8399999999994572E-2</v>
      </c>
      <c r="K148" s="83">
        <v>2787264.2149740006</v>
      </c>
      <c r="L148" s="85">
        <v>118.867741</v>
      </c>
      <c r="M148" s="83">
        <v>3313.1580105700004</v>
      </c>
      <c r="N148" s="73"/>
      <c r="O148" s="84">
        <f t="shared" si="4"/>
        <v>2.465493967237884E-3</v>
      </c>
      <c r="P148" s="84">
        <f>M148/'סכום נכסי הקרן'!$C$42</f>
        <v>6.3548586216514871E-4</v>
      </c>
    </row>
    <row r="149" spans="2:16">
      <c r="B149" s="76" t="s">
        <v>2006</v>
      </c>
      <c r="C149" s="73" t="s">
        <v>2007</v>
      </c>
      <c r="D149" s="73" t="s">
        <v>236</v>
      </c>
      <c r="E149" s="73"/>
      <c r="F149" s="94">
        <v>40603</v>
      </c>
      <c r="G149" s="83">
        <v>2.4999999999997065</v>
      </c>
      <c r="H149" s="86" t="s">
        <v>133</v>
      </c>
      <c r="I149" s="87">
        <v>4.8000000000000001E-2</v>
      </c>
      <c r="J149" s="87">
        <v>4.8499999999995796E-2</v>
      </c>
      <c r="K149" s="83">
        <v>4321620.974235001</v>
      </c>
      <c r="L149" s="85">
        <v>118.15514400000001</v>
      </c>
      <c r="M149" s="83">
        <v>5106.2174653590009</v>
      </c>
      <c r="N149" s="73"/>
      <c r="O149" s="84">
        <f t="shared" si="4"/>
        <v>3.7998031835739239E-3</v>
      </c>
      <c r="P149" s="84">
        <f>M149/'סכום נכסי הקרן'!$C$42</f>
        <v>9.7940665613414045E-4</v>
      </c>
    </row>
    <row r="150" spans="2:16">
      <c r="B150" s="76" t="s">
        <v>2008</v>
      </c>
      <c r="C150" s="73" t="s">
        <v>2009</v>
      </c>
      <c r="D150" s="73" t="s">
        <v>236</v>
      </c>
      <c r="E150" s="73"/>
      <c r="F150" s="94">
        <v>40634</v>
      </c>
      <c r="G150" s="83">
        <v>2.5900000000002672</v>
      </c>
      <c r="H150" s="86" t="s">
        <v>133</v>
      </c>
      <c r="I150" s="87">
        <v>4.8000000000000001E-2</v>
      </c>
      <c r="J150" s="87">
        <v>4.8500000000006677E-2</v>
      </c>
      <c r="K150" s="83">
        <v>1532702.672034</v>
      </c>
      <c r="L150" s="85">
        <v>117.34350499999999</v>
      </c>
      <c r="M150" s="83">
        <v>1798.5270350280002</v>
      </c>
      <c r="N150" s="73"/>
      <c r="O150" s="84">
        <f t="shared" si="4"/>
        <v>1.3383779284384016E-3</v>
      </c>
      <c r="P150" s="84">
        <f>M150/'סכום נכסי הקרן'!$C$42</f>
        <v>3.4496951242161391E-4</v>
      </c>
    </row>
    <row r="151" spans="2:16">
      <c r="B151" s="76" t="s">
        <v>2010</v>
      </c>
      <c r="C151" s="73" t="s">
        <v>2011</v>
      </c>
      <c r="D151" s="73" t="s">
        <v>236</v>
      </c>
      <c r="E151" s="73"/>
      <c r="F151" s="94">
        <v>40664</v>
      </c>
      <c r="G151" s="83">
        <v>2.670000000000039</v>
      </c>
      <c r="H151" s="86" t="s">
        <v>133</v>
      </c>
      <c r="I151" s="87">
        <v>4.8000000000000001E-2</v>
      </c>
      <c r="J151" s="87">
        <v>4.8500000000000459E-2</v>
      </c>
      <c r="K151" s="83">
        <v>5688066.6737090014</v>
      </c>
      <c r="L151" s="85">
        <v>116.655061</v>
      </c>
      <c r="M151" s="83">
        <v>6635.4176645220005</v>
      </c>
      <c r="N151" s="73"/>
      <c r="O151" s="84">
        <f t="shared" si="4"/>
        <v>4.937760942819675E-3</v>
      </c>
      <c r="P151" s="84">
        <f>M151/'סכום נכסי הקרן'!$C$42</f>
        <v>1.2727174803954405E-3</v>
      </c>
    </row>
    <row r="152" spans="2:16">
      <c r="B152" s="76" t="s">
        <v>2012</v>
      </c>
      <c r="C152" s="73" t="s">
        <v>2013</v>
      </c>
      <c r="D152" s="73" t="s">
        <v>236</v>
      </c>
      <c r="E152" s="73"/>
      <c r="F152" s="94">
        <v>40756</v>
      </c>
      <c r="G152" s="83">
        <v>2.8600000000002859</v>
      </c>
      <c r="H152" s="86" t="s">
        <v>133</v>
      </c>
      <c r="I152" s="87">
        <v>4.8000000000000001E-2</v>
      </c>
      <c r="J152" s="87">
        <v>4.8500000000006586E-2</v>
      </c>
      <c r="K152" s="83">
        <v>3129914.7459210004</v>
      </c>
      <c r="L152" s="85">
        <v>116.340991</v>
      </c>
      <c r="M152" s="83">
        <v>3641.3738312360006</v>
      </c>
      <c r="N152" s="73"/>
      <c r="O152" s="84">
        <f t="shared" si="4"/>
        <v>2.7097365065983404E-3</v>
      </c>
      <c r="P152" s="84">
        <f>M152/'סכום נכסי הקרן'!$C$42</f>
        <v>6.9843985141249262E-4</v>
      </c>
    </row>
    <row r="153" spans="2:16">
      <c r="B153" s="76" t="s">
        <v>2014</v>
      </c>
      <c r="C153" s="73" t="s">
        <v>2015</v>
      </c>
      <c r="D153" s="73" t="s">
        <v>236</v>
      </c>
      <c r="E153" s="73"/>
      <c r="F153" s="94">
        <v>40848</v>
      </c>
      <c r="G153" s="83">
        <v>3.0999999999999011</v>
      </c>
      <c r="H153" s="86" t="s">
        <v>133</v>
      </c>
      <c r="I153" s="87">
        <v>4.8000000000000001E-2</v>
      </c>
      <c r="J153" s="87">
        <v>4.8399999999998222E-2</v>
      </c>
      <c r="K153" s="83">
        <v>8826336.6807510015</v>
      </c>
      <c r="L153" s="85">
        <v>114.970302</v>
      </c>
      <c r="M153" s="83">
        <v>10147.665946170002</v>
      </c>
      <c r="N153" s="73"/>
      <c r="O153" s="84">
        <f t="shared" si="4"/>
        <v>7.5514083819754642E-3</v>
      </c>
      <c r="P153" s="84">
        <f>M153/'סכום נכסי הקרן'!$C$42</f>
        <v>1.9463901879090638E-3</v>
      </c>
    </row>
    <row r="154" spans="2:16">
      <c r="B154" s="76" t="s">
        <v>2016</v>
      </c>
      <c r="C154" s="73" t="s">
        <v>2017</v>
      </c>
      <c r="D154" s="73" t="s">
        <v>236</v>
      </c>
      <c r="E154" s="73"/>
      <c r="F154" s="94">
        <v>40940</v>
      </c>
      <c r="G154" s="83">
        <v>3.279999999999867</v>
      </c>
      <c r="H154" s="86" t="s">
        <v>133</v>
      </c>
      <c r="I154" s="87">
        <v>4.8000000000000001E-2</v>
      </c>
      <c r="J154" s="87">
        <v>4.8399999999998326E-2</v>
      </c>
      <c r="K154" s="83">
        <v>11100918.680341</v>
      </c>
      <c r="L154" s="85">
        <v>116.346996</v>
      </c>
      <c r="M154" s="83">
        <v>12915.585453674001</v>
      </c>
      <c r="N154" s="73"/>
      <c r="O154" s="84">
        <f t="shared" si="4"/>
        <v>9.6111618938150949E-3</v>
      </c>
      <c r="P154" s="84">
        <f>M154/'סכום נכסי הקרן'!$C$42</f>
        <v>2.4772956590692809E-3</v>
      </c>
    </row>
    <row r="155" spans="2:16">
      <c r="B155" s="76" t="s">
        <v>2018</v>
      </c>
      <c r="C155" s="73" t="s">
        <v>2019</v>
      </c>
      <c r="D155" s="73" t="s">
        <v>236</v>
      </c>
      <c r="E155" s="73"/>
      <c r="F155" s="94">
        <v>40969</v>
      </c>
      <c r="G155" s="83">
        <v>3.3599999999997747</v>
      </c>
      <c r="H155" s="86" t="s">
        <v>133</v>
      </c>
      <c r="I155" s="87">
        <v>4.8000000000000001E-2</v>
      </c>
      <c r="J155" s="87">
        <v>4.8499999999997628E-2</v>
      </c>
      <c r="K155" s="83">
        <v>6763647.496189001</v>
      </c>
      <c r="L155" s="85">
        <v>115.876114</v>
      </c>
      <c r="M155" s="83">
        <v>7837.4518879410016</v>
      </c>
      <c r="N155" s="73"/>
      <c r="O155" s="84">
        <f t="shared" si="4"/>
        <v>5.8322574071591939E-3</v>
      </c>
      <c r="P155" s="84">
        <f>M155/'סכום נכסי הקרן'!$C$42</f>
        <v>1.5032756826859556E-3</v>
      </c>
    </row>
    <row r="156" spans="2:16">
      <c r="B156" s="76" t="s">
        <v>2020</v>
      </c>
      <c r="C156" s="73" t="s">
        <v>2021</v>
      </c>
      <c r="D156" s="73" t="s">
        <v>236</v>
      </c>
      <c r="E156" s="73"/>
      <c r="F156" s="94">
        <v>41000</v>
      </c>
      <c r="G156" s="83">
        <v>3.4399999999997566</v>
      </c>
      <c r="H156" s="86" t="s">
        <v>133</v>
      </c>
      <c r="I156" s="87">
        <v>4.8000000000000001E-2</v>
      </c>
      <c r="J156" s="87">
        <v>4.8499999999997427E-2</v>
      </c>
      <c r="K156" s="83">
        <v>3695442.9275830006</v>
      </c>
      <c r="L156" s="85">
        <v>115.425898</v>
      </c>
      <c r="M156" s="83">
        <v>4265.4981979659997</v>
      </c>
      <c r="N156" s="73"/>
      <c r="O156" s="84">
        <f t="shared" si="4"/>
        <v>3.1741800544369311E-3</v>
      </c>
      <c r="P156" s="84">
        <f>M156/'סכום נכסי הקרן'!$C$42</f>
        <v>8.1815107859343095E-4</v>
      </c>
    </row>
    <row r="157" spans="2:16">
      <c r="B157" s="76" t="s">
        <v>2022</v>
      </c>
      <c r="C157" s="73" t="s">
        <v>2023</v>
      </c>
      <c r="D157" s="73" t="s">
        <v>236</v>
      </c>
      <c r="E157" s="73"/>
      <c r="F157" s="94">
        <v>41640</v>
      </c>
      <c r="G157" s="83">
        <v>4.7999999999999226</v>
      </c>
      <c r="H157" s="86" t="s">
        <v>133</v>
      </c>
      <c r="I157" s="87">
        <v>4.8000000000000001E-2</v>
      </c>
      <c r="J157" s="87">
        <v>4.8499999999999439E-2</v>
      </c>
      <c r="K157" s="83">
        <v>6936393.580178001</v>
      </c>
      <c r="L157" s="85">
        <v>112.976168</v>
      </c>
      <c r="M157" s="83">
        <v>7836.4716457370005</v>
      </c>
      <c r="N157" s="73"/>
      <c r="O157" s="84">
        <f t="shared" si="4"/>
        <v>5.8315279577237349E-3</v>
      </c>
      <c r="P157" s="84">
        <f>M157/'סכום נכסי הקרן'!$C$42</f>
        <v>1.5030876656761563E-3</v>
      </c>
    </row>
    <row r="158" spans="2:16">
      <c r="B158" s="76" t="s">
        <v>2024</v>
      </c>
      <c r="C158" s="73" t="s">
        <v>2025</v>
      </c>
      <c r="D158" s="73" t="s">
        <v>236</v>
      </c>
      <c r="E158" s="73"/>
      <c r="F158" s="94">
        <v>44774</v>
      </c>
      <c r="G158" s="83">
        <v>10.209999999769639</v>
      </c>
      <c r="H158" s="86" t="s">
        <v>133</v>
      </c>
      <c r="I158" s="87">
        <v>4.8000000000000001E-2</v>
      </c>
      <c r="J158" s="87">
        <v>4.8499999998909388E-2</v>
      </c>
      <c r="K158" s="83">
        <v>17686.009581000002</v>
      </c>
      <c r="L158" s="85">
        <v>106.27995900000001</v>
      </c>
      <c r="M158" s="83">
        <v>18.796683773000005</v>
      </c>
      <c r="N158" s="73"/>
      <c r="O158" s="84">
        <f t="shared" si="4"/>
        <v>1.3987594403454608E-5</v>
      </c>
      <c r="P158" s="84">
        <f>M158/'סכום נכסי הקרן'!$C$42</f>
        <v>3.6053296447746332E-6</v>
      </c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29" t="s">
        <v>112</v>
      </c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29" t="s">
        <v>205</v>
      </c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29" t="s">
        <v>213</v>
      </c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2:16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</row>
    <row r="352" spans="2:16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2:16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</row>
    <row r="354" spans="2:16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</row>
    <row r="355" spans="2:16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2:16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2:16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</row>
    <row r="358" spans="2:16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</row>
    <row r="359" spans="2:16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</row>
    <row r="360" spans="2:16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</row>
    <row r="361" spans="2:16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</row>
    <row r="362" spans="2:16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</row>
    <row r="363" spans="2:16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</row>
    <row r="364" spans="2:16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</row>
    <row r="365" spans="2:16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</row>
    <row r="366" spans="2:16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</row>
    <row r="367" spans="2:16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2:16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</row>
    <row r="369" spans="2:16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</row>
    <row r="370" spans="2:16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</row>
    <row r="371" spans="2:16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</row>
    <row r="372" spans="2:16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</row>
    <row r="373" spans="2:16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</row>
    <row r="374" spans="2:16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</row>
    <row r="375" spans="2:16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  <row r="376" spans="2:16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2:16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</row>
    <row r="378" spans="2:16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</row>
    <row r="379" spans="2:16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</row>
    <row r="380" spans="2:16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</row>
    <row r="381" spans="2:16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</row>
    <row r="382" spans="2:16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</row>
    <row r="383" spans="2:16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</row>
    <row r="384" spans="2:16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</row>
    <row r="385" spans="2:16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</row>
    <row r="386" spans="2:16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</row>
    <row r="387" spans="2:16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</row>
    <row r="388" spans="2:16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</row>
    <row r="389" spans="2:16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</row>
    <row r="390" spans="2:16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</row>
    <row r="391" spans="2:16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</row>
    <row r="392" spans="2:16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</row>
    <row r="393" spans="2:16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</row>
    <row r="394" spans="2:16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</row>
    <row r="395" spans="2:16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</row>
    <row r="396" spans="2:16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</row>
    <row r="397" spans="2:16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</row>
    <row r="398" spans="2:16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</row>
    <row r="399" spans="2:16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</row>
    <row r="400" spans="2:16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</row>
    <row r="401" spans="2:16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</row>
    <row r="402" spans="2:16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</row>
    <row r="403" spans="2:16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</row>
    <row r="404" spans="2:16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</row>
    <row r="405" spans="2:16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</row>
    <row r="406" spans="2:16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</row>
    <row r="407" spans="2:16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</row>
    <row r="408" spans="2:16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</row>
    <row r="409" spans="2:16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</row>
    <row r="410" spans="2:16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</row>
    <row r="411" spans="2:16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</row>
    <row r="412" spans="2:16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</row>
    <row r="413" spans="2:16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</row>
    <row r="414" spans="2:16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</row>
    <row r="415" spans="2:16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</row>
    <row r="416" spans="2:16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</row>
    <row r="417" spans="2:16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</row>
    <row r="418" spans="2:16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</row>
    <row r="419" spans="2:16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</row>
    <row r="420" spans="2:16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</row>
    <row r="421" spans="2:16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</row>
    <row r="422" spans="2:16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</row>
    <row r="423" spans="2:16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</row>
    <row r="424" spans="2:16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</row>
    <row r="425" spans="2:16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</row>
    <row r="426" spans="2:16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</row>
    <row r="427" spans="2:16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</row>
    <row r="428" spans="2:16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</row>
    <row r="429" spans="2:16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</row>
    <row r="430" spans="2:16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</row>
    <row r="431" spans="2:16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</row>
    <row r="432" spans="2:16">
      <c r="B432" s="115"/>
      <c r="C432" s="115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</row>
    <row r="433" spans="2:16">
      <c r="B433" s="115"/>
      <c r="C433" s="115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</row>
    <row r="434" spans="2:16">
      <c r="B434" s="115"/>
      <c r="C434" s="115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</row>
    <row r="435" spans="2:16">
      <c r="B435" s="115"/>
      <c r="C435" s="115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</row>
    <row r="436" spans="2:16">
      <c r="B436" s="115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</row>
    <row r="437" spans="2:16">
      <c r="B437" s="115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</row>
    <row r="438" spans="2:16">
      <c r="B438" s="115"/>
      <c r="C438" s="115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</row>
    <row r="439" spans="2:16">
      <c r="B439" s="115"/>
      <c r="C439" s="115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</row>
    <row r="440" spans="2:16">
      <c r="B440" s="115"/>
      <c r="C440" s="115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</row>
    <row r="441" spans="2:16">
      <c r="B441" s="115"/>
      <c r="C441" s="115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</row>
    <row r="442" spans="2:16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</row>
    <row r="443" spans="2:16">
      <c r="B443" s="115"/>
      <c r="C443" s="115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</row>
    <row r="444" spans="2:16">
      <c r="B444" s="115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</row>
    <row r="445" spans="2:16">
      <c r="B445" s="115"/>
      <c r="C445" s="115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</row>
    <row r="446" spans="2:16">
      <c r="B446" s="115"/>
      <c r="C446" s="115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</row>
    <row r="447" spans="2:16">
      <c r="B447" s="115"/>
      <c r="C447" s="115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</row>
    <row r="448" spans="2:16">
      <c r="B448" s="115"/>
      <c r="C448" s="115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</row>
    <row r="449" spans="2:16">
      <c r="B449" s="115"/>
      <c r="C449" s="115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</row>
    <row r="450" spans="2:16">
      <c r="B450" s="115"/>
      <c r="C450" s="115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</row>
    <row r="451" spans="2:16">
      <c r="B451" s="115"/>
      <c r="C451" s="115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</row>
    <row r="452" spans="2:16">
      <c r="B452" s="115"/>
      <c r="C452" s="115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67" t="s" vm="1">
        <v>231</v>
      </c>
    </row>
    <row r="2" spans="2:19">
      <c r="B2" s="46" t="s">
        <v>145</v>
      </c>
      <c r="C2" s="67" t="s">
        <v>232</v>
      </c>
    </row>
    <row r="3" spans="2:19">
      <c r="B3" s="46" t="s">
        <v>147</v>
      </c>
      <c r="C3" s="67" t="s">
        <v>233</v>
      </c>
    </row>
    <row r="4" spans="2:19">
      <c r="B4" s="46" t="s">
        <v>148</v>
      </c>
      <c r="C4" s="67">
        <v>8802</v>
      </c>
    </row>
    <row r="6" spans="2:19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19" ht="26.25" customHeight="1">
      <c r="B7" s="152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26" t="s">
        <v>3282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7">
        <v>0</v>
      </c>
      <c r="Q11" s="88"/>
      <c r="R11" s="128">
        <v>0</v>
      </c>
      <c r="S11" s="128">
        <v>0</v>
      </c>
    </row>
    <row r="12" spans="2:19" ht="20.25" customHeight="1">
      <c r="B12" s="129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29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29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29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</row>
    <row r="112" spans="2:19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</row>
    <row r="113" spans="2:19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2:19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</row>
    <row r="115" spans="2:19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</row>
    <row r="116" spans="2:19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</row>
    <row r="117" spans="2:19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</row>
    <row r="118" spans="2:19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2:19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</row>
    <row r="120" spans="2:19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</row>
    <row r="121" spans="2:19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</row>
    <row r="122" spans="2:19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</row>
    <row r="123" spans="2:19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</row>
    <row r="124" spans="2:19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2:19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</row>
    <row r="126" spans="2:19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</row>
    <row r="127" spans="2:19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</row>
    <row r="128" spans="2:19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</row>
    <row r="129" spans="2:19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</row>
    <row r="130" spans="2:19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</row>
    <row r="131" spans="2:19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</row>
    <row r="132" spans="2:19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</row>
    <row r="133" spans="2:19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</row>
    <row r="134" spans="2:19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</row>
    <row r="135" spans="2:19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</row>
    <row r="136" spans="2:19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</row>
    <row r="137" spans="2:19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</row>
    <row r="138" spans="2:19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</row>
    <row r="139" spans="2:19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2:19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</row>
    <row r="141" spans="2:19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</row>
    <row r="142" spans="2:19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</row>
    <row r="143" spans="2:19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</row>
    <row r="144" spans="2:19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</row>
    <row r="145" spans="2:19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</row>
    <row r="146" spans="2:19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2:19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</row>
    <row r="148" spans="2:19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</row>
    <row r="149" spans="2:19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2:19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2:19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2:19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</row>
    <row r="153" spans="2:19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</row>
    <row r="154" spans="2:19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</row>
    <row r="155" spans="2:19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</row>
    <row r="156" spans="2:19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</row>
    <row r="157" spans="2:19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</row>
    <row r="158" spans="2:19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</row>
    <row r="159" spans="2:19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</row>
    <row r="160" spans="2:19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</row>
    <row r="161" spans="2:19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</row>
    <row r="162" spans="2:19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2:19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2:19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2:19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</row>
    <row r="166" spans="2:19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</row>
    <row r="167" spans="2:19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</row>
    <row r="168" spans="2:19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2:19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</row>
    <row r="170" spans="2:19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</row>
    <row r="171" spans="2:19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</row>
    <row r="172" spans="2:19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2:19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</row>
    <row r="174" spans="2:19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</row>
    <row r="175" spans="2:19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</row>
    <row r="176" spans="2:19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2:19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</row>
    <row r="178" spans="2:19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</row>
    <row r="179" spans="2:19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</row>
    <row r="180" spans="2:19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2:19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</row>
    <row r="182" spans="2:19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</row>
    <row r="183" spans="2:19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</row>
    <row r="184" spans="2:19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2:19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</row>
    <row r="186" spans="2:19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</row>
    <row r="187" spans="2:19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</row>
    <row r="188" spans="2:19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2:19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</row>
    <row r="190" spans="2:19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</row>
    <row r="191" spans="2:19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</row>
    <row r="192" spans="2:19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2:19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</row>
    <row r="194" spans="2:19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</row>
    <row r="195" spans="2:19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</row>
    <row r="196" spans="2:19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2:19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</row>
    <row r="198" spans="2:19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</row>
    <row r="199" spans="2:19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</row>
    <row r="200" spans="2:19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2:19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</row>
    <row r="202" spans="2:19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</row>
    <row r="203" spans="2:19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</row>
    <row r="204" spans="2:19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</row>
    <row r="205" spans="2:19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2:19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</row>
    <row r="207" spans="2:19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</row>
    <row r="208" spans="2:19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</row>
    <row r="209" spans="2:19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2:19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</row>
    <row r="211" spans="2:19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</row>
    <row r="212" spans="2:19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</row>
    <row r="213" spans="2:19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2:19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</row>
    <row r="215" spans="2:19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</row>
    <row r="216" spans="2:19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</row>
    <row r="217" spans="2:19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</row>
    <row r="218" spans="2:19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</row>
    <row r="219" spans="2:19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2:19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2:19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</row>
    <row r="222" spans="2:19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</row>
    <row r="223" spans="2:19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</row>
    <row r="224" spans="2:19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</row>
    <row r="225" spans="2:19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</row>
    <row r="226" spans="2:19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</row>
    <row r="227" spans="2:19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</row>
    <row r="228" spans="2:19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</row>
    <row r="229" spans="2:19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</row>
    <row r="230" spans="2:19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</row>
    <row r="231" spans="2:19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</row>
    <row r="232" spans="2:19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</row>
    <row r="233" spans="2:19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</row>
    <row r="234" spans="2:19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2:19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2:19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</row>
    <row r="237" spans="2:19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</row>
    <row r="238" spans="2:19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</row>
    <row r="239" spans="2:19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2:19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</row>
    <row r="241" spans="2:19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</row>
    <row r="242" spans="2:19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</row>
    <row r="243" spans="2:19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2:19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</row>
    <row r="245" spans="2:19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</row>
    <row r="246" spans="2:19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</row>
    <row r="247" spans="2:19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</row>
    <row r="248" spans="2:19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</row>
    <row r="249" spans="2:19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</row>
    <row r="250" spans="2:19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</row>
    <row r="251" spans="2:19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</row>
    <row r="252" spans="2:19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</row>
    <row r="253" spans="2:19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</row>
    <row r="254" spans="2:19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2:19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2:19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</row>
    <row r="257" spans="2:19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</row>
    <row r="258" spans="2:19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</row>
    <row r="259" spans="2:19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</row>
    <row r="260" spans="2:19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</row>
    <row r="261" spans="2:19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</row>
    <row r="262" spans="2:19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</row>
    <row r="263" spans="2:19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</row>
    <row r="264" spans="2:19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</row>
    <row r="265" spans="2:19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</row>
    <row r="266" spans="2:19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2:19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2:19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</row>
    <row r="269" spans="2:19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</row>
    <row r="270" spans="2:19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</row>
    <row r="271" spans="2:19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2:19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</row>
    <row r="273" spans="2:19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</row>
    <row r="274" spans="2:19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</row>
    <row r="275" spans="2:19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</row>
    <row r="276" spans="2:19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2:19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</row>
    <row r="278" spans="2:19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</row>
    <row r="279" spans="2:19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</row>
    <row r="280" spans="2:19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</row>
    <row r="281" spans="2:19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</row>
    <row r="282" spans="2:19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</row>
    <row r="283" spans="2:19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</row>
    <row r="284" spans="2:19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2:19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</row>
    <row r="286" spans="2:19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</row>
    <row r="287" spans="2:19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</row>
    <row r="288" spans="2:19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</row>
    <row r="289" spans="2:19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</row>
    <row r="290" spans="2:19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2:19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</row>
    <row r="292" spans="2:19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</row>
    <row r="293" spans="2:19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</row>
    <row r="294" spans="2:19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2:19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</row>
    <row r="296" spans="2:19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</row>
    <row r="297" spans="2:19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</row>
    <row r="298" spans="2:19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</row>
    <row r="299" spans="2:19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</row>
    <row r="300" spans="2:19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</row>
    <row r="301" spans="2:19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</row>
    <row r="302" spans="2:19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</row>
    <row r="303" spans="2:19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2:19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2:19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</row>
    <row r="306" spans="2:19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</row>
    <row r="307" spans="2:19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</row>
    <row r="308" spans="2:19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2:19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</row>
    <row r="310" spans="2:19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</row>
    <row r="311" spans="2:19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58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2.42578125" style="1" bestFit="1" customWidth="1"/>
    <col min="10" max="10" width="6.85546875" style="1" bestFit="1" customWidth="1"/>
    <col min="11" max="11" width="12" style="1" bestFit="1" customWidth="1"/>
    <col min="12" max="12" width="7.42578125" style="1" bestFit="1" customWidth="1"/>
    <col min="13" max="13" width="7.5703125" style="1" bestFit="1" customWidth="1"/>
    <col min="14" max="14" width="14.42578125" style="1" bestFit="1" customWidth="1"/>
    <col min="15" max="15" width="8.140625" style="1" bestFit="1" customWidth="1"/>
    <col min="16" max="16" width="11.140625" style="1" bestFit="1" customWidth="1"/>
    <col min="17" max="17" width="9.71093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146</v>
      </c>
      <c r="C1" s="67" t="s" vm="1">
        <v>231</v>
      </c>
    </row>
    <row r="2" spans="2:30">
      <c r="B2" s="46" t="s">
        <v>145</v>
      </c>
      <c r="C2" s="67" t="s">
        <v>232</v>
      </c>
    </row>
    <row r="3" spans="2:30">
      <c r="B3" s="46" t="s">
        <v>147</v>
      </c>
      <c r="C3" s="67" t="s">
        <v>233</v>
      </c>
    </row>
    <row r="4" spans="2:30">
      <c r="B4" s="46" t="s">
        <v>148</v>
      </c>
      <c r="C4" s="67">
        <v>8802</v>
      </c>
    </row>
    <row r="6" spans="2:30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30" ht="26.25" customHeight="1">
      <c r="B7" s="152" t="s">
        <v>91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30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111</v>
      </c>
      <c r="Q8" s="29" t="s">
        <v>59</v>
      </c>
      <c r="R8" s="29" t="s">
        <v>149</v>
      </c>
      <c r="S8" s="30" t="s">
        <v>151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A10" s="1"/>
    </row>
    <row r="11" spans="2:30" s="4" customFormat="1" ht="18" customHeight="1">
      <c r="B11" s="95" t="s">
        <v>53</v>
      </c>
      <c r="C11" s="69"/>
      <c r="D11" s="69"/>
      <c r="E11" s="69"/>
      <c r="F11" s="69"/>
      <c r="G11" s="69"/>
      <c r="H11" s="69"/>
      <c r="I11" s="69"/>
      <c r="J11" s="79">
        <v>5.3152855786531248</v>
      </c>
      <c r="K11" s="69"/>
      <c r="L11" s="69"/>
      <c r="M11" s="78">
        <v>4.2689980863429115E-2</v>
      </c>
      <c r="N11" s="77"/>
      <c r="O11" s="79"/>
      <c r="P11" s="77">
        <v>23475.229101678004</v>
      </c>
      <c r="Q11" s="69"/>
      <c r="R11" s="78">
        <f>IFERROR(P11/$P$11,0)</f>
        <v>1</v>
      </c>
      <c r="S11" s="78">
        <f>P11/'סכום נכסי הקרן'!$C$42</f>
        <v>4.5027059251658485E-3</v>
      </c>
      <c r="AA11" s="1"/>
      <c r="AD11" s="1"/>
    </row>
    <row r="12" spans="2:30" ht="17.25" customHeight="1">
      <c r="B12" s="96" t="s">
        <v>199</v>
      </c>
      <c r="C12" s="71"/>
      <c r="D12" s="71"/>
      <c r="E12" s="71"/>
      <c r="F12" s="71"/>
      <c r="G12" s="71"/>
      <c r="H12" s="71"/>
      <c r="I12" s="71"/>
      <c r="J12" s="82">
        <v>4.789120864144329</v>
      </c>
      <c r="K12" s="71"/>
      <c r="L12" s="71"/>
      <c r="M12" s="81">
        <v>4.1417879338115311E-2</v>
      </c>
      <c r="N12" s="80"/>
      <c r="O12" s="82"/>
      <c r="P12" s="80">
        <v>21889.565262927004</v>
      </c>
      <c r="Q12" s="71"/>
      <c r="R12" s="81">
        <f t="shared" ref="R12:R37" si="0">IFERROR(P12/$P$11,0)</f>
        <v>0.93245374382149671</v>
      </c>
      <c r="S12" s="81">
        <f>P12/'סכום נכסי הקרן'!$C$42</f>
        <v>4.1985649972481314E-3</v>
      </c>
    </row>
    <row r="13" spans="2:30">
      <c r="B13" s="97" t="s">
        <v>60</v>
      </c>
      <c r="C13" s="71"/>
      <c r="D13" s="71"/>
      <c r="E13" s="71"/>
      <c r="F13" s="71"/>
      <c r="G13" s="71"/>
      <c r="H13" s="71"/>
      <c r="I13" s="71"/>
      <c r="J13" s="82">
        <v>7.2045890773702483</v>
      </c>
      <c r="K13" s="71"/>
      <c r="L13" s="71"/>
      <c r="M13" s="81">
        <v>2.5806918579386235E-2</v>
      </c>
      <c r="N13" s="80"/>
      <c r="O13" s="82"/>
      <c r="P13" s="80">
        <v>10039.084243139001</v>
      </c>
      <c r="Q13" s="71"/>
      <c r="R13" s="81">
        <f t="shared" si="0"/>
        <v>0.42764584744442002</v>
      </c>
      <c r="S13" s="81">
        <f>P13/'סכום נכסי הקרן'!$C$42</f>
        <v>1.9255634911605607E-3</v>
      </c>
    </row>
    <row r="14" spans="2:30">
      <c r="B14" s="98" t="s">
        <v>2026</v>
      </c>
      <c r="C14" s="73" t="s">
        <v>2027</v>
      </c>
      <c r="D14" s="86" t="s">
        <v>2028</v>
      </c>
      <c r="E14" s="73" t="s">
        <v>327</v>
      </c>
      <c r="F14" s="86" t="s">
        <v>129</v>
      </c>
      <c r="G14" s="73" t="s">
        <v>328</v>
      </c>
      <c r="H14" s="73" t="s">
        <v>329</v>
      </c>
      <c r="I14" s="94">
        <v>39076</v>
      </c>
      <c r="J14" s="85">
        <v>6.0299999999993759</v>
      </c>
      <c r="K14" s="86" t="s">
        <v>133</v>
      </c>
      <c r="L14" s="87">
        <v>4.9000000000000002E-2</v>
      </c>
      <c r="M14" s="84">
        <v>2.4799999999999087E-2</v>
      </c>
      <c r="N14" s="83">
        <v>1675000.2916860003</v>
      </c>
      <c r="O14" s="85">
        <v>156.71</v>
      </c>
      <c r="P14" s="83">
        <v>2624.8929031880002</v>
      </c>
      <c r="Q14" s="84">
        <v>1.0360815848167884E-3</v>
      </c>
      <c r="R14" s="84">
        <f t="shared" si="0"/>
        <v>0.11181543284705893</v>
      </c>
      <c r="S14" s="84">
        <f>P14/'סכום נכסי הקרן'!$C$42</f>
        <v>5.0347201200543628E-4</v>
      </c>
    </row>
    <row r="15" spans="2:30">
      <c r="B15" s="98" t="s">
        <v>2029</v>
      </c>
      <c r="C15" s="73" t="s">
        <v>2030</v>
      </c>
      <c r="D15" s="86" t="s">
        <v>2028</v>
      </c>
      <c r="E15" s="73" t="s">
        <v>327</v>
      </c>
      <c r="F15" s="86" t="s">
        <v>129</v>
      </c>
      <c r="G15" s="73" t="s">
        <v>328</v>
      </c>
      <c r="H15" s="73" t="s">
        <v>329</v>
      </c>
      <c r="I15" s="94">
        <v>40738</v>
      </c>
      <c r="J15" s="85">
        <v>9.7699999999999854</v>
      </c>
      <c r="K15" s="86" t="s">
        <v>133</v>
      </c>
      <c r="L15" s="87">
        <v>4.0999999999999995E-2</v>
      </c>
      <c r="M15" s="84">
        <v>2.4799999999999062E-2</v>
      </c>
      <c r="N15" s="83">
        <v>3418745.0485310005</v>
      </c>
      <c r="O15" s="85">
        <v>137.80000000000001</v>
      </c>
      <c r="P15" s="83">
        <v>4711.0310225780013</v>
      </c>
      <c r="Q15" s="84">
        <v>9.0525993146790969E-4</v>
      </c>
      <c r="R15" s="84">
        <f t="shared" si="0"/>
        <v>0.20068093913687335</v>
      </c>
      <c r="S15" s="84">
        <f>P15/'סכום נכסי הקרן'!$C$42</f>
        <v>9.0360725371944667E-4</v>
      </c>
    </row>
    <row r="16" spans="2:30">
      <c r="B16" s="98" t="s">
        <v>2031</v>
      </c>
      <c r="C16" s="73" t="s">
        <v>2032</v>
      </c>
      <c r="D16" s="86" t="s">
        <v>2028</v>
      </c>
      <c r="E16" s="73" t="s">
        <v>2033</v>
      </c>
      <c r="F16" s="86" t="s">
        <v>554</v>
      </c>
      <c r="G16" s="73" t="s">
        <v>321</v>
      </c>
      <c r="H16" s="73" t="s">
        <v>131</v>
      </c>
      <c r="I16" s="94">
        <v>42795</v>
      </c>
      <c r="J16" s="85">
        <v>5.2899999999984537</v>
      </c>
      <c r="K16" s="86" t="s">
        <v>133</v>
      </c>
      <c r="L16" s="87">
        <v>2.1400000000000002E-2</v>
      </c>
      <c r="M16" s="84">
        <v>1.9599999999995937E-2</v>
      </c>
      <c r="N16" s="83">
        <v>1124699.4871230002</v>
      </c>
      <c r="O16" s="85">
        <v>113.84</v>
      </c>
      <c r="P16" s="83">
        <v>1280.3579535620004</v>
      </c>
      <c r="Q16" s="84">
        <v>2.6439263829734173E-3</v>
      </c>
      <c r="R16" s="84">
        <f t="shared" si="0"/>
        <v>5.4540807589838633E-2</v>
      </c>
      <c r="S16" s="84">
        <f>P16/'סכום נכסי הקרן'!$C$42</f>
        <v>2.4558121749809688E-4</v>
      </c>
    </row>
    <row r="17" spans="2:19">
      <c r="B17" s="98" t="s">
        <v>2034</v>
      </c>
      <c r="C17" s="73" t="s">
        <v>2035</v>
      </c>
      <c r="D17" s="86" t="s">
        <v>2028</v>
      </c>
      <c r="E17" s="73" t="s">
        <v>319</v>
      </c>
      <c r="F17" s="86" t="s">
        <v>320</v>
      </c>
      <c r="G17" s="73" t="s">
        <v>353</v>
      </c>
      <c r="H17" s="73" t="s">
        <v>329</v>
      </c>
      <c r="I17" s="94">
        <v>36489</v>
      </c>
      <c r="J17" s="85">
        <v>3.0900000001443071</v>
      </c>
      <c r="K17" s="86" t="s">
        <v>133</v>
      </c>
      <c r="L17" s="87">
        <v>6.0499999999999998E-2</v>
      </c>
      <c r="M17" s="84">
        <v>1.6800000002886142E-2</v>
      </c>
      <c r="N17" s="83">
        <v>645.74635300000011</v>
      </c>
      <c r="O17" s="85">
        <v>171.7</v>
      </c>
      <c r="P17" s="83">
        <v>1.1087466760000002</v>
      </c>
      <c r="Q17" s="73"/>
      <c r="R17" s="84">
        <f t="shared" si="0"/>
        <v>4.7230494373354049E-5</v>
      </c>
      <c r="S17" s="84">
        <f>P17/'סכום נכסי הקרן'!$C$42</f>
        <v>2.1266502686341355E-7</v>
      </c>
    </row>
    <row r="18" spans="2:19">
      <c r="B18" s="98" t="s">
        <v>2036</v>
      </c>
      <c r="C18" s="73" t="s">
        <v>2037</v>
      </c>
      <c r="D18" s="86" t="s">
        <v>2028</v>
      </c>
      <c r="E18" s="73" t="s">
        <v>350</v>
      </c>
      <c r="F18" s="86" t="s">
        <v>129</v>
      </c>
      <c r="G18" s="73" t="s">
        <v>343</v>
      </c>
      <c r="H18" s="73" t="s">
        <v>131</v>
      </c>
      <c r="I18" s="94">
        <v>39084</v>
      </c>
      <c r="J18" s="85">
        <v>1.9199999999981805</v>
      </c>
      <c r="K18" s="86" t="s">
        <v>133</v>
      </c>
      <c r="L18" s="87">
        <v>5.5999999999999994E-2</v>
      </c>
      <c r="M18" s="84">
        <v>2.4799999999972712E-2</v>
      </c>
      <c r="N18" s="83">
        <v>310656.66984599998</v>
      </c>
      <c r="O18" s="85">
        <v>141.53</v>
      </c>
      <c r="P18" s="83">
        <v>439.67238429000008</v>
      </c>
      <c r="Q18" s="84">
        <v>7.2075011752220435E-4</v>
      </c>
      <c r="R18" s="84">
        <f t="shared" si="0"/>
        <v>1.8729205256555831E-2</v>
      </c>
      <c r="S18" s="84">
        <f>P18/'סכום נכסי הקרן'!$C$42</f>
        <v>8.4332103482341299E-5</v>
      </c>
    </row>
    <row r="19" spans="2:19">
      <c r="B19" s="98" t="s">
        <v>2038</v>
      </c>
      <c r="C19" s="73" t="s">
        <v>2039</v>
      </c>
      <c r="D19" s="86" t="s">
        <v>2028</v>
      </c>
      <c r="E19" s="73" t="s">
        <v>2040</v>
      </c>
      <c r="F19" s="86" t="s">
        <v>320</v>
      </c>
      <c r="G19" s="73" t="s">
        <v>423</v>
      </c>
      <c r="H19" s="73" t="s">
        <v>131</v>
      </c>
      <c r="I19" s="94">
        <v>44381</v>
      </c>
      <c r="J19" s="85">
        <v>2.9700000000002471</v>
      </c>
      <c r="K19" s="86" t="s">
        <v>133</v>
      </c>
      <c r="L19" s="87">
        <v>8.5000000000000006E-3</v>
      </c>
      <c r="M19" s="84">
        <v>4.2799999999994835E-2</v>
      </c>
      <c r="N19" s="83">
        <v>937903.20000000019</v>
      </c>
      <c r="O19" s="85">
        <v>99.05</v>
      </c>
      <c r="P19" s="83">
        <v>928.99315674100012</v>
      </c>
      <c r="Q19" s="84">
        <v>2.9309475000000008E-3</v>
      </c>
      <c r="R19" s="84">
        <f t="shared" si="0"/>
        <v>3.9573337185220311E-2</v>
      </c>
      <c r="S19" s="84">
        <f>P19/'סכום נכסי הקרן'!$C$42</f>
        <v>1.7818709982247749E-4</v>
      </c>
    </row>
    <row r="20" spans="2:19">
      <c r="B20" s="98" t="s">
        <v>2041</v>
      </c>
      <c r="C20" s="73" t="s">
        <v>2042</v>
      </c>
      <c r="D20" s="86" t="s">
        <v>28</v>
      </c>
      <c r="E20" s="73" t="s">
        <v>2043</v>
      </c>
      <c r="F20" s="86" t="s">
        <v>480</v>
      </c>
      <c r="G20" s="73" t="s">
        <v>536</v>
      </c>
      <c r="H20" s="73"/>
      <c r="I20" s="94">
        <v>39104</v>
      </c>
      <c r="J20" s="85">
        <v>1.750000000018858</v>
      </c>
      <c r="K20" s="86" t="s">
        <v>133</v>
      </c>
      <c r="L20" s="87">
        <v>5.5999999999999994E-2</v>
      </c>
      <c r="M20" s="84">
        <v>0</v>
      </c>
      <c r="N20" s="83">
        <v>397381.69882400008</v>
      </c>
      <c r="O20" s="85">
        <v>13.344352000000001</v>
      </c>
      <c r="P20" s="83">
        <v>53.028076104000007</v>
      </c>
      <c r="Q20" s="84">
        <v>1.056917767505374E-3</v>
      </c>
      <c r="R20" s="84">
        <f t="shared" si="0"/>
        <v>2.2588949344996838E-3</v>
      </c>
      <c r="S20" s="84">
        <f>P20/'סכום נכסי הקרן'!$C$42</f>
        <v>1.0171139605898849E-5</v>
      </c>
    </row>
    <row r="21" spans="2:19">
      <c r="B21" s="99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7" t="s">
        <v>61</v>
      </c>
      <c r="C22" s="71"/>
      <c r="D22" s="71"/>
      <c r="E22" s="71"/>
      <c r="F22" s="71"/>
      <c r="G22" s="71"/>
      <c r="H22" s="71"/>
      <c r="I22" s="71"/>
      <c r="J22" s="82">
        <v>2.6163683373105653</v>
      </c>
      <c r="K22" s="71"/>
      <c r="L22" s="71"/>
      <c r="M22" s="81">
        <v>5.539595015760624E-2</v>
      </c>
      <c r="N22" s="80"/>
      <c r="O22" s="82"/>
      <c r="P22" s="80">
        <f>SUM(P23:P29)</f>
        <v>11805.701559513</v>
      </c>
      <c r="Q22" s="71"/>
      <c r="R22" s="81">
        <f t="shared" si="0"/>
        <v>0.50290037674942778</v>
      </c>
      <c r="S22" s="81">
        <f>P22/'סכום נכסי הקרן'!$C$42</f>
        <v>2.2644125061577862E-3</v>
      </c>
    </row>
    <row r="23" spans="2:19">
      <c r="B23" s="98" t="s">
        <v>2059</v>
      </c>
      <c r="C23" s="73">
        <v>9555</v>
      </c>
      <c r="D23" s="86" t="s">
        <v>2028</v>
      </c>
      <c r="E23" s="73" t="s">
        <v>2060</v>
      </c>
      <c r="F23" s="86" t="s">
        <v>499</v>
      </c>
      <c r="G23" s="73" t="s">
        <v>536</v>
      </c>
      <c r="H23" s="73"/>
      <c r="I23" s="94">
        <v>44074</v>
      </c>
      <c r="J23" s="85">
        <v>0</v>
      </c>
      <c r="K23" s="86" t="s">
        <v>133</v>
      </c>
      <c r="L23" s="87">
        <v>0</v>
      </c>
      <c r="M23" s="87">
        <v>0</v>
      </c>
      <c r="N23" s="83">
        <v>1192470.608828</v>
      </c>
      <c r="O23" s="85">
        <v>59</v>
      </c>
      <c r="P23" s="83">
        <v>703.55765914600022</v>
      </c>
      <c r="Q23" s="132">
        <v>2.0583016156391627E-3</v>
      </c>
      <c r="R23" s="84">
        <f t="shared" ref="R23:R29" si="1">IFERROR(P23/$P$11,0)</f>
        <v>2.9970214820851743E-2</v>
      </c>
      <c r="S23" s="84">
        <f>P23/'סכום נכסי הקרן'!$C$42</f>
        <v>1.3494706385234247E-4</v>
      </c>
    </row>
    <row r="24" spans="2:19">
      <c r="B24" s="98" t="s">
        <v>2061</v>
      </c>
      <c r="C24" s="73">
        <v>9556</v>
      </c>
      <c r="D24" s="86" t="s">
        <v>2028</v>
      </c>
      <c r="E24" s="73" t="s">
        <v>2060</v>
      </c>
      <c r="F24" s="86" t="s">
        <v>499</v>
      </c>
      <c r="G24" s="73" t="s">
        <v>536</v>
      </c>
      <c r="H24" s="73"/>
      <c r="I24" s="94">
        <v>45046</v>
      </c>
      <c r="J24" s="85">
        <v>0</v>
      </c>
      <c r="K24" s="86" t="s">
        <v>133</v>
      </c>
      <c r="L24" s="87">
        <v>0</v>
      </c>
      <c r="M24" s="87">
        <v>0</v>
      </c>
      <c r="N24" s="83">
        <v>2503.2906720000005</v>
      </c>
      <c r="O24" s="85">
        <v>29.41732</v>
      </c>
      <c r="P24" s="83">
        <v>0.7364011020000002</v>
      </c>
      <c r="Q24" s="87">
        <v>0</v>
      </c>
      <c r="R24" s="84">
        <f t="shared" si="1"/>
        <v>3.1369282864522181E-5</v>
      </c>
      <c r="S24" s="84">
        <f>P24/'סכום נכסי הקרן'!$C$42</f>
        <v>1.4124665582228755E-7</v>
      </c>
    </row>
    <row r="25" spans="2:19">
      <c r="B25" s="98" t="s">
        <v>2051</v>
      </c>
      <c r="C25" s="73" t="s">
        <v>2052</v>
      </c>
      <c r="D25" s="86" t="s">
        <v>2028</v>
      </c>
      <c r="E25" s="73" t="s">
        <v>935</v>
      </c>
      <c r="F25" s="86" t="s">
        <v>547</v>
      </c>
      <c r="G25" s="73" t="s">
        <v>420</v>
      </c>
      <c r="H25" s="73" t="s">
        <v>329</v>
      </c>
      <c r="I25" s="94">
        <v>44007</v>
      </c>
      <c r="J25" s="85">
        <v>3.9399999999995847</v>
      </c>
      <c r="K25" s="86" t="s">
        <v>133</v>
      </c>
      <c r="L25" s="87">
        <v>3.3500000000000002E-2</v>
      </c>
      <c r="M25" s="84">
        <v>6.6499999999993994E-2</v>
      </c>
      <c r="N25" s="83">
        <v>2070920.3906280003</v>
      </c>
      <c r="O25" s="85">
        <v>88.34</v>
      </c>
      <c r="P25" s="83">
        <v>1829.4510499540002</v>
      </c>
      <c r="Q25" s="84">
        <v>2.5886504882850002E-3</v>
      </c>
      <c r="R25" s="84">
        <f t="shared" si="1"/>
        <v>7.7931126551741781E-2</v>
      </c>
      <c r="S25" s="84">
        <f>P25/'סכום נכסי הקרן'!$C$42</f>
        <v>3.5090094527937736E-4</v>
      </c>
    </row>
    <row r="26" spans="2:19">
      <c r="B26" s="98" t="s">
        <v>2053</v>
      </c>
      <c r="C26" s="73" t="s">
        <v>2054</v>
      </c>
      <c r="D26" s="86" t="s">
        <v>2028</v>
      </c>
      <c r="E26" s="73" t="s">
        <v>2055</v>
      </c>
      <c r="F26" s="86" t="s">
        <v>334</v>
      </c>
      <c r="G26" s="73" t="s">
        <v>467</v>
      </c>
      <c r="H26" s="73" t="s">
        <v>329</v>
      </c>
      <c r="I26" s="94">
        <v>43310</v>
      </c>
      <c r="J26" s="85">
        <v>1.429999999999982</v>
      </c>
      <c r="K26" s="86" t="s">
        <v>133</v>
      </c>
      <c r="L26" s="87">
        <v>3.5499999999999997E-2</v>
      </c>
      <c r="M26" s="84">
        <v>6.0200000000001946E-2</v>
      </c>
      <c r="N26" s="83">
        <v>2332171.8840000005</v>
      </c>
      <c r="O26" s="85">
        <v>96.7</v>
      </c>
      <c r="P26" s="83">
        <v>2255.2102118280004</v>
      </c>
      <c r="Q26" s="84">
        <v>8.6762346875000028E-3</v>
      </c>
      <c r="R26" s="84">
        <f t="shared" si="1"/>
        <v>9.6067655061428073E-2</v>
      </c>
      <c r="S26" s="84">
        <f>P26/'סכום נכסי הקרן'!$C$42</f>
        <v>4.3256439966188109E-4</v>
      </c>
    </row>
    <row r="27" spans="2:19">
      <c r="B27" s="98" t="s">
        <v>2048</v>
      </c>
      <c r="C27" s="73" t="s">
        <v>2049</v>
      </c>
      <c r="D27" s="86" t="s">
        <v>2028</v>
      </c>
      <c r="E27" s="73" t="s">
        <v>2050</v>
      </c>
      <c r="F27" s="86" t="s">
        <v>334</v>
      </c>
      <c r="G27" s="73" t="s">
        <v>361</v>
      </c>
      <c r="H27" s="73" t="s">
        <v>131</v>
      </c>
      <c r="I27" s="94">
        <v>42598</v>
      </c>
      <c r="J27" s="85">
        <v>2.7099999999997517</v>
      </c>
      <c r="K27" s="86" t="s">
        <v>133</v>
      </c>
      <c r="L27" s="87">
        <v>3.1E-2</v>
      </c>
      <c r="M27" s="84">
        <v>5.2399999999998566E-2</v>
      </c>
      <c r="N27" s="83">
        <v>3232339.8999010003</v>
      </c>
      <c r="O27" s="85">
        <v>94.65</v>
      </c>
      <c r="P27" s="83">
        <v>3059.4097153560001</v>
      </c>
      <c r="Q27" s="84">
        <v>4.5840275263079955E-3</v>
      </c>
      <c r="R27" s="84">
        <f t="shared" si="1"/>
        <v>0.13032502056123976</v>
      </c>
      <c r="S27" s="84">
        <f>P27/'סכום נכסי הקרן'!$C$42</f>
        <v>5.8681524227845541E-4</v>
      </c>
    </row>
    <row r="28" spans="2:19">
      <c r="B28" s="98" t="s">
        <v>2044</v>
      </c>
      <c r="C28" s="73" t="s">
        <v>2045</v>
      </c>
      <c r="D28" s="86" t="s">
        <v>2028</v>
      </c>
      <c r="E28" s="73" t="s">
        <v>2033</v>
      </c>
      <c r="F28" s="86" t="s">
        <v>554</v>
      </c>
      <c r="G28" s="73" t="s">
        <v>321</v>
      </c>
      <c r="H28" s="73" t="s">
        <v>131</v>
      </c>
      <c r="I28" s="94">
        <v>42795</v>
      </c>
      <c r="J28" s="85">
        <v>4.8300000000005694</v>
      </c>
      <c r="K28" s="86" t="s">
        <v>133</v>
      </c>
      <c r="L28" s="87">
        <v>3.7400000000000003E-2</v>
      </c>
      <c r="M28" s="84">
        <v>5.0400000000007043E-2</v>
      </c>
      <c r="N28" s="83">
        <v>1252239.9840400002</v>
      </c>
      <c r="O28" s="85">
        <v>95.22</v>
      </c>
      <c r="P28" s="83">
        <v>1192.3829405040003</v>
      </c>
      <c r="Q28" s="84">
        <v>1.8450011676899153E-3</v>
      </c>
      <c r="R28" s="84">
        <f t="shared" si="1"/>
        <v>5.0793239773696992E-2</v>
      </c>
      <c r="S28" s="84">
        <f>P28/'סכום נכסי הקרן'!$C$42</f>
        <v>2.287070216873951E-4</v>
      </c>
    </row>
    <row r="29" spans="2:19">
      <c r="B29" s="98" t="s">
        <v>2046</v>
      </c>
      <c r="C29" s="73" t="s">
        <v>2047</v>
      </c>
      <c r="D29" s="86" t="s">
        <v>2028</v>
      </c>
      <c r="E29" s="73" t="s">
        <v>2033</v>
      </c>
      <c r="F29" s="86" t="s">
        <v>554</v>
      </c>
      <c r="G29" s="73" t="s">
        <v>321</v>
      </c>
      <c r="H29" s="73" t="s">
        <v>131</v>
      </c>
      <c r="I29" s="94">
        <v>42795</v>
      </c>
      <c r="J29" s="85">
        <v>1.6500000000000181</v>
      </c>
      <c r="K29" s="86" t="s">
        <v>133</v>
      </c>
      <c r="L29" s="87">
        <v>2.5000000000000001E-2</v>
      </c>
      <c r="M29" s="84">
        <v>4.9600000000006944E-2</v>
      </c>
      <c r="N29" s="83">
        <v>2854292.9181820005</v>
      </c>
      <c r="O29" s="85">
        <v>96.87</v>
      </c>
      <c r="P29" s="83">
        <v>2764.9535816230004</v>
      </c>
      <c r="Q29" s="84">
        <v>6.9950351551370839E-3</v>
      </c>
      <c r="R29" s="84">
        <f t="shared" si="1"/>
        <v>0.11778175069760501</v>
      </c>
      <c r="S29" s="84">
        <f>P29/'סכום נכסי הקרן'!$C$42</f>
        <v>5.3033658674251282E-4</v>
      </c>
    </row>
    <row r="30" spans="2:19">
      <c r="B30" s="99"/>
      <c r="C30" s="73"/>
      <c r="D30" s="73"/>
      <c r="E30" s="73"/>
      <c r="F30" s="73"/>
      <c r="G30" s="73"/>
      <c r="H30" s="73"/>
      <c r="I30" s="73"/>
      <c r="J30" s="85"/>
      <c r="K30" s="73"/>
      <c r="L30" s="73"/>
      <c r="M30" s="84"/>
      <c r="N30" s="83"/>
      <c r="O30" s="85"/>
      <c r="P30" s="73"/>
      <c r="Q30" s="73"/>
      <c r="R30" s="84"/>
      <c r="S30" s="73"/>
    </row>
    <row r="31" spans="2:19">
      <c r="B31" s="97" t="s">
        <v>48</v>
      </c>
      <c r="C31" s="71"/>
      <c r="D31" s="71"/>
      <c r="E31" s="71"/>
      <c r="F31" s="71"/>
      <c r="G31" s="71"/>
      <c r="H31" s="71"/>
      <c r="I31" s="71"/>
      <c r="J31" s="82">
        <v>1.9199999999999997</v>
      </c>
      <c r="K31" s="71"/>
      <c r="L31" s="71"/>
      <c r="M31" s="81">
        <v>5.7400000000111667E-2</v>
      </c>
      <c r="N31" s="80"/>
      <c r="O31" s="82"/>
      <c r="P31" s="80">
        <f>P32</f>
        <v>44.779460275000005</v>
      </c>
      <c r="Q31" s="71"/>
      <c r="R31" s="81">
        <f t="shared" si="0"/>
        <v>1.9075196276486682E-3</v>
      </c>
      <c r="S31" s="81">
        <f>P31/'סכום נכסי הקרן'!$C$42</f>
        <v>8.5889999297838116E-6</v>
      </c>
    </row>
    <row r="32" spans="2:19">
      <c r="B32" s="98" t="s">
        <v>2056</v>
      </c>
      <c r="C32" s="73" t="s">
        <v>2057</v>
      </c>
      <c r="D32" s="86" t="s">
        <v>2028</v>
      </c>
      <c r="E32" s="73" t="s">
        <v>2058</v>
      </c>
      <c r="F32" s="86" t="s">
        <v>480</v>
      </c>
      <c r="G32" s="73" t="s">
        <v>343</v>
      </c>
      <c r="H32" s="73" t="s">
        <v>131</v>
      </c>
      <c r="I32" s="94">
        <v>38118</v>
      </c>
      <c r="J32" s="85">
        <v>1.9199999999999997</v>
      </c>
      <c r="K32" s="86" t="s">
        <v>132</v>
      </c>
      <c r="L32" s="87">
        <v>7.9699999999999993E-2</v>
      </c>
      <c r="M32" s="84">
        <v>5.7400000000111667E-2</v>
      </c>
      <c r="N32" s="83">
        <v>11164.720382000001</v>
      </c>
      <c r="O32" s="85">
        <v>108.4</v>
      </c>
      <c r="P32" s="83">
        <v>44.779460275000005</v>
      </c>
      <c r="Q32" s="84">
        <v>2.4611038056980317E-4</v>
      </c>
      <c r="R32" s="84">
        <f t="shared" si="0"/>
        <v>1.9075196276486682E-3</v>
      </c>
      <c r="S32" s="84">
        <f>P32/'סכום נכסי הקרן'!$C$42</f>
        <v>8.5889999297838116E-6</v>
      </c>
    </row>
    <row r="33" spans="2:19">
      <c r="B33" s="99"/>
      <c r="C33" s="73"/>
      <c r="D33" s="73"/>
      <c r="E33" s="73"/>
      <c r="F33" s="73"/>
      <c r="G33" s="73"/>
      <c r="H33" s="73"/>
      <c r="I33" s="73"/>
      <c r="J33" s="85"/>
      <c r="K33" s="73"/>
      <c r="L33" s="73"/>
      <c r="M33" s="84"/>
      <c r="N33" s="83"/>
      <c r="O33" s="85"/>
      <c r="P33" s="73"/>
      <c r="Q33" s="73"/>
      <c r="R33" s="84"/>
      <c r="S33" s="73"/>
    </row>
    <row r="34" spans="2:19">
      <c r="B34" s="96" t="s">
        <v>198</v>
      </c>
      <c r="C34" s="71"/>
      <c r="D34" s="71"/>
      <c r="E34" s="71"/>
      <c r="F34" s="71"/>
      <c r="G34" s="71"/>
      <c r="H34" s="71"/>
      <c r="I34" s="71"/>
      <c r="J34" s="82">
        <v>12.34511239423423</v>
      </c>
      <c r="K34" s="71"/>
      <c r="L34" s="71"/>
      <c r="M34" s="81">
        <v>5.9643359037073435E-2</v>
      </c>
      <c r="N34" s="80"/>
      <c r="O34" s="82"/>
      <c r="P34" s="80">
        <v>1585.6638387510002</v>
      </c>
      <c r="Q34" s="71"/>
      <c r="R34" s="81">
        <f t="shared" si="0"/>
        <v>6.7546256178503378E-2</v>
      </c>
      <c r="S34" s="81">
        <f>P34/'סכום נכסי הקרן'!$C$42</f>
        <v>3.0414092791771749E-4</v>
      </c>
    </row>
    <row r="35" spans="2:19">
      <c r="B35" s="97" t="s">
        <v>69</v>
      </c>
      <c r="C35" s="71"/>
      <c r="D35" s="71"/>
      <c r="E35" s="71"/>
      <c r="F35" s="71"/>
      <c r="G35" s="71"/>
      <c r="H35" s="71"/>
      <c r="I35" s="71"/>
      <c r="J35" s="82">
        <v>12.34511239423423</v>
      </c>
      <c r="K35" s="71"/>
      <c r="L35" s="71"/>
      <c r="M35" s="81">
        <v>5.9643359037073435E-2</v>
      </c>
      <c r="N35" s="80"/>
      <c r="O35" s="82"/>
      <c r="P35" s="80">
        <v>1585.6638387510002</v>
      </c>
      <c r="Q35" s="71"/>
      <c r="R35" s="81">
        <f t="shared" si="0"/>
        <v>6.7546256178503378E-2</v>
      </c>
      <c r="S35" s="81">
        <f>P35/'סכום נכסי הקרן'!$C$42</f>
        <v>3.0414092791771749E-4</v>
      </c>
    </row>
    <row r="36" spans="2:19">
      <c r="B36" s="98" t="s">
        <v>2062</v>
      </c>
      <c r="C36" s="73">
        <v>4824</v>
      </c>
      <c r="D36" s="86" t="s">
        <v>2028</v>
      </c>
      <c r="E36" s="73"/>
      <c r="F36" s="86" t="s">
        <v>724</v>
      </c>
      <c r="G36" s="73" t="s">
        <v>810</v>
      </c>
      <c r="H36" s="73" t="s">
        <v>705</v>
      </c>
      <c r="I36" s="94">
        <v>42206</v>
      </c>
      <c r="J36" s="85">
        <v>14.339999999993934</v>
      </c>
      <c r="K36" s="86" t="s">
        <v>140</v>
      </c>
      <c r="L36" s="87">
        <v>4.555E-2</v>
      </c>
      <c r="M36" s="84">
        <v>6.2499999999975929E-2</v>
      </c>
      <c r="N36" s="83">
        <v>373145.24527500005</v>
      </c>
      <c r="O36" s="85">
        <v>79.8</v>
      </c>
      <c r="P36" s="83">
        <v>830.71845955600008</v>
      </c>
      <c r="Q36" s="84">
        <v>2.2400497378120897E-3</v>
      </c>
      <c r="R36" s="84">
        <f t="shared" si="0"/>
        <v>3.5387022463462155E-2</v>
      </c>
      <c r="S36" s="84">
        <f>P36/'סכום נכסי הקרן'!$C$42</f>
        <v>1.5933735572020805E-4</v>
      </c>
    </row>
    <row r="37" spans="2:19">
      <c r="B37" s="98" t="s">
        <v>2063</v>
      </c>
      <c r="C37" s="73">
        <v>5168</v>
      </c>
      <c r="D37" s="86" t="s">
        <v>2028</v>
      </c>
      <c r="E37" s="73"/>
      <c r="F37" s="86" t="s">
        <v>724</v>
      </c>
      <c r="G37" s="73" t="s">
        <v>884</v>
      </c>
      <c r="H37" s="73" t="s">
        <v>2064</v>
      </c>
      <c r="I37" s="94">
        <v>42408</v>
      </c>
      <c r="J37" s="85">
        <v>10.149999999995694</v>
      </c>
      <c r="K37" s="86" t="s">
        <v>140</v>
      </c>
      <c r="L37" s="87">
        <v>3.9510000000000003E-2</v>
      </c>
      <c r="M37" s="84">
        <v>5.6499999999976833E-2</v>
      </c>
      <c r="N37" s="83">
        <v>320285.40670800005</v>
      </c>
      <c r="O37" s="85">
        <v>84.49</v>
      </c>
      <c r="P37" s="83">
        <v>754.9453791950001</v>
      </c>
      <c r="Q37" s="84">
        <v>8.1178010910740682E-4</v>
      </c>
      <c r="R37" s="84">
        <f t="shared" si="0"/>
        <v>3.2159233715041223E-2</v>
      </c>
      <c r="S37" s="84">
        <f>P37/'סכום נכסי הקרן'!$C$42</f>
        <v>1.4480357219750944E-4</v>
      </c>
    </row>
    <row r="38" spans="2:19"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2:19"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</row>
    <row r="40" spans="2:19"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</row>
    <row r="41" spans="2:19">
      <c r="B41" s="129" t="s">
        <v>222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</row>
    <row r="42" spans="2:19">
      <c r="B42" s="129" t="s">
        <v>112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</row>
    <row r="43" spans="2:19">
      <c r="B43" s="129" t="s">
        <v>205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</row>
    <row r="44" spans="2:19">
      <c r="B44" s="129" t="s">
        <v>213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</row>
    <row r="45" spans="2:19"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</row>
    <row r="46" spans="2:19"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</row>
    <row r="47" spans="2:19">
      <c r="B47" s="115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</row>
    <row r="48" spans="2:19"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</row>
    <row r="49" spans="2:19"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</row>
    <row r="50" spans="2:19"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</row>
    <row r="51" spans="2:19"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2:19"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</row>
    <row r="53" spans="2:19">
      <c r="B53" s="115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2:19">
      <c r="B54" s="115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</row>
    <row r="55" spans="2:19">
      <c r="B55" s="115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</row>
    <row r="56" spans="2:19">
      <c r="B56" s="115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</row>
    <row r="57" spans="2:19"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</row>
    <row r="58" spans="2:19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</row>
    <row r="59" spans="2:19">
      <c r="B59" s="115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</row>
    <row r="60" spans="2:19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</row>
    <row r="61" spans="2:19">
      <c r="B61" s="115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pans="2:19"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pans="2:19"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2:19"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2:19"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2:19"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</row>
    <row r="67" spans="2:19"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</row>
    <row r="68" spans="2:19"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</row>
    <row r="69" spans="2:19"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</row>
    <row r="70" spans="2:19"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</row>
    <row r="71" spans="2:19"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</row>
    <row r="72" spans="2:19"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</row>
    <row r="73" spans="2:19"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</row>
    <row r="74" spans="2:19"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</row>
    <row r="75" spans="2:19"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2:19"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</row>
    <row r="77" spans="2:19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</row>
    <row r="78" spans="2:19"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</row>
    <row r="79" spans="2:19">
      <c r="B79" s="115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</row>
    <row r="80" spans="2:19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</row>
    <row r="81" spans="2:19"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</row>
    <row r="82" spans="2:19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</row>
    <row r="83" spans="2:19">
      <c r="B83" s="115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</row>
    <row r="84" spans="2:19">
      <c r="B84" s="115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</row>
    <row r="85" spans="2:19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</row>
    <row r="86" spans="2:19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</row>
    <row r="87" spans="2:19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</row>
    <row r="88" spans="2:19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</row>
    <row r="89" spans="2:19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</row>
    <row r="90" spans="2:19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</row>
    <row r="91" spans="2:19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</row>
    <row r="92" spans="2:19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</row>
    <row r="93" spans="2:19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</row>
    <row r="94" spans="2:19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</row>
    <row r="95" spans="2:19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</row>
    <row r="96" spans="2:19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</row>
    <row r="97" spans="2:19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</row>
    <row r="98" spans="2:19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</row>
    <row r="99" spans="2:19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</row>
    <row r="100" spans="2:19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</row>
    <row r="101" spans="2:19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</row>
    <row r="102" spans="2:19">
      <c r="B102" s="115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</row>
    <row r="103" spans="2:19"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</row>
    <row r="104" spans="2:19"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</row>
    <row r="105" spans="2:19"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</row>
    <row r="106" spans="2:19"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</row>
    <row r="107" spans="2:19">
      <c r="B107" s="11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</row>
    <row r="108" spans="2:19">
      <c r="B108" s="11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</row>
    <row r="109" spans="2:19">
      <c r="B109" s="115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</row>
    <row r="110" spans="2:19">
      <c r="B110" s="11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</row>
    <row r="111" spans="2:19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</row>
    <row r="112" spans="2:19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</row>
    <row r="113" spans="2:19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2:19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</row>
    <row r="115" spans="2:19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</row>
    <row r="116" spans="2:19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</row>
    <row r="117" spans="2:19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</row>
    <row r="118" spans="2:19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2:19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</row>
    <row r="120" spans="2:19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</row>
    <row r="121" spans="2:19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</row>
    <row r="122" spans="2:19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</row>
    <row r="123" spans="2:19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</row>
    <row r="124" spans="2:19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2:19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</row>
    <row r="126" spans="2:19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</row>
    <row r="127" spans="2:19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</row>
    <row r="128" spans="2:19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</row>
    <row r="129" spans="2:19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</row>
    <row r="130" spans="2:19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</row>
    <row r="131" spans="2:19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</row>
    <row r="132" spans="2:19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</row>
    <row r="133" spans="2:19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</row>
    <row r="134" spans="2:19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</row>
    <row r="135" spans="2:19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</row>
    <row r="136" spans="2:19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</row>
    <row r="137" spans="2:19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</row>
    <row r="138" spans="2:19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</row>
    <row r="139" spans="2:19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2:19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</row>
    <row r="141" spans="2:19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</row>
    <row r="142" spans="2:19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</row>
    <row r="143" spans="2:19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</row>
    <row r="144" spans="2:19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</row>
    <row r="145" spans="2:19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</row>
    <row r="146" spans="2:19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2:19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</row>
    <row r="148" spans="2:19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</row>
    <row r="149" spans="2:19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2:19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2:19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2:19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</row>
    <row r="153" spans="2:19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</row>
    <row r="154" spans="2:19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</row>
    <row r="155" spans="2:19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</row>
    <row r="156" spans="2:19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</row>
    <row r="157" spans="2:19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</row>
    <row r="158" spans="2:19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</row>
    <row r="159" spans="2:19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</row>
    <row r="160" spans="2:19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</row>
    <row r="161" spans="2:19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</row>
    <row r="162" spans="2:19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2:19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2:19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2:19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</row>
    <row r="166" spans="2:19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</row>
    <row r="167" spans="2:19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</row>
    <row r="168" spans="2:19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2:19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</row>
    <row r="170" spans="2:19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</row>
    <row r="171" spans="2:19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</row>
    <row r="172" spans="2:19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2:19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</row>
    <row r="174" spans="2:19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</row>
    <row r="175" spans="2:19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</row>
    <row r="176" spans="2:19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2:19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</row>
    <row r="178" spans="2:19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</row>
    <row r="179" spans="2:19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</row>
    <row r="180" spans="2:19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2:19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</row>
    <row r="182" spans="2:19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</row>
    <row r="183" spans="2:19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</row>
    <row r="184" spans="2:19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2:19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</row>
    <row r="186" spans="2:19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</row>
    <row r="187" spans="2:19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</row>
    <row r="188" spans="2:19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2:19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</row>
    <row r="190" spans="2:19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</row>
    <row r="191" spans="2:19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</row>
    <row r="192" spans="2:19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2:19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</row>
    <row r="194" spans="2:19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</row>
    <row r="195" spans="2:19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</row>
    <row r="196" spans="2:19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2:19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</row>
    <row r="198" spans="2:19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</row>
    <row r="199" spans="2:19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</row>
    <row r="200" spans="2:19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2:19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</row>
    <row r="202" spans="2:19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</row>
    <row r="203" spans="2:19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</row>
    <row r="204" spans="2:19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</row>
    <row r="205" spans="2:19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2:19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</row>
    <row r="207" spans="2:19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</row>
    <row r="208" spans="2:19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</row>
    <row r="209" spans="2:19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2:19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</row>
    <row r="211" spans="2:19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</row>
    <row r="212" spans="2:19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</row>
    <row r="213" spans="2:19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2:19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</row>
    <row r="215" spans="2:19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</row>
    <row r="216" spans="2:19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</row>
    <row r="217" spans="2:19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</row>
    <row r="218" spans="2:19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</row>
    <row r="219" spans="2:19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2:19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2:19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</row>
    <row r="222" spans="2:19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</row>
    <row r="223" spans="2:19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</row>
    <row r="224" spans="2:19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</row>
    <row r="225" spans="2:19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</row>
    <row r="226" spans="2:19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</row>
    <row r="227" spans="2:19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</row>
    <row r="228" spans="2:19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</row>
    <row r="229" spans="2:19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</row>
    <row r="230" spans="2:19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</row>
    <row r="231" spans="2:19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</row>
    <row r="232" spans="2:19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</row>
    <row r="233" spans="2:19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</row>
    <row r="234" spans="2:19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2:19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2:19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</row>
    <row r="237" spans="2:19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</row>
    <row r="238" spans="2:19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</row>
    <row r="239" spans="2:19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2:19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</row>
    <row r="241" spans="2:19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</row>
    <row r="242" spans="2:19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</row>
    <row r="243" spans="2:19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2:19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</row>
    <row r="245" spans="2:19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</row>
    <row r="246" spans="2:19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</row>
    <row r="247" spans="2:19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</row>
    <row r="248" spans="2:19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</row>
    <row r="249" spans="2:19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</row>
    <row r="250" spans="2:19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</row>
    <row r="251" spans="2:19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</row>
    <row r="252" spans="2:19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</row>
    <row r="253" spans="2:19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</row>
    <row r="254" spans="2:19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2:19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2:19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</row>
    <row r="257" spans="2:19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</row>
    <row r="258" spans="2:19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</row>
    <row r="259" spans="2:19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</row>
    <row r="260" spans="2:19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</row>
    <row r="261" spans="2:19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</row>
    <row r="262" spans="2:19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</row>
    <row r="263" spans="2:19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</row>
    <row r="264" spans="2:19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</row>
    <row r="265" spans="2:19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</row>
    <row r="266" spans="2:19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2:19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2:19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</row>
    <row r="269" spans="2:19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</row>
    <row r="270" spans="2:19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</row>
    <row r="271" spans="2:19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2:19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</row>
    <row r="273" spans="2:19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</row>
    <row r="274" spans="2:19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</row>
    <row r="275" spans="2:19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</row>
    <row r="276" spans="2:19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2:19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</row>
    <row r="278" spans="2:19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</row>
    <row r="279" spans="2:19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</row>
    <row r="280" spans="2:19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</row>
    <row r="281" spans="2:19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</row>
    <row r="282" spans="2:19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</row>
    <row r="283" spans="2:19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</row>
    <row r="284" spans="2:19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2:19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</row>
    <row r="286" spans="2:19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</row>
    <row r="287" spans="2:19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</row>
    <row r="288" spans="2:19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</row>
    <row r="289" spans="2:19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</row>
    <row r="290" spans="2:19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2:19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</row>
    <row r="292" spans="2:19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</row>
    <row r="293" spans="2:19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</row>
    <row r="294" spans="2:19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2:19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</row>
    <row r="296" spans="2:19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</row>
    <row r="297" spans="2:19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</row>
    <row r="298" spans="2:19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</row>
    <row r="299" spans="2:19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</row>
    <row r="300" spans="2:19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</row>
    <row r="301" spans="2:19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</row>
    <row r="302" spans="2:19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</row>
    <row r="303" spans="2:19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2:19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2:19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</row>
    <row r="306" spans="2:19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</row>
    <row r="307" spans="2:19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</row>
    <row r="308" spans="2:19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2:19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</row>
    <row r="310" spans="2:19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</row>
    <row r="311" spans="2:19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</row>
    <row r="312" spans="2:19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</row>
    <row r="313" spans="2:19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</row>
    <row r="314" spans="2:19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</row>
    <row r="315" spans="2:19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</row>
    <row r="316" spans="2:19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</row>
    <row r="317" spans="2:19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</row>
    <row r="318" spans="2:19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</row>
    <row r="319" spans="2:19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</row>
    <row r="320" spans="2:19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</row>
    <row r="321" spans="2:19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</row>
    <row r="322" spans="2:19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</row>
    <row r="323" spans="2:19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</row>
    <row r="324" spans="2:19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</row>
    <row r="325" spans="2:19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</row>
    <row r="326" spans="2:19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</row>
    <row r="327" spans="2:19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</row>
    <row r="328" spans="2:19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</row>
    <row r="329" spans="2:19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</row>
    <row r="330" spans="2:19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</row>
    <row r="331" spans="2:19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</row>
    <row r="332" spans="2:19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</row>
    <row r="333" spans="2:19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</row>
    <row r="334" spans="2:19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</row>
    <row r="335" spans="2:19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</row>
    <row r="336" spans="2:19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</row>
    <row r="337" spans="2:19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</row>
    <row r="338" spans="2:19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2:19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2:19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2:19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2:19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2:19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2:19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2:19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2:19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2:19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2:19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2:19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2:19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2:19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2:19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2:19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2:19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2:19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2:19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2:19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2:19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2:19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2:19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2:19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2:19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2:19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2:19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  <row r="365" spans="2:19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</row>
    <row r="366" spans="2:19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</row>
    <row r="367" spans="2:19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</row>
    <row r="368" spans="2:19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</row>
    <row r="369" spans="2:19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</row>
    <row r="370" spans="2:19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</row>
    <row r="371" spans="2:19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</row>
    <row r="372" spans="2:19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</row>
    <row r="373" spans="2:19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</row>
    <row r="374" spans="2:19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</row>
    <row r="375" spans="2:19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</row>
    <row r="376" spans="2:19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</row>
    <row r="377" spans="2:19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</row>
    <row r="378" spans="2:19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</row>
    <row r="379" spans="2:19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</row>
    <row r="380" spans="2:19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</row>
    <row r="381" spans="2:19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</row>
    <row r="382" spans="2:19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</row>
    <row r="383" spans="2:19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</row>
    <row r="384" spans="2:19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</row>
    <row r="385" spans="2:19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</row>
    <row r="386" spans="2:19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</row>
    <row r="387" spans="2:19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</row>
    <row r="388" spans="2:19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</row>
    <row r="389" spans="2:19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</row>
    <row r="390" spans="2:19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</row>
    <row r="391" spans="2:19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</row>
    <row r="392" spans="2:19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</row>
    <row r="393" spans="2:19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</row>
    <row r="394" spans="2:19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</row>
    <row r="395" spans="2:19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</row>
    <row r="396" spans="2:19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</row>
    <row r="397" spans="2:19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</row>
    <row r="398" spans="2:19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</row>
    <row r="399" spans="2:19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</row>
    <row r="400" spans="2:19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</row>
    <row r="401" spans="2:19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</row>
    <row r="402" spans="2:19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</row>
    <row r="403" spans="2:19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</row>
    <row r="404" spans="2:19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</row>
    <row r="405" spans="2:19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</row>
    <row r="406" spans="2:19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</row>
    <row r="407" spans="2:19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</row>
    <row r="408" spans="2:19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</row>
    <row r="409" spans="2:19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</row>
    <row r="410" spans="2:19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</row>
    <row r="411" spans="2:19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</row>
    <row r="412" spans="2:19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</row>
    <row r="413" spans="2:19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</row>
    <row r="414" spans="2:19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</row>
    <row r="415" spans="2:19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</row>
    <row r="416" spans="2:19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</row>
    <row r="417" spans="2:19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</row>
    <row r="418" spans="2:19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</row>
    <row r="419" spans="2:19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</row>
    <row r="420" spans="2:19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</row>
    <row r="421" spans="2:19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</row>
    <row r="422" spans="2:19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</row>
    <row r="423" spans="2:19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</row>
    <row r="424" spans="2:19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</row>
    <row r="425" spans="2:19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</row>
    <row r="426" spans="2:19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</row>
    <row r="427" spans="2:19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</row>
    <row r="428" spans="2:19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</row>
    <row r="429" spans="2:19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</row>
    <row r="430" spans="2:19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</row>
    <row r="431" spans="2:19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</row>
    <row r="432" spans="2:19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</row>
    <row r="433" spans="2:19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</row>
    <row r="434" spans="2:19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</row>
    <row r="435" spans="2:19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</row>
    <row r="436" spans="2:19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</row>
    <row r="437" spans="2:19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</row>
    <row r="438" spans="2:19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</row>
    <row r="439" spans="2:19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</row>
    <row r="440" spans="2:19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</row>
    <row r="441" spans="2:19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</row>
    <row r="442" spans="2:19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</row>
    <row r="443" spans="2:19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</row>
    <row r="444" spans="2:19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</row>
    <row r="445" spans="2:19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</row>
    <row r="446" spans="2:19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</row>
    <row r="447" spans="2:19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</row>
    <row r="448" spans="2:19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</row>
    <row r="449" spans="2:19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</row>
    <row r="450" spans="2:19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</row>
    <row r="451" spans="2:19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</row>
    <row r="452" spans="2:19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</row>
    <row r="453" spans="2:19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</row>
    <row r="454" spans="2:19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</row>
    <row r="455" spans="2:19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</row>
    <row r="456" spans="2:19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</row>
    <row r="457" spans="2:19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</row>
    <row r="458" spans="2:19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</row>
    <row r="459" spans="2:19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</row>
    <row r="460" spans="2:19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</row>
    <row r="461" spans="2:19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</row>
    <row r="462" spans="2:19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</row>
    <row r="463" spans="2:19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</row>
    <row r="464" spans="2:19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</row>
    <row r="465" spans="2:19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</row>
    <row r="466" spans="2:19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</row>
    <row r="467" spans="2:19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</row>
    <row r="468" spans="2:19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</row>
    <row r="469" spans="2:19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</row>
    <row r="470" spans="2:19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</row>
    <row r="471" spans="2:19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</row>
    <row r="472" spans="2:19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</row>
    <row r="473" spans="2:19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</row>
    <row r="474" spans="2:19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</row>
    <row r="475" spans="2:19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</row>
    <row r="476" spans="2:19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</row>
    <row r="477" spans="2:19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</row>
    <row r="478" spans="2:19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</row>
    <row r="479" spans="2:19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</row>
    <row r="480" spans="2:19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</row>
    <row r="481" spans="2:19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</row>
    <row r="482" spans="2:19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</row>
    <row r="483" spans="2:19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</row>
    <row r="484" spans="2:19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</row>
    <row r="485" spans="2:19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</row>
    <row r="486" spans="2:19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</row>
    <row r="487" spans="2:19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</row>
    <row r="488" spans="2:19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</row>
    <row r="489" spans="2:19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</row>
    <row r="490" spans="2:19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</row>
    <row r="491" spans="2:19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</row>
    <row r="492" spans="2:19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</row>
    <row r="493" spans="2:19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</row>
    <row r="494" spans="2:19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</row>
    <row r="495" spans="2:19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</row>
    <row r="496" spans="2:19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</row>
    <row r="497" spans="2:19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</row>
    <row r="498" spans="2:19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</row>
    <row r="499" spans="2:19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</row>
    <row r="500" spans="2:19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</row>
    <row r="501" spans="2:19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</row>
    <row r="502" spans="2:19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</row>
    <row r="503" spans="2:19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</row>
    <row r="504" spans="2:19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</row>
    <row r="505" spans="2:19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</row>
    <row r="506" spans="2:19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</row>
    <row r="507" spans="2:19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</row>
    <row r="508" spans="2:19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</row>
    <row r="509" spans="2:19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</row>
    <row r="510" spans="2:19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</row>
    <row r="511" spans="2:19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</row>
    <row r="512" spans="2:19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</row>
    <row r="513" spans="2:19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</row>
    <row r="514" spans="2:19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</row>
    <row r="515" spans="2:19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</row>
    <row r="516" spans="2:19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</row>
    <row r="517" spans="2:19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</row>
    <row r="518" spans="2:19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</row>
    <row r="519" spans="2:19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</row>
    <row r="520" spans="2:19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</row>
    <row r="521" spans="2:19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</row>
    <row r="522" spans="2:19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</row>
    <row r="523" spans="2:19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</row>
    <row r="524" spans="2:19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</row>
    <row r="525" spans="2:19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</row>
    <row r="526" spans="2:19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</row>
    <row r="527" spans="2:19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</row>
    <row r="528" spans="2:19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</row>
    <row r="529" spans="2:19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</row>
    <row r="530" spans="2:19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</row>
    <row r="531" spans="2:19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</row>
    <row r="532" spans="2:19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</row>
    <row r="533" spans="2:19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</row>
    <row r="534" spans="2:19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</row>
    <row r="535" spans="2:19">
      <c r="B535" s="115"/>
      <c r="C535" s="115"/>
      <c r="D535" s="115"/>
      <c r="E535" s="115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</row>
    <row r="536" spans="2:19">
      <c r="B536" s="115"/>
      <c r="C536" s="115"/>
      <c r="D536" s="115"/>
      <c r="E536" s="115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</row>
    <row r="537" spans="2:19">
      <c r="B537" s="115"/>
      <c r="C537" s="115"/>
      <c r="D537" s="115"/>
      <c r="E537" s="115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</row>
    <row r="538" spans="2:19">
      <c r="B538" s="130"/>
      <c r="C538" s="115"/>
      <c r="D538" s="115"/>
      <c r="E538" s="115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</row>
    <row r="539" spans="2:19">
      <c r="B539" s="130"/>
      <c r="C539" s="115"/>
      <c r="D539" s="115"/>
      <c r="E539" s="115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</row>
    <row r="540" spans="2:19">
      <c r="B540" s="131"/>
      <c r="C540" s="115"/>
      <c r="D540" s="115"/>
      <c r="E540" s="115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</row>
    <row r="541" spans="2:19">
      <c r="B541" s="115"/>
      <c r="C541" s="115"/>
      <c r="D541" s="115"/>
      <c r="E541" s="115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</row>
    <row r="542" spans="2:19">
      <c r="B542" s="115"/>
      <c r="C542" s="115"/>
      <c r="D542" s="115"/>
      <c r="E542" s="115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</row>
    <row r="543" spans="2:19">
      <c r="B543" s="115"/>
      <c r="C543" s="115"/>
      <c r="D543" s="115"/>
      <c r="E543" s="115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</row>
    <row r="544" spans="2:19">
      <c r="B544" s="115"/>
      <c r="C544" s="115"/>
      <c r="D544" s="115"/>
      <c r="E544" s="115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</row>
    <row r="545" spans="2:19">
      <c r="B545" s="115"/>
      <c r="C545" s="115"/>
      <c r="D545" s="115"/>
      <c r="E545" s="115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</row>
    <row r="546" spans="2:19">
      <c r="B546" s="115"/>
      <c r="C546" s="115"/>
      <c r="D546" s="115"/>
      <c r="E546" s="115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</row>
    <row r="547" spans="2:19">
      <c r="B547" s="115"/>
      <c r="C547" s="115"/>
      <c r="D547" s="115"/>
      <c r="E547" s="115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</row>
    <row r="548" spans="2:19">
      <c r="B548" s="115"/>
      <c r="C548" s="115"/>
      <c r="D548" s="115"/>
      <c r="E548" s="115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</row>
    <row r="549" spans="2:19">
      <c r="B549" s="115"/>
      <c r="C549" s="115"/>
      <c r="D549" s="115"/>
      <c r="E549" s="115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</row>
    <row r="550" spans="2:19">
      <c r="B550" s="115"/>
      <c r="C550" s="115"/>
      <c r="D550" s="115"/>
      <c r="E550" s="115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</row>
    <row r="551" spans="2:19">
      <c r="B551" s="115"/>
      <c r="C551" s="115"/>
      <c r="D551" s="115"/>
      <c r="E551" s="115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</row>
    <row r="552" spans="2:19">
      <c r="B552" s="115"/>
      <c r="C552" s="115"/>
      <c r="D552" s="115"/>
      <c r="E552" s="115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</row>
    <row r="553" spans="2:19">
      <c r="B553" s="115"/>
      <c r="C553" s="115"/>
      <c r="D553" s="115"/>
      <c r="E553" s="115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</row>
    <row r="554" spans="2:19">
      <c r="B554" s="115"/>
      <c r="C554" s="115"/>
      <c r="D554" s="115"/>
      <c r="E554" s="115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</row>
    <row r="555" spans="2:19">
      <c r="B555" s="115"/>
      <c r="C555" s="115"/>
      <c r="D555" s="115"/>
      <c r="E555" s="115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</row>
    <row r="556" spans="2:19">
      <c r="B556" s="115"/>
      <c r="C556" s="115"/>
      <c r="D556" s="115"/>
      <c r="E556" s="115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</row>
    <row r="557" spans="2:19">
      <c r="B557" s="115"/>
      <c r="C557" s="115"/>
      <c r="D557" s="115"/>
      <c r="E557" s="115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</row>
    <row r="558" spans="2:19">
      <c r="B558" s="115"/>
      <c r="C558" s="115"/>
      <c r="D558" s="115"/>
      <c r="E558" s="115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</row>
    <row r="559" spans="2:19">
      <c r="B559" s="115"/>
      <c r="C559" s="115"/>
      <c r="D559" s="115"/>
      <c r="E559" s="115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</row>
    <row r="560" spans="2:19">
      <c r="B560" s="115"/>
      <c r="C560" s="115"/>
      <c r="D560" s="115"/>
      <c r="E560" s="115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</row>
    <row r="561" spans="2:19">
      <c r="B561" s="115"/>
      <c r="C561" s="115"/>
      <c r="D561" s="115"/>
      <c r="E561" s="115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</row>
    <row r="562" spans="2:19">
      <c r="B562" s="115"/>
      <c r="C562" s="115"/>
      <c r="D562" s="115"/>
      <c r="E562" s="115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</row>
    <row r="563" spans="2:19">
      <c r="B563" s="115"/>
      <c r="C563" s="115"/>
      <c r="D563" s="115"/>
      <c r="E563" s="115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</row>
    <row r="564" spans="2:19">
      <c r="B564" s="115"/>
      <c r="C564" s="115"/>
      <c r="D564" s="115"/>
      <c r="E564" s="115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</row>
    <row r="565" spans="2:19">
      <c r="B565" s="115"/>
      <c r="C565" s="115"/>
      <c r="D565" s="115"/>
      <c r="E565" s="115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</row>
    <row r="566" spans="2:19">
      <c r="B566" s="115"/>
      <c r="C566" s="115"/>
      <c r="D566" s="115"/>
      <c r="E566" s="115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</row>
    <row r="567" spans="2:19">
      <c r="B567" s="115"/>
      <c r="C567" s="115"/>
      <c r="D567" s="115"/>
      <c r="E567" s="115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</row>
    <row r="568" spans="2:19">
      <c r="B568" s="115"/>
      <c r="C568" s="115"/>
      <c r="D568" s="115"/>
      <c r="E568" s="115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</row>
    <row r="569" spans="2:19">
      <c r="B569" s="115"/>
      <c r="C569" s="115"/>
      <c r="D569" s="115"/>
      <c r="E569" s="115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</row>
    <row r="570" spans="2:19">
      <c r="B570" s="115"/>
      <c r="C570" s="115"/>
      <c r="D570" s="115"/>
      <c r="E570" s="115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</row>
    <row r="571" spans="2:19">
      <c r="B571" s="115"/>
      <c r="C571" s="115"/>
      <c r="D571" s="115"/>
      <c r="E571" s="115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</row>
    <row r="572" spans="2:19">
      <c r="B572" s="115"/>
      <c r="C572" s="115"/>
      <c r="D572" s="115"/>
      <c r="E572" s="115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</row>
    <row r="573" spans="2:19">
      <c r="B573" s="115"/>
      <c r="C573" s="115"/>
      <c r="D573" s="115"/>
      <c r="E573" s="115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</row>
    <row r="574" spans="2:19">
      <c r="B574" s="115"/>
      <c r="C574" s="115"/>
      <c r="D574" s="115"/>
      <c r="E574" s="115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</row>
    <row r="575" spans="2:19">
      <c r="B575" s="115"/>
      <c r="C575" s="115"/>
      <c r="D575" s="115"/>
      <c r="E575" s="115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</row>
    <row r="576" spans="2:19">
      <c r="B576" s="115"/>
      <c r="C576" s="115"/>
      <c r="D576" s="115"/>
      <c r="E576" s="115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</row>
    <row r="577" spans="2:19">
      <c r="B577" s="115"/>
      <c r="C577" s="115"/>
      <c r="D577" s="115"/>
      <c r="E577" s="115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</row>
    <row r="578" spans="2:19">
      <c r="B578" s="115"/>
      <c r="C578" s="115"/>
      <c r="D578" s="115"/>
      <c r="E578" s="115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</row>
    <row r="579" spans="2:19">
      <c r="B579" s="115"/>
      <c r="C579" s="115"/>
      <c r="D579" s="115"/>
      <c r="E579" s="115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</row>
    <row r="580" spans="2:19">
      <c r="B580" s="115"/>
      <c r="C580" s="115"/>
      <c r="D580" s="115"/>
      <c r="E580" s="115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</row>
    <row r="581" spans="2:19">
      <c r="B581" s="115"/>
      <c r="C581" s="115"/>
      <c r="D581" s="115"/>
      <c r="E581" s="115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</row>
    <row r="582" spans="2:19">
      <c r="B582" s="115"/>
      <c r="C582" s="115"/>
      <c r="D582" s="115"/>
      <c r="E582" s="115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</row>
    <row r="583" spans="2:19">
      <c r="B583" s="115"/>
      <c r="C583" s="115"/>
      <c r="D583" s="115"/>
      <c r="E583" s="115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</row>
    <row r="584" spans="2:19">
      <c r="B584" s="115"/>
      <c r="C584" s="115"/>
      <c r="D584" s="115"/>
      <c r="E584" s="115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</row>
    <row r="585" spans="2:19">
      <c r="B585" s="115"/>
      <c r="C585" s="115"/>
      <c r="D585" s="115"/>
      <c r="E585" s="115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</row>
    <row r="586" spans="2:19">
      <c r="B586" s="115"/>
      <c r="C586" s="115"/>
      <c r="D586" s="115"/>
      <c r="E586" s="115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</row>
    <row r="587" spans="2:19">
      <c r="B587" s="115"/>
      <c r="C587" s="115"/>
      <c r="D587" s="115"/>
      <c r="E587" s="115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</row>
    <row r="588" spans="2:19">
      <c r="B588" s="115"/>
      <c r="C588" s="115"/>
      <c r="D588" s="115"/>
      <c r="E588" s="115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</row>
    <row r="589" spans="2:19">
      <c r="B589" s="115"/>
      <c r="C589" s="115"/>
      <c r="D589" s="115"/>
      <c r="E589" s="115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</row>
    <row r="590" spans="2:19">
      <c r="B590" s="115"/>
      <c r="C590" s="115"/>
      <c r="D590" s="115"/>
      <c r="E590" s="115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</row>
    <row r="591" spans="2:19">
      <c r="B591" s="115"/>
      <c r="C591" s="115"/>
      <c r="D591" s="115"/>
      <c r="E591" s="115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</row>
    <row r="592" spans="2:19">
      <c r="B592" s="115"/>
      <c r="C592" s="115"/>
      <c r="D592" s="115"/>
      <c r="E592" s="115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</row>
    <row r="593" spans="2:19">
      <c r="B593" s="115"/>
      <c r="C593" s="115"/>
      <c r="D593" s="115"/>
      <c r="E593" s="115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</row>
    <row r="594" spans="2:19">
      <c r="B594" s="115"/>
      <c r="C594" s="115"/>
      <c r="D594" s="115"/>
      <c r="E594" s="115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</row>
    <row r="595" spans="2:19">
      <c r="B595" s="115"/>
      <c r="C595" s="115"/>
      <c r="D595" s="115"/>
      <c r="E595" s="115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</row>
    <row r="596" spans="2:19">
      <c r="B596" s="115"/>
      <c r="C596" s="115"/>
      <c r="D596" s="115"/>
      <c r="E596" s="115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</row>
    <row r="597" spans="2:19">
      <c r="B597" s="115"/>
      <c r="C597" s="115"/>
      <c r="D597" s="115"/>
      <c r="E597" s="115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</row>
    <row r="598" spans="2:19">
      <c r="B598" s="115"/>
      <c r="C598" s="115"/>
      <c r="D598" s="115"/>
      <c r="E598" s="115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</row>
    <row r="599" spans="2:19">
      <c r="B599" s="115"/>
      <c r="C599" s="115"/>
      <c r="D599" s="115"/>
      <c r="E599" s="115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</row>
    <row r="600" spans="2:19">
      <c r="B600" s="115"/>
      <c r="C600" s="115"/>
      <c r="D600" s="115"/>
      <c r="E600" s="115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</row>
    <row r="601" spans="2:19">
      <c r="B601" s="115"/>
      <c r="C601" s="115"/>
      <c r="D601" s="115"/>
      <c r="E601" s="115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</row>
    <row r="602" spans="2:19">
      <c r="B602" s="115"/>
      <c r="C602" s="115"/>
      <c r="D602" s="115"/>
      <c r="E602" s="115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</row>
    <row r="603" spans="2:19">
      <c r="B603" s="115"/>
      <c r="C603" s="115"/>
      <c r="D603" s="115"/>
      <c r="E603" s="115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</row>
    <row r="604" spans="2:19">
      <c r="B604" s="115"/>
      <c r="C604" s="115"/>
      <c r="D604" s="115"/>
      <c r="E604" s="115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</row>
    <row r="605" spans="2:19">
      <c r="B605" s="115"/>
      <c r="C605" s="115"/>
      <c r="D605" s="115"/>
      <c r="E605" s="115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</row>
    <row r="606" spans="2:19">
      <c r="B606" s="115"/>
      <c r="C606" s="115"/>
      <c r="D606" s="115"/>
      <c r="E606" s="115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</row>
    <row r="607" spans="2:19">
      <c r="B607" s="115"/>
      <c r="C607" s="115"/>
      <c r="D607" s="115"/>
      <c r="E607" s="115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</row>
    <row r="608" spans="2:19">
      <c r="B608" s="115"/>
      <c r="C608" s="115"/>
      <c r="D608" s="115"/>
      <c r="E608" s="115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</row>
    <row r="609" spans="2:19">
      <c r="B609" s="115"/>
      <c r="C609" s="115"/>
      <c r="D609" s="115"/>
      <c r="E609" s="115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</row>
    <row r="610" spans="2:19">
      <c r="B610" s="115"/>
      <c r="C610" s="115"/>
      <c r="D610" s="115"/>
      <c r="E610" s="115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</row>
    <row r="611" spans="2:19">
      <c r="B611" s="115"/>
      <c r="C611" s="115"/>
      <c r="D611" s="115"/>
      <c r="E611" s="115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</row>
    <row r="612" spans="2:19">
      <c r="B612" s="115"/>
      <c r="C612" s="115"/>
      <c r="D612" s="115"/>
      <c r="E612" s="115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</row>
    <row r="613" spans="2:19">
      <c r="B613" s="115"/>
      <c r="C613" s="115"/>
      <c r="D613" s="115"/>
      <c r="E613" s="115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</row>
    <row r="614" spans="2:19">
      <c r="B614" s="115"/>
      <c r="C614" s="115"/>
      <c r="D614" s="115"/>
      <c r="E614" s="115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</row>
    <row r="615" spans="2:19">
      <c r="B615" s="115"/>
      <c r="C615" s="115"/>
      <c r="D615" s="115"/>
      <c r="E615" s="115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</row>
    <row r="616" spans="2:19">
      <c r="B616" s="115"/>
      <c r="C616" s="115"/>
      <c r="D616" s="115"/>
      <c r="E616" s="115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</row>
    <row r="617" spans="2:19">
      <c r="B617" s="115"/>
      <c r="C617" s="115"/>
      <c r="D617" s="115"/>
      <c r="E617" s="115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</row>
    <row r="618" spans="2:19">
      <c r="B618" s="115"/>
      <c r="C618" s="115"/>
      <c r="D618" s="115"/>
      <c r="E618" s="115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</row>
    <row r="619" spans="2:19">
      <c r="B619" s="115"/>
      <c r="C619" s="115"/>
      <c r="D619" s="115"/>
      <c r="E619" s="115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</row>
    <row r="620" spans="2:19">
      <c r="B620" s="115"/>
      <c r="C620" s="115"/>
      <c r="D620" s="115"/>
      <c r="E620" s="115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</row>
    <row r="621" spans="2:19">
      <c r="B621" s="115"/>
      <c r="C621" s="115"/>
      <c r="D621" s="115"/>
      <c r="E621" s="115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</row>
    <row r="622" spans="2:19">
      <c r="B622" s="115"/>
      <c r="C622" s="115"/>
      <c r="D622" s="115"/>
      <c r="E622" s="115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</row>
    <row r="623" spans="2:19">
      <c r="B623" s="115"/>
      <c r="C623" s="115"/>
      <c r="D623" s="115"/>
      <c r="E623" s="115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</row>
    <row r="624" spans="2:19">
      <c r="B624" s="115"/>
      <c r="C624" s="115"/>
      <c r="D624" s="115"/>
      <c r="E624" s="115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</row>
    <row r="625" spans="2:19">
      <c r="B625" s="115"/>
      <c r="C625" s="115"/>
      <c r="D625" s="115"/>
      <c r="E625" s="115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</row>
    <row r="626" spans="2:19">
      <c r="B626" s="115"/>
      <c r="C626" s="115"/>
      <c r="D626" s="115"/>
      <c r="E626" s="115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</row>
    <row r="627" spans="2:19">
      <c r="B627" s="115"/>
      <c r="C627" s="115"/>
      <c r="D627" s="115"/>
      <c r="E627" s="115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</row>
    <row r="628" spans="2:19">
      <c r="B628" s="115"/>
      <c r="C628" s="115"/>
      <c r="D628" s="115"/>
      <c r="E628" s="115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</row>
    <row r="629" spans="2:19">
      <c r="B629" s="115"/>
      <c r="C629" s="115"/>
      <c r="D629" s="115"/>
      <c r="E629" s="115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</row>
    <row r="630" spans="2:19">
      <c r="B630" s="115"/>
      <c r="C630" s="115"/>
      <c r="D630" s="115"/>
      <c r="E630" s="115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</row>
    <row r="631" spans="2:19">
      <c r="B631" s="115"/>
      <c r="C631" s="115"/>
      <c r="D631" s="115"/>
      <c r="E631" s="115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</row>
    <row r="632" spans="2:19">
      <c r="B632" s="115"/>
      <c r="C632" s="115"/>
      <c r="D632" s="115"/>
      <c r="E632" s="115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</row>
    <row r="633" spans="2:19">
      <c r="B633" s="115"/>
      <c r="C633" s="115"/>
      <c r="D633" s="115"/>
      <c r="E633" s="115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</row>
    <row r="634" spans="2:19">
      <c r="B634" s="115"/>
      <c r="C634" s="115"/>
      <c r="D634" s="115"/>
      <c r="E634" s="115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</row>
    <row r="635" spans="2:19">
      <c r="B635" s="115"/>
      <c r="C635" s="115"/>
      <c r="D635" s="115"/>
      <c r="E635" s="115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</row>
    <row r="636" spans="2:19">
      <c r="B636" s="115"/>
      <c r="C636" s="115"/>
      <c r="D636" s="115"/>
      <c r="E636" s="115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</row>
    <row r="637" spans="2:19">
      <c r="B637" s="115"/>
      <c r="C637" s="115"/>
      <c r="D637" s="115"/>
      <c r="E637" s="115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</row>
    <row r="638" spans="2:19">
      <c r="B638" s="115"/>
      <c r="C638" s="115"/>
      <c r="D638" s="115"/>
      <c r="E638" s="115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</row>
    <row r="639" spans="2:19">
      <c r="B639" s="115"/>
      <c r="C639" s="115"/>
      <c r="D639" s="115"/>
      <c r="E639" s="115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</row>
    <row r="640" spans="2:19">
      <c r="B640" s="115"/>
      <c r="C640" s="115"/>
      <c r="D640" s="115"/>
      <c r="E640" s="115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</row>
    <row r="641" spans="2:19">
      <c r="B641" s="115"/>
      <c r="C641" s="115"/>
      <c r="D641" s="115"/>
      <c r="E641" s="115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</row>
    <row r="642" spans="2:19">
      <c r="B642" s="115"/>
      <c r="C642" s="115"/>
      <c r="D642" s="115"/>
      <c r="E642" s="115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</row>
    <row r="643" spans="2:19">
      <c r="B643" s="115"/>
      <c r="C643" s="115"/>
      <c r="D643" s="115"/>
      <c r="E643" s="115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</row>
    <row r="644" spans="2:19">
      <c r="B644" s="115"/>
      <c r="C644" s="115"/>
      <c r="D644" s="115"/>
      <c r="E644" s="115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</row>
    <row r="645" spans="2:19">
      <c r="B645" s="115"/>
      <c r="C645" s="115"/>
      <c r="D645" s="115"/>
      <c r="E645" s="115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</row>
    <row r="646" spans="2:19">
      <c r="B646" s="115"/>
      <c r="C646" s="115"/>
      <c r="D646" s="115"/>
      <c r="E646" s="115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</row>
    <row r="647" spans="2:19">
      <c r="B647" s="115"/>
      <c r="C647" s="115"/>
      <c r="D647" s="115"/>
      <c r="E647" s="115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</row>
    <row r="648" spans="2:19">
      <c r="B648" s="115"/>
      <c r="C648" s="115"/>
      <c r="D648" s="115"/>
      <c r="E648" s="115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</row>
    <row r="649" spans="2:19">
      <c r="B649" s="115"/>
      <c r="C649" s="115"/>
      <c r="D649" s="115"/>
      <c r="E649" s="115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</row>
    <row r="650" spans="2:19">
      <c r="B650" s="115"/>
      <c r="C650" s="115"/>
      <c r="D650" s="115"/>
      <c r="E650" s="115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</row>
    <row r="651" spans="2:19">
      <c r="B651" s="115"/>
      <c r="C651" s="115"/>
      <c r="D651" s="115"/>
      <c r="E651" s="115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</row>
    <row r="652" spans="2:19">
      <c r="B652" s="115"/>
      <c r="C652" s="115"/>
      <c r="D652" s="115"/>
      <c r="E652" s="115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</row>
    <row r="653" spans="2:19">
      <c r="B653" s="115"/>
      <c r="C653" s="115"/>
      <c r="D653" s="115"/>
      <c r="E653" s="115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</row>
    <row r="654" spans="2:19">
      <c r="B654" s="115"/>
      <c r="C654" s="115"/>
      <c r="D654" s="115"/>
      <c r="E654" s="115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</row>
    <row r="655" spans="2:19">
      <c r="B655" s="115"/>
      <c r="C655" s="115"/>
      <c r="D655" s="115"/>
      <c r="E655" s="115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</row>
    <row r="656" spans="2:19">
      <c r="B656" s="115"/>
      <c r="C656" s="115"/>
      <c r="D656" s="115"/>
      <c r="E656" s="115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</row>
    <row r="657" spans="2:19">
      <c r="B657" s="115"/>
      <c r="C657" s="115"/>
      <c r="D657" s="115"/>
      <c r="E657" s="115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</row>
    <row r="658" spans="2:19">
      <c r="B658" s="115"/>
      <c r="C658" s="115"/>
      <c r="D658" s="115"/>
      <c r="E658" s="115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</row>
    <row r="659" spans="2:19">
      <c r="B659" s="115"/>
      <c r="C659" s="115"/>
      <c r="D659" s="115"/>
      <c r="E659" s="115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</row>
    <row r="660" spans="2:19">
      <c r="B660" s="115"/>
      <c r="C660" s="115"/>
      <c r="D660" s="115"/>
      <c r="E660" s="115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</row>
    <row r="661" spans="2:19">
      <c r="B661" s="115"/>
      <c r="C661" s="115"/>
      <c r="D661" s="115"/>
      <c r="E661" s="115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</row>
    <row r="662" spans="2:19">
      <c r="B662" s="115"/>
      <c r="C662" s="115"/>
      <c r="D662" s="115"/>
      <c r="E662" s="115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</row>
    <row r="663" spans="2:19">
      <c r="B663" s="115"/>
      <c r="C663" s="115"/>
      <c r="D663" s="115"/>
      <c r="E663" s="115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</row>
    <row r="664" spans="2:19">
      <c r="B664" s="115"/>
      <c r="C664" s="115"/>
      <c r="D664" s="115"/>
      <c r="E664" s="115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</row>
    <row r="665" spans="2:19">
      <c r="B665" s="115"/>
      <c r="C665" s="115"/>
      <c r="D665" s="115"/>
      <c r="E665" s="115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</row>
    <row r="666" spans="2:19">
      <c r="B666" s="115"/>
      <c r="C666" s="115"/>
      <c r="D666" s="115"/>
      <c r="E666" s="115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</row>
    <row r="667" spans="2:19">
      <c r="B667" s="115"/>
      <c r="C667" s="115"/>
      <c r="D667" s="115"/>
      <c r="E667" s="115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</row>
    <row r="668" spans="2:19">
      <c r="B668" s="115"/>
      <c r="C668" s="115"/>
      <c r="D668" s="115"/>
      <c r="E668" s="115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29 A1:B32 C30:XFD32 D1:XFD29 A33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>
      <selection activeCell="E17" sqref="E17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4.85546875" style="2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146</v>
      </c>
      <c r="C1" s="67" t="s" vm="1">
        <v>231</v>
      </c>
    </row>
    <row r="2" spans="2:49">
      <c r="B2" s="46" t="s">
        <v>145</v>
      </c>
      <c r="C2" s="67" t="s">
        <v>232</v>
      </c>
    </row>
    <row r="3" spans="2:49">
      <c r="B3" s="46" t="s">
        <v>147</v>
      </c>
      <c r="C3" s="67" t="s">
        <v>233</v>
      </c>
    </row>
    <row r="4" spans="2:49">
      <c r="B4" s="46" t="s">
        <v>148</v>
      </c>
      <c r="C4" s="67">
        <v>8802</v>
      </c>
    </row>
    <row r="6" spans="2:49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2:49" ht="26.25" customHeight="1">
      <c r="B7" s="152" t="s">
        <v>92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2:49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111</v>
      </c>
      <c r="K8" s="29" t="s">
        <v>59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30</v>
      </c>
      <c r="C11" s="69"/>
      <c r="D11" s="69"/>
      <c r="E11" s="69"/>
      <c r="F11" s="69"/>
      <c r="G11" s="69"/>
      <c r="H11" s="77"/>
      <c r="I11" s="77"/>
      <c r="J11" s="77">
        <v>83284.183992600025</v>
      </c>
      <c r="K11" s="69"/>
      <c r="L11" s="78">
        <f>IFERROR(J11/$J$11,0)</f>
        <v>1</v>
      </c>
      <c r="M11" s="78">
        <f>J11/'סכום נכסי הקרן'!$C$42</f>
        <v>1.5974463427463531E-2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9" t="s">
        <v>199</v>
      </c>
      <c r="C12" s="71"/>
      <c r="D12" s="71"/>
      <c r="E12" s="71"/>
      <c r="F12" s="71"/>
      <c r="G12" s="71"/>
      <c r="H12" s="80"/>
      <c r="I12" s="80"/>
      <c r="J12" s="80">
        <v>18110.036502600004</v>
      </c>
      <c r="K12" s="71"/>
      <c r="L12" s="81">
        <f t="shared" ref="L12:L67" si="0">IFERROR(J12/$J$11,0)</f>
        <v>0.21744868754683505</v>
      </c>
      <c r="M12" s="81">
        <f>J12/'סכום נכסי הקרן'!$C$42</f>
        <v>3.4736261065668613E-3</v>
      </c>
    </row>
    <row r="13" spans="2:49">
      <c r="B13" s="76" t="s">
        <v>2065</v>
      </c>
      <c r="C13" s="73">
        <v>9114</v>
      </c>
      <c r="D13" s="86" t="s">
        <v>28</v>
      </c>
      <c r="E13" s="73" t="s">
        <v>2066</v>
      </c>
      <c r="F13" s="86" t="s">
        <v>1196</v>
      </c>
      <c r="G13" s="86" t="s">
        <v>132</v>
      </c>
      <c r="H13" s="83">
        <v>7339.0300000000016</v>
      </c>
      <c r="I13" s="83">
        <v>824.19640000000004</v>
      </c>
      <c r="J13" s="83">
        <v>223.80567000000005</v>
      </c>
      <c r="K13" s="84">
        <v>8.8226973040500664E-4</v>
      </c>
      <c r="L13" s="84">
        <f t="shared" si="0"/>
        <v>2.6872529605367289E-3</v>
      </c>
      <c r="M13" s="84">
        <f>J13/'סכום נכסי הקרן'!$C$42</f>
        <v>4.2927424138437077E-5</v>
      </c>
    </row>
    <row r="14" spans="2:49">
      <c r="B14" s="76" t="s">
        <v>2067</v>
      </c>
      <c r="C14" s="73">
        <v>8423</v>
      </c>
      <c r="D14" s="86" t="s">
        <v>28</v>
      </c>
      <c r="E14" s="73" t="s">
        <v>2068</v>
      </c>
      <c r="F14" s="86" t="s">
        <v>490</v>
      </c>
      <c r="G14" s="86" t="s">
        <v>132</v>
      </c>
      <c r="H14" s="83">
        <v>6849026.2300000014</v>
      </c>
      <c r="I14" s="133">
        <v>0</v>
      </c>
      <c r="J14" s="133">
        <v>0</v>
      </c>
      <c r="K14" s="84">
        <v>1.3932735619701349E-3</v>
      </c>
      <c r="L14" s="84">
        <f t="shared" ref="L14" si="1">IFERROR(J14/$J$11,0)</f>
        <v>0</v>
      </c>
      <c r="M14" s="84">
        <f>J14/'סכום נכסי הקרן'!$C$42</f>
        <v>0</v>
      </c>
    </row>
    <row r="15" spans="2:49">
      <c r="B15" s="76" t="s">
        <v>2069</v>
      </c>
      <c r="C15" s="73">
        <v>8113</v>
      </c>
      <c r="D15" s="86" t="s">
        <v>28</v>
      </c>
      <c r="E15" s="73" t="s">
        <v>2070</v>
      </c>
      <c r="F15" s="86" t="s">
        <v>155</v>
      </c>
      <c r="G15" s="86" t="s">
        <v>132</v>
      </c>
      <c r="H15" s="83">
        <v>63408.000000000007</v>
      </c>
      <c r="I15" s="83">
        <v>222.5001</v>
      </c>
      <c r="J15" s="83">
        <v>522.0065800000001</v>
      </c>
      <c r="K15" s="84">
        <v>7.4060543996682098E-4</v>
      </c>
      <c r="L15" s="84">
        <f t="shared" si="0"/>
        <v>6.2677756444894928E-3</v>
      </c>
      <c r="M15" s="84">
        <f>J15/'סכום נכסי הקרן'!$C$42</f>
        <v>1.0012435280444407E-4</v>
      </c>
    </row>
    <row r="16" spans="2:49">
      <c r="B16" s="76" t="s">
        <v>2071</v>
      </c>
      <c r="C16" s="73">
        <v>8460</v>
      </c>
      <c r="D16" s="86" t="s">
        <v>28</v>
      </c>
      <c r="E16" s="73">
        <v>513644005</v>
      </c>
      <c r="F16" s="86" t="s">
        <v>1196</v>
      </c>
      <c r="G16" s="86" t="s">
        <v>132</v>
      </c>
      <c r="H16" s="83">
        <v>27240.290000000005</v>
      </c>
      <c r="I16" s="83">
        <v>322.17919999999998</v>
      </c>
      <c r="J16" s="83">
        <v>324.72144000000009</v>
      </c>
      <c r="K16" s="84">
        <v>2.3828597022921426E-3</v>
      </c>
      <c r="L16" s="84">
        <f t="shared" si="0"/>
        <v>3.8989568539070066E-3</v>
      </c>
      <c r="M16" s="84">
        <f>J16/'סכום נכסי הקרן'!$C$42</f>
        <v>6.2283743667995755E-5</v>
      </c>
    </row>
    <row r="17" spans="2:13">
      <c r="B17" s="76" t="s">
        <v>2072</v>
      </c>
      <c r="C17" s="73">
        <v>8525</v>
      </c>
      <c r="D17" s="86" t="s">
        <v>28</v>
      </c>
      <c r="E17" s="73" t="s">
        <v>2073</v>
      </c>
      <c r="F17" s="86" t="s">
        <v>1196</v>
      </c>
      <c r="G17" s="86" t="s">
        <v>132</v>
      </c>
      <c r="H17" s="83">
        <v>10530.670000000002</v>
      </c>
      <c r="I17" s="83">
        <v>580.20000000000005</v>
      </c>
      <c r="J17" s="83">
        <v>226.06612000000001</v>
      </c>
      <c r="K17" s="84">
        <v>1.0509028736105683E-3</v>
      </c>
      <c r="L17" s="84">
        <f t="shared" si="0"/>
        <v>2.7143943683243204E-3</v>
      </c>
      <c r="M17" s="84">
        <f>J17/'סכום נכסי הקרן'!$C$42</f>
        <v>4.3360993564509832E-5</v>
      </c>
    </row>
    <row r="18" spans="2:13">
      <c r="B18" s="76" t="s">
        <v>2074</v>
      </c>
      <c r="C18" s="73">
        <v>9326</v>
      </c>
      <c r="D18" s="86" t="s">
        <v>28</v>
      </c>
      <c r="E18" s="73" t="s">
        <v>2075</v>
      </c>
      <c r="F18" s="86" t="s">
        <v>1372</v>
      </c>
      <c r="G18" s="86" t="s">
        <v>132</v>
      </c>
      <c r="H18" s="83">
        <v>41386.954946000005</v>
      </c>
      <c r="I18" s="83">
        <v>100</v>
      </c>
      <c r="J18" s="83">
        <v>153.13173330200004</v>
      </c>
      <c r="K18" s="84">
        <v>2.0693477473000004E-5</v>
      </c>
      <c r="L18" s="84">
        <f t="shared" si="0"/>
        <v>1.8386652298305057E-3</v>
      </c>
      <c r="M18" s="84">
        <f>J18/'סכום נכסי הקרן'!$C$42</f>
        <v>2.9371690469276244E-5</v>
      </c>
    </row>
    <row r="19" spans="2:13">
      <c r="B19" s="76" t="s">
        <v>2076</v>
      </c>
      <c r="C19" s="73">
        <v>8561</v>
      </c>
      <c r="D19" s="86" t="s">
        <v>28</v>
      </c>
      <c r="E19" s="73" t="s">
        <v>2077</v>
      </c>
      <c r="F19" s="86" t="s">
        <v>506</v>
      </c>
      <c r="G19" s="86" t="s">
        <v>133</v>
      </c>
      <c r="H19" s="83">
        <v>2163960.6</v>
      </c>
      <c r="I19" s="83">
        <v>101.42910000000001</v>
      </c>
      <c r="J19" s="83">
        <v>2194.8857599999997</v>
      </c>
      <c r="K19" s="84">
        <v>3.3339418231510872E-3</v>
      </c>
      <c r="L19" s="84">
        <f t="shared" si="0"/>
        <v>2.6354172602507817E-2</v>
      </c>
      <c r="M19" s="84">
        <f>J19/'סכום נכסי הקרן'!$C$42</f>
        <v>4.2099376639982255E-4</v>
      </c>
    </row>
    <row r="20" spans="2:13">
      <c r="B20" s="76" t="s">
        <v>2078</v>
      </c>
      <c r="C20" s="73">
        <v>9398</v>
      </c>
      <c r="D20" s="86" t="s">
        <v>28</v>
      </c>
      <c r="E20" s="73" t="s">
        <v>2079</v>
      </c>
      <c r="F20" s="86" t="s">
        <v>1372</v>
      </c>
      <c r="G20" s="86" t="s">
        <v>132</v>
      </c>
      <c r="H20" s="83">
        <v>41386.954946000005</v>
      </c>
      <c r="I20" s="83">
        <v>100</v>
      </c>
      <c r="J20" s="83">
        <v>153.13173330200004</v>
      </c>
      <c r="K20" s="84">
        <v>2.0693477473000004E-5</v>
      </c>
      <c r="L20" s="84">
        <f t="shared" si="0"/>
        <v>1.8386652298305057E-3</v>
      </c>
      <c r="M20" s="84">
        <f>J20/'סכום נכסי הקרן'!$C$42</f>
        <v>2.9371690469276244E-5</v>
      </c>
    </row>
    <row r="21" spans="2:13">
      <c r="B21" s="76" t="s">
        <v>2080</v>
      </c>
      <c r="C21" s="73">
        <v>9113</v>
      </c>
      <c r="D21" s="86" t="s">
        <v>28</v>
      </c>
      <c r="E21" s="73" t="s">
        <v>2081</v>
      </c>
      <c r="F21" s="86" t="s">
        <v>1423</v>
      </c>
      <c r="G21" s="86" t="s">
        <v>133</v>
      </c>
      <c r="H21" s="83">
        <v>107722.41739200002</v>
      </c>
      <c r="I21" s="83">
        <v>2168.9050000000002</v>
      </c>
      <c r="J21" s="83">
        <v>2336.3968966770003</v>
      </c>
      <c r="K21" s="84">
        <v>3.590466396527998E-3</v>
      </c>
      <c r="L21" s="84">
        <f t="shared" si="0"/>
        <v>2.8053308379470874E-2</v>
      </c>
      <c r="M21" s="84">
        <f>J21/'סכום נכסי הקרן'!$C$42</f>
        <v>4.4813654872721375E-4</v>
      </c>
    </row>
    <row r="22" spans="2:13">
      <c r="B22" s="76" t="s">
        <v>2082</v>
      </c>
      <c r="C22" s="73">
        <v>9266</v>
      </c>
      <c r="D22" s="86" t="s">
        <v>28</v>
      </c>
      <c r="E22" s="73" t="s">
        <v>2081</v>
      </c>
      <c r="F22" s="86" t="s">
        <v>1423</v>
      </c>
      <c r="G22" s="86" t="s">
        <v>133</v>
      </c>
      <c r="H22" s="83">
        <v>2596900.4182120003</v>
      </c>
      <c r="I22" s="83">
        <v>96.629199999999997</v>
      </c>
      <c r="J22" s="83">
        <v>2509.3640992420005</v>
      </c>
      <c r="K22" s="84">
        <v>4.9558216846278041E-3</v>
      </c>
      <c r="L22" s="84">
        <f t="shared" si="0"/>
        <v>3.0130139708938769E-2</v>
      </c>
      <c r="M22" s="84">
        <f>J22/'סכום נכסי הקרן'!$C$42</f>
        <v>4.8131281484480905E-4</v>
      </c>
    </row>
    <row r="23" spans="2:13">
      <c r="B23" s="76" t="s">
        <v>2083</v>
      </c>
      <c r="C23" s="73">
        <v>8652</v>
      </c>
      <c r="D23" s="86" t="s">
        <v>28</v>
      </c>
      <c r="E23" s="73" t="s">
        <v>2084</v>
      </c>
      <c r="F23" s="86" t="s">
        <v>1196</v>
      </c>
      <c r="G23" s="86" t="s">
        <v>132</v>
      </c>
      <c r="H23" s="83">
        <v>38099.100000000006</v>
      </c>
      <c r="I23" s="83">
        <v>704.57380000000001</v>
      </c>
      <c r="J23" s="83">
        <v>993.21424000000013</v>
      </c>
      <c r="K23" s="84">
        <v>2.0438073804882653E-4</v>
      </c>
      <c r="L23" s="84">
        <f t="shared" si="0"/>
        <v>1.1925604507192497E-2</v>
      </c>
      <c r="M23" s="84">
        <f>J23/'סכום נכסי הקרן'!$C$42</f>
        <v>1.9050513305054082E-4</v>
      </c>
    </row>
    <row r="24" spans="2:13">
      <c r="B24" s="76" t="s">
        <v>2085</v>
      </c>
      <c r="C24" s="73">
        <v>9152</v>
      </c>
      <c r="D24" s="86" t="s">
        <v>28</v>
      </c>
      <c r="E24" s="73" t="s">
        <v>2086</v>
      </c>
      <c r="F24" s="86" t="s">
        <v>1372</v>
      </c>
      <c r="G24" s="86" t="s">
        <v>132</v>
      </c>
      <c r="H24" s="83">
        <v>41386.954946000005</v>
      </c>
      <c r="I24" s="83">
        <v>100</v>
      </c>
      <c r="J24" s="83">
        <v>153.13173330200004</v>
      </c>
      <c r="K24" s="84">
        <v>2.0693477473000004E-5</v>
      </c>
      <c r="L24" s="84">
        <f t="shared" si="0"/>
        <v>1.8386652298305057E-3</v>
      </c>
      <c r="M24" s="84">
        <f>J24/'סכום נכסי הקרן'!$C$42</f>
        <v>2.9371690469276244E-5</v>
      </c>
    </row>
    <row r="25" spans="2:13">
      <c r="B25" s="76" t="s">
        <v>2087</v>
      </c>
      <c r="C25" s="73">
        <v>9262</v>
      </c>
      <c r="D25" s="86" t="s">
        <v>28</v>
      </c>
      <c r="E25" s="73" t="s">
        <v>2088</v>
      </c>
      <c r="F25" s="86" t="s">
        <v>1372</v>
      </c>
      <c r="G25" s="86" t="s">
        <v>132</v>
      </c>
      <c r="H25" s="83">
        <v>41386.954946000005</v>
      </c>
      <c r="I25" s="83">
        <v>100</v>
      </c>
      <c r="J25" s="83">
        <v>153.13173330200004</v>
      </c>
      <c r="K25" s="84">
        <v>2.0693477473000004E-5</v>
      </c>
      <c r="L25" s="84">
        <f t="shared" si="0"/>
        <v>1.8386652298305057E-3</v>
      </c>
      <c r="M25" s="84">
        <f>J25/'סכום נכסי הקרן'!$C$42</f>
        <v>2.9371690469276244E-5</v>
      </c>
    </row>
    <row r="26" spans="2:13">
      <c r="B26" s="76" t="s">
        <v>2089</v>
      </c>
      <c r="C26" s="73">
        <v>8838</v>
      </c>
      <c r="D26" s="86" t="s">
        <v>28</v>
      </c>
      <c r="E26" s="73" t="s">
        <v>2090</v>
      </c>
      <c r="F26" s="86" t="s">
        <v>419</v>
      </c>
      <c r="G26" s="86" t="s">
        <v>132</v>
      </c>
      <c r="H26" s="83">
        <v>29661.269351000003</v>
      </c>
      <c r="I26" s="83">
        <v>1115.5499</v>
      </c>
      <c r="J26" s="83">
        <v>1224.2791649330002</v>
      </c>
      <c r="K26" s="84">
        <v>1.2568953347917751E-3</v>
      </c>
      <c r="L26" s="84">
        <f t="shared" si="0"/>
        <v>1.4700019934658661E-2</v>
      </c>
      <c r="M26" s="84">
        <f>J26/'סכום נכסי הקרן'!$C$42</f>
        <v>2.3482493082918965E-4</v>
      </c>
    </row>
    <row r="27" spans="2:13">
      <c r="B27" s="76" t="s">
        <v>2091</v>
      </c>
      <c r="C27" s="73" t="s">
        <v>2092</v>
      </c>
      <c r="D27" s="86" t="s">
        <v>28</v>
      </c>
      <c r="E27" s="73" t="s">
        <v>2093</v>
      </c>
      <c r="F27" s="86" t="s">
        <v>1239</v>
      </c>
      <c r="G27" s="86" t="s">
        <v>133</v>
      </c>
      <c r="H27" s="83">
        <v>530107.00000000012</v>
      </c>
      <c r="I27" s="83">
        <v>183</v>
      </c>
      <c r="J27" s="83">
        <v>970.09581000000014</v>
      </c>
      <c r="K27" s="84">
        <v>9.1878145541815319E-4</v>
      </c>
      <c r="L27" s="84">
        <f t="shared" si="0"/>
        <v>1.1648019629827857E-2</v>
      </c>
      <c r="M27" s="84">
        <f>J27/'סכום נכסי הקרן'!$C$42</f>
        <v>1.8607086357906244E-4</v>
      </c>
    </row>
    <row r="28" spans="2:13">
      <c r="B28" s="76" t="s">
        <v>2094</v>
      </c>
      <c r="C28" s="73">
        <v>8726</v>
      </c>
      <c r="D28" s="86" t="s">
        <v>28</v>
      </c>
      <c r="E28" s="73" t="s">
        <v>2095</v>
      </c>
      <c r="F28" s="86" t="s">
        <v>748</v>
      </c>
      <c r="G28" s="86" t="s">
        <v>132</v>
      </c>
      <c r="H28" s="83">
        <v>36537.000000000007</v>
      </c>
      <c r="I28" s="83">
        <v>334.45</v>
      </c>
      <c r="J28" s="83">
        <v>452.13260000000008</v>
      </c>
      <c r="K28" s="84">
        <v>1.221979709605019E-5</v>
      </c>
      <c r="L28" s="84">
        <f t="shared" si="0"/>
        <v>5.428793059198047E-3</v>
      </c>
      <c r="M28" s="84">
        <f>J28/'סכום נכסי הקרן'!$C$42</f>
        <v>8.6722056179427064E-5</v>
      </c>
    </row>
    <row r="29" spans="2:13">
      <c r="B29" s="76" t="s">
        <v>2096</v>
      </c>
      <c r="C29" s="73">
        <v>8631</v>
      </c>
      <c r="D29" s="86" t="s">
        <v>28</v>
      </c>
      <c r="E29" s="73" t="s">
        <v>2097</v>
      </c>
      <c r="F29" s="86" t="s">
        <v>1196</v>
      </c>
      <c r="G29" s="86" t="s">
        <v>132</v>
      </c>
      <c r="H29" s="83">
        <v>29405.650000000005</v>
      </c>
      <c r="I29" s="83">
        <v>369.08190000000002</v>
      </c>
      <c r="J29" s="83">
        <v>401.56444000000005</v>
      </c>
      <c r="K29" s="84">
        <v>5.7822627858043578E-4</v>
      </c>
      <c r="L29" s="84">
        <f t="shared" si="0"/>
        <v>4.8216170315804486E-3</v>
      </c>
      <c r="M29" s="84">
        <f>J29/'סכום נכסי הקרן'!$C$42</f>
        <v>7.7022744932217158E-5</v>
      </c>
    </row>
    <row r="30" spans="2:13">
      <c r="B30" s="76" t="s">
        <v>2098</v>
      </c>
      <c r="C30" s="73">
        <v>8603</v>
      </c>
      <c r="D30" s="86" t="s">
        <v>28</v>
      </c>
      <c r="E30" s="73" t="s">
        <v>2099</v>
      </c>
      <c r="F30" s="86" t="s">
        <v>1196</v>
      </c>
      <c r="G30" s="86" t="s">
        <v>132</v>
      </c>
      <c r="H30" s="83">
        <v>163.60000000000002</v>
      </c>
      <c r="I30" s="83">
        <v>15266.785099999999</v>
      </c>
      <c r="J30" s="83">
        <v>92.412899999999993</v>
      </c>
      <c r="K30" s="84">
        <v>2.0384314095865342E-3</v>
      </c>
      <c r="L30" s="84">
        <f t="shared" si="0"/>
        <v>1.1096092387506741E-3</v>
      </c>
      <c r="M30" s="84">
        <f>J30/'סכום נכסי הקרן'!$C$42</f>
        <v>1.7725412203198296E-5</v>
      </c>
    </row>
    <row r="31" spans="2:13">
      <c r="B31" s="76" t="s">
        <v>2100</v>
      </c>
      <c r="C31" s="73">
        <v>9151</v>
      </c>
      <c r="D31" s="86" t="s">
        <v>28</v>
      </c>
      <c r="E31" s="73" t="s">
        <v>2101</v>
      </c>
      <c r="F31" s="86" t="s">
        <v>1427</v>
      </c>
      <c r="G31" s="86" t="s">
        <v>132</v>
      </c>
      <c r="H31" s="83">
        <v>97758.000000000015</v>
      </c>
      <c r="I31" s="83">
        <v>100</v>
      </c>
      <c r="J31" s="83">
        <v>361.70459999999997</v>
      </c>
      <c r="K31" s="84">
        <v>1.2219750000000001E-5</v>
      </c>
      <c r="L31" s="84">
        <f t="shared" si="0"/>
        <v>4.343016676877547E-3</v>
      </c>
      <c r="M31" s="84">
        <f>J31/'סכום נכסי הקרן'!$C$42</f>
        <v>6.9377361069644585E-5</v>
      </c>
    </row>
    <row r="32" spans="2:13">
      <c r="B32" s="76" t="s">
        <v>2102</v>
      </c>
      <c r="C32" s="73">
        <v>8824</v>
      </c>
      <c r="D32" s="86" t="s">
        <v>28</v>
      </c>
      <c r="E32" s="73" t="s">
        <v>2103</v>
      </c>
      <c r="F32" s="86" t="s">
        <v>1372</v>
      </c>
      <c r="G32" s="86" t="s">
        <v>133</v>
      </c>
      <c r="H32" s="83">
        <v>4139.1361510000006</v>
      </c>
      <c r="I32" s="83">
        <v>3904.375</v>
      </c>
      <c r="J32" s="83">
        <v>161.60739722800002</v>
      </c>
      <c r="K32" s="84">
        <v>4.1391361510000006E-3</v>
      </c>
      <c r="L32" s="84">
        <f t="shared" si="0"/>
        <v>1.9404332188973502E-3</v>
      </c>
      <c r="M32" s="84">
        <f>J32/'סכום נכסי הקרן'!$C$42</f>
        <v>3.099737948871106E-5</v>
      </c>
    </row>
    <row r="33" spans="2:13">
      <c r="B33" s="76" t="s">
        <v>2104</v>
      </c>
      <c r="C33" s="73">
        <v>9068</v>
      </c>
      <c r="D33" s="86" t="s">
        <v>28</v>
      </c>
      <c r="E33" s="73" t="s">
        <v>2105</v>
      </c>
      <c r="F33" s="86" t="s">
        <v>547</v>
      </c>
      <c r="G33" s="86" t="s">
        <v>133</v>
      </c>
      <c r="H33" s="83">
        <v>3380776.4200000004</v>
      </c>
      <c r="I33" s="83">
        <v>100</v>
      </c>
      <c r="J33" s="83">
        <v>3380.7764200000006</v>
      </c>
      <c r="K33" s="84">
        <v>7.3882248955808461E-3</v>
      </c>
      <c r="L33" s="84">
        <f t="shared" si="0"/>
        <v>4.059325862279433E-2</v>
      </c>
      <c r="M33" s="84">
        <f>J33/'סכום נכסי הקרן'!$C$42</f>
        <v>6.4845552527139673E-4</v>
      </c>
    </row>
    <row r="34" spans="2:13">
      <c r="B34" s="76" t="s">
        <v>2106</v>
      </c>
      <c r="C34" s="73">
        <v>8803</v>
      </c>
      <c r="D34" s="86" t="s">
        <v>28</v>
      </c>
      <c r="E34" s="73" t="s">
        <v>2107</v>
      </c>
      <c r="F34" s="86" t="s">
        <v>547</v>
      </c>
      <c r="G34" s="86" t="s">
        <v>134</v>
      </c>
      <c r="H34" s="83">
        <v>88488.860000000015</v>
      </c>
      <c r="I34" s="83">
        <v>144.71680000000001</v>
      </c>
      <c r="J34" s="83">
        <v>514.60208000000011</v>
      </c>
      <c r="K34" s="84">
        <v>5.8539478317524169E-3</v>
      </c>
      <c r="L34" s="84">
        <f t="shared" si="0"/>
        <v>6.178869208176712E-3</v>
      </c>
      <c r="M34" s="84">
        <f>J34/'סכום נכסי הקרן'!$C$42</f>
        <v>9.8704120189099445E-5</v>
      </c>
    </row>
    <row r="35" spans="2:13">
      <c r="B35" s="76" t="s">
        <v>2108</v>
      </c>
      <c r="C35" s="73">
        <v>9552</v>
      </c>
      <c r="D35" s="86" t="s">
        <v>28</v>
      </c>
      <c r="E35" s="73" t="s">
        <v>2109</v>
      </c>
      <c r="F35" s="86" t="s">
        <v>547</v>
      </c>
      <c r="G35" s="86" t="s">
        <v>133</v>
      </c>
      <c r="H35" s="83">
        <v>607873.35131199996</v>
      </c>
      <c r="I35" s="83">
        <v>100</v>
      </c>
      <c r="J35" s="83">
        <v>607.87335131199995</v>
      </c>
      <c r="K35" s="84">
        <v>1.6100429279782029E-3</v>
      </c>
      <c r="L35" s="84">
        <f t="shared" si="0"/>
        <v>7.29878498138387E-3</v>
      </c>
      <c r="M35" s="84">
        <f>J35/'סכום נכסי הקרן'!$C$42</f>
        <v>1.1659417375003673E-4</v>
      </c>
    </row>
    <row r="36" spans="2:13">
      <c r="B36" s="72"/>
      <c r="C36" s="73"/>
      <c r="D36" s="73"/>
      <c r="E36" s="73"/>
      <c r="F36" s="73"/>
      <c r="G36" s="73"/>
      <c r="H36" s="83"/>
      <c r="I36" s="83"/>
      <c r="J36" s="73"/>
      <c r="K36" s="73"/>
      <c r="L36" s="84"/>
      <c r="M36" s="73"/>
    </row>
    <row r="37" spans="2:13">
      <c r="B37" s="70" t="s">
        <v>198</v>
      </c>
      <c r="C37" s="71"/>
      <c r="D37" s="71"/>
      <c r="E37" s="71"/>
      <c r="F37" s="71"/>
      <c r="G37" s="71"/>
      <c r="H37" s="80"/>
      <c r="I37" s="80"/>
      <c r="J37" s="80">
        <v>65174.147489999988</v>
      </c>
      <c r="K37" s="71"/>
      <c r="L37" s="81">
        <f t="shared" si="0"/>
        <v>0.78255131245316456</v>
      </c>
      <c r="M37" s="81">
        <f>J37/'סכום נכסי הקרן'!$C$42</f>
        <v>1.2500837320896664E-2</v>
      </c>
    </row>
    <row r="38" spans="2:13">
      <c r="B38" s="89" t="s">
        <v>64</v>
      </c>
      <c r="C38" s="71"/>
      <c r="D38" s="71"/>
      <c r="E38" s="71"/>
      <c r="F38" s="71"/>
      <c r="G38" s="71"/>
      <c r="H38" s="80"/>
      <c r="I38" s="80"/>
      <c r="J38" s="80">
        <v>65174.147489999988</v>
      </c>
      <c r="K38" s="71"/>
      <c r="L38" s="81">
        <f t="shared" si="0"/>
        <v>0.78255131245316456</v>
      </c>
      <c r="M38" s="81">
        <f>J38/'סכום נכסי הקרן'!$C$42</f>
        <v>1.2500837320896664E-2</v>
      </c>
    </row>
    <row r="39" spans="2:13">
      <c r="B39" s="76" t="s">
        <v>2110</v>
      </c>
      <c r="C39" s="73">
        <v>6824</v>
      </c>
      <c r="D39" s="86" t="s">
        <v>28</v>
      </c>
      <c r="E39" s="73"/>
      <c r="F39" s="86" t="s">
        <v>736</v>
      </c>
      <c r="G39" s="86" t="s">
        <v>132</v>
      </c>
      <c r="H39" s="83">
        <v>6559.0300000000016</v>
      </c>
      <c r="I39" s="83">
        <v>11242.39</v>
      </c>
      <c r="J39" s="83">
        <v>2728.3494000000001</v>
      </c>
      <c r="K39" s="84">
        <v>3.9843441927932674E-3</v>
      </c>
      <c r="L39" s="84">
        <f t="shared" si="0"/>
        <v>3.2759514102250427E-2</v>
      </c>
      <c r="M39" s="84">
        <f>J39/'סכום נכסי הקרן'!$C$42</f>
        <v>5.2331565992787537E-4</v>
      </c>
    </row>
    <row r="40" spans="2:13">
      <c r="B40" s="76" t="s">
        <v>2111</v>
      </c>
      <c r="C40" s="73" t="s">
        <v>2112</v>
      </c>
      <c r="D40" s="86" t="s">
        <v>28</v>
      </c>
      <c r="E40" s="73"/>
      <c r="F40" s="86" t="s">
        <v>736</v>
      </c>
      <c r="G40" s="86" t="s">
        <v>132</v>
      </c>
      <c r="H40" s="83">
        <v>162083.02000000002</v>
      </c>
      <c r="I40" s="133">
        <v>0</v>
      </c>
      <c r="J40" s="133">
        <v>0</v>
      </c>
      <c r="K40" s="84">
        <v>1.3766451784696055E-3</v>
      </c>
      <c r="L40" s="84">
        <f t="shared" si="0"/>
        <v>0</v>
      </c>
      <c r="M40" s="84">
        <f>J40/'סכום נכסי הקרן'!$C$42</f>
        <v>0</v>
      </c>
    </row>
    <row r="41" spans="2:13">
      <c r="B41" s="76" t="s">
        <v>2113</v>
      </c>
      <c r="C41" s="73">
        <v>6900</v>
      </c>
      <c r="D41" s="86" t="s">
        <v>28</v>
      </c>
      <c r="E41" s="73"/>
      <c r="F41" s="86" t="s">
        <v>736</v>
      </c>
      <c r="G41" s="86" t="s">
        <v>132</v>
      </c>
      <c r="H41" s="83">
        <v>9122.2400000000016</v>
      </c>
      <c r="I41" s="83">
        <v>7958.1319999999996</v>
      </c>
      <c r="J41" s="83">
        <v>2686.0517799999998</v>
      </c>
      <c r="K41" s="84">
        <v>2.5103854489492705E-3</v>
      </c>
      <c r="L41" s="84">
        <f t="shared" si="0"/>
        <v>3.2251643123965307E-2</v>
      </c>
      <c r="M41" s="84">
        <f>J41/'סכום נכסי הקרן'!$C$42</f>
        <v>5.1520269355938948E-4</v>
      </c>
    </row>
    <row r="42" spans="2:13">
      <c r="B42" s="76" t="s">
        <v>2114</v>
      </c>
      <c r="C42" s="73">
        <v>7019</v>
      </c>
      <c r="D42" s="86" t="s">
        <v>28</v>
      </c>
      <c r="E42" s="73"/>
      <c r="F42" s="86" t="s">
        <v>736</v>
      </c>
      <c r="G42" s="86" t="s">
        <v>132</v>
      </c>
      <c r="H42" s="83">
        <v>6801.0900000000011</v>
      </c>
      <c r="I42" s="83">
        <v>11369.545599999999</v>
      </c>
      <c r="J42" s="83">
        <v>2861.0362200000009</v>
      </c>
      <c r="K42" s="84">
        <v>4.6326920206188511E-3</v>
      </c>
      <c r="L42" s="84">
        <f t="shared" si="0"/>
        <v>3.4352695588086811E-2</v>
      </c>
      <c r="M42" s="84">
        <f>J42/'סכום נכסי הקרן'!$C$42</f>
        <v>5.4876587930668052E-4</v>
      </c>
    </row>
    <row r="43" spans="2:13">
      <c r="B43" s="76" t="s">
        <v>2115</v>
      </c>
      <c r="C43" s="73">
        <v>5771</v>
      </c>
      <c r="D43" s="86" t="s">
        <v>28</v>
      </c>
      <c r="E43" s="73"/>
      <c r="F43" s="86" t="s">
        <v>736</v>
      </c>
      <c r="G43" s="86" t="s">
        <v>134</v>
      </c>
      <c r="H43" s="83">
        <v>160848.09000000003</v>
      </c>
      <c r="I43" s="83">
        <v>115.7786</v>
      </c>
      <c r="J43" s="83">
        <v>748.35589000000016</v>
      </c>
      <c r="K43" s="84">
        <v>1.5476634255625907E-3</v>
      </c>
      <c r="L43" s="84">
        <f t="shared" si="0"/>
        <v>8.9855702982752778E-3</v>
      </c>
      <c r="M43" s="84">
        <f>J43/'סכום נכסי הקרן'!$C$42</f>
        <v>1.4353966410470101E-4</v>
      </c>
    </row>
    <row r="44" spans="2:13">
      <c r="B44" s="76" t="s">
        <v>2116</v>
      </c>
      <c r="C44" s="73">
        <v>7983</v>
      </c>
      <c r="D44" s="86" t="s">
        <v>28</v>
      </c>
      <c r="E44" s="73"/>
      <c r="F44" s="86" t="s">
        <v>703</v>
      </c>
      <c r="G44" s="86" t="s">
        <v>132</v>
      </c>
      <c r="H44" s="83">
        <v>9626.7500000000018</v>
      </c>
      <c r="I44" s="83">
        <v>2258.1482999999998</v>
      </c>
      <c r="J44" s="83">
        <v>804.32968000000017</v>
      </c>
      <c r="K44" s="84">
        <v>4.7689896362285419E-6</v>
      </c>
      <c r="L44" s="84">
        <f t="shared" si="0"/>
        <v>9.6576521668443865E-3</v>
      </c>
      <c r="M44" s="84">
        <f>J44/'סכום נכסי הקרן'!$C$42</f>
        <v>1.5427581133441959E-4</v>
      </c>
    </row>
    <row r="45" spans="2:13">
      <c r="B45" s="76" t="s">
        <v>2117</v>
      </c>
      <c r="C45" s="73">
        <v>9035</v>
      </c>
      <c r="D45" s="86" t="s">
        <v>28</v>
      </c>
      <c r="E45" s="73"/>
      <c r="F45" s="86" t="s">
        <v>687</v>
      </c>
      <c r="G45" s="86" t="s">
        <v>134</v>
      </c>
      <c r="H45" s="83">
        <v>244290.00000000003</v>
      </c>
      <c r="I45" s="83">
        <v>100</v>
      </c>
      <c r="J45" s="83">
        <v>981.67937000000006</v>
      </c>
      <c r="K45" s="84">
        <v>3.3318514834412153E-3</v>
      </c>
      <c r="L45" s="84">
        <f t="shared" si="0"/>
        <v>1.178710438091372E-2</v>
      </c>
      <c r="M45" s="84">
        <f>J45/'סכום נכסי הקרן'!$C$42</f>
        <v>1.8829266784860141E-4</v>
      </c>
    </row>
    <row r="46" spans="2:13">
      <c r="B46" s="76" t="s">
        <v>2118</v>
      </c>
      <c r="C46" s="73">
        <v>8459</v>
      </c>
      <c r="D46" s="86" t="s">
        <v>28</v>
      </c>
      <c r="E46" s="73"/>
      <c r="F46" s="86" t="s">
        <v>687</v>
      </c>
      <c r="G46" s="86" t="s">
        <v>132</v>
      </c>
      <c r="H46" s="83">
        <v>1115344.3799999999</v>
      </c>
      <c r="I46" s="83">
        <v>218.5812</v>
      </c>
      <c r="J46" s="83">
        <v>9020.3525800000025</v>
      </c>
      <c r="K46" s="84">
        <v>2.3893663980343767E-3</v>
      </c>
      <c r="L46" s="84">
        <f t="shared" si="0"/>
        <v>0.1083081102265645</v>
      </c>
      <c r="M46" s="84">
        <f>J46/'סכום נכסי הקרן'!$C$42</f>
        <v>1.7301639457119437E-3</v>
      </c>
    </row>
    <row r="47" spans="2:13">
      <c r="B47" s="76" t="s">
        <v>2119</v>
      </c>
      <c r="C47" s="73">
        <v>8564</v>
      </c>
      <c r="D47" s="86" t="s">
        <v>28</v>
      </c>
      <c r="E47" s="73"/>
      <c r="F47" s="86" t="s">
        <v>753</v>
      </c>
      <c r="G47" s="86" t="s">
        <v>132</v>
      </c>
      <c r="H47" s="83">
        <v>1481.2800000000002</v>
      </c>
      <c r="I47" s="83">
        <v>14777.717699999999</v>
      </c>
      <c r="J47" s="83">
        <v>809.92771000000016</v>
      </c>
      <c r="K47" s="84">
        <v>2.3291419836732823E-4</v>
      </c>
      <c r="L47" s="84">
        <f t="shared" si="0"/>
        <v>9.7248681703114709E-3</v>
      </c>
      <c r="M47" s="84">
        <f>J47/'סכום נכסי הקרן'!$C$42</f>
        <v>1.5534955092354481E-4</v>
      </c>
    </row>
    <row r="48" spans="2:13">
      <c r="B48" s="76" t="s">
        <v>2120</v>
      </c>
      <c r="C48" s="73">
        <v>8568</v>
      </c>
      <c r="D48" s="86" t="s">
        <v>28</v>
      </c>
      <c r="E48" s="73"/>
      <c r="F48" s="86" t="s">
        <v>687</v>
      </c>
      <c r="G48" s="86" t="s">
        <v>132</v>
      </c>
      <c r="H48" s="83">
        <v>967982.29000000015</v>
      </c>
      <c r="I48" s="83">
        <v>114.9161</v>
      </c>
      <c r="J48" s="83">
        <v>4115.7597200000009</v>
      </c>
      <c r="K48" s="84">
        <v>7.1966646741763538E-3</v>
      </c>
      <c r="L48" s="84">
        <f t="shared" si="0"/>
        <v>4.9418263140642585E-2</v>
      </c>
      <c r="M48" s="84">
        <f>J48/'סכום נכסי הקרן'!$C$42</f>
        <v>7.8943023718896404E-4</v>
      </c>
    </row>
    <row r="49" spans="2:13">
      <c r="B49" s="76" t="s">
        <v>2121</v>
      </c>
      <c r="C49" s="73">
        <v>8932</v>
      </c>
      <c r="D49" s="86" t="s">
        <v>28</v>
      </c>
      <c r="E49" s="73"/>
      <c r="F49" s="86" t="s">
        <v>687</v>
      </c>
      <c r="G49" s="86" t="s">
        <v>132</v>
      </c>
      <c r="H49" s="83">
        <v>102781.82000000002</v>
      </c>
      <c r="I49" s="83">
        <v>100</v>
      </c>
      <c r="J49" s="83">
        <v>380.29273000000001</v>
      </c>
      <c r="K49" s="84">
        <v>4.9472474402173384E-3</v>
      </c>
      <c r="L49" s="84">
        <f t="shared" si="0"/>
        <v>4.5662058720991952E-3</v>
      </c>
      <c r="M49" s="84">
        <f>J49/'סכום נכסי הקרן'!$C$42</f>
        <v>7.2942688706117818E-5</v>
      </c>
    </row>
    <row r="50" spans="2:13">
      <c r="B50" s="76" t="s">
        <v>2122</v>
      </c>
      <c r="C50" s="73">
        <v>8783</v>
      </c>
      <c r="D50" s="86" t="s">
        <v>28</v>
      </c>
      <c r="E50" s="73"/>
      <c r="F50" s="86" t="s">
        <v>736</v>
      </c>
      <c r="G50" s="86" t="s">
        <v>132</v>
      </c>
      <c r="H50" s="83">
        <v>1664455.9900000002</v>
      </c>
      <c r="I50" s="83">
        <v>131.72819999999999</v>
      </c>
      <c r="J50" s="83">
        <v>8112.4643000000005</v>
      </c>
      <c r="K50" s="84">
        <v>5.6946037228217733E-3</v>
      </c>
      <c r="L50" s="84">
        <f t="shared" si="0"/>
        <v>9.7407021490668752E-2</v>
      </c>
      <c r="M50" s="84">
        <f>J50/'סכום נכסי הקרן'!$C$42</f>
        <v>1.5560249023808422E-3</v>
      </c>
    </row>
    <row r="51" spans="2:13">
      <c r="B51" s="76" t="s">
        <v>2123</v>
      </c>
      <c r="C51" s="73">
        <v>9116</v>
      </c>
      <c r="D51" s="86" t="s">
        <v>28</v>
      </c>
      <c r="E51" s="73"/>
      <c r="F51" s="86" t="s">
        <v>687</v>
      </c>
      <c r="G51" s="86" t="s">
        <v>134</v>
      </c>
      <c r="H51" s="83">
        <v>567429.25000000012</v>
      </c>
      <c r="I51" s="83">
        <v>97.623999999999995</v>
      </c>
      <c r="J51" s="83">
        <v>2226.0365400000005</v>
      </c>
      <c r="K51" s="84">
        <v>8.4194609895614919E-3</v>
      </c>
      <c r="L51" s="84">
        <f t="shared" si="0"/>
        <v>2.6728202562419156E-2</v>
      </c>
      <c r="M51" s="84">
        <f>J51/'סכום נכסי הקרן'!$C$42</f>
        <v>4.2696869431520191E-4</v>
      </c>
    </row>
    <row r="52" spans="2:13">
      <c r="B52" s="76" t="s">
        <v>2124</v>
      </c>
      <c r="C52" s="73">
        <v>9291</v>
      </c>
      <c r="D52" s="86" t="s">
        <v>28</v>
      </c>
      <c r="E52" s="73"/>
      <c r="F52" s="86" t="s">
        <v>687</v>
      </c>
      <c r="G52" s="86" t="s">
        <v>134</v>
      </c>
      <c r="H52" s="83">
        <v>222808.30000000005</v>
      </c>
      <c r="I52" s="83">
        <v>95.15</v>
      </c>
      <c r="J52" s="83">
        <v>851.93043999999998</v>
      </c>
      <c r="K52" s="84">
        <v>8.1712137960257298E-3</v>
      </c>
      <c r="L52" s="84">
        <f t="shared" si="0"/>
        <v>1.022919838027945E-2</v>
      </c>
      <c r="M52" s="84">
        <f>J52/'סכום נכסי הקרן'!$C$42</f>
        <v>1.634059554180433E-4</v>
      </c>
    </row>
    <row r="53" spans="2:13">
      <c r="B53" s="76" t="s">
        <v>2125</v>
      </c>
      <c r="C53" s="73">
        <v>9300</v>
      </c>
      <c r="D53" s="86" t="s">
        <v>28</v>
      </c>
      <c r="E53" s="73"/>
      <c r="F53" s="86" t="s">
        <v>687</v>
      </c>
      <c r="G53" s="86" t="s">
        <v>134</v>
      </c>
      <c r="H53" s="83">
        <v>78892.010000000009</v>
      </c>
      <c r="I53" s="83">
        <v>100</v>
      </c>
      <c r="J53" s="83">
        <v>317.02754000000004</v>
      </c>
      <c r="K53" s="84">
        <v>9.5088931516588253E-3</v>
      </c>
      <c r="L53" s="84">
        <f t="shared" si="0"/>
        <v>3.806575568155517E-3</v>
      </c>
      <c r="M53" s="84">
        <f>J53/'סכום נכסי הקרן'!$C$42</f>
        <v>6.0808002197376522E-5</v>
      </c>
    </row>
    <row r="54" spans="2:13">
      <c r="B54" s="76" t="s">
        <v>2126</v>
      </c>
      <c r="C54" s="73">
        <v>8215</v>
      </c>
      <c r="D54" s="86" t="s">
        <v>28</v>
      </c>
      <c r="E54" s="73"/>
      <c r="F54" s="86" t="s">
        <v>687</v>
      </c>
      <c r="G54" s="86" t="s">
        <v>132</v>
      </c>
      <c r="H54" s="83">
        <v>2062905.6800000004</v>
      </c>
      <c r="I54" s="83">
        <v>142.9796</v>
      </c>
      <c r="J54" s="83">
        <v>10913.27687</v>
      </c>
      <c r="K54" s="84">
        <v>2.0789368340539452E-3</v>
      </c>
      <c r="L54" s="84">
        <f t="shared" si="0"/>
        <v>0.13103660679403029</v>
      </c>
      <c r="M54" s="84">
        <f>J54/'סכום נכסי הקרן'!$C$42</f>
        <v>2.093239482890156E-3</v>
      </c>
    </row>
    <row r="55" spans="2:13">
      <c r="B55" s="76" t="s">
        <v>2127</v>
      </c>
      <c r="C55" s="73">
        <v>8255</v>
      </c>
      <c r="D55" s="86" t="s">
        <v>28</v>
      </c>
      <c r="E55" s="73"/>
      <c r="F55" s="86" t="s">
        <v>753</v>
      </c>
      <c r="G55" s="86" t="s">
        <v>132</v>
      </c>
      <c r="H55" s="83">
        <v>251646.99000000005</v>
      </c>
      <c r="I55" s="83">
        <v>94.301699999999997</v>
      </c>
      <c r="J55" s="83">
        <v>878.0373400000002</v>
      </c>
      <c r="K55" s="84">
        <v>2.5190377491436091E-4</v>
      </c>
      <c r="L55" s="84">
        <f t="shared" si="0"/>
        <v>1.054266606103766E-2</v>
      </c>
      <c r="M55" s="84">
        <f>J55/'סכום נכסי הקרן'!$C$42</f>
        <v>1.6841343342000712E-4</v>
      </c>
    </row>
    <row r="56" spans="2:13">
      <c r="B56" s="76" t="s">
        <v>2128</v>
      </c>
      <c r="C56" s="73">
        <v>8735</v>
      </c>
      <c r="D56" s="86" t="s">
        <v>28</v>
      </c>
      <c r="E56" s="73"/>
      <c r="F56" s="86" t="s">
        <v>736</v>
      </c>
      <c r="G56" s="86" t="s">
        <v>134</v>
      </c>
      <c r="H56" s="83">
        <v>151740.12000000002</v>
      </c>
      <c r="I56" s="83">
        <v>97.475800000000007</v>
      </c>
      <c r="J56" s="83">
        <v>594.37593000000015</v>
      </c>
      <c r="K56" s="84">
        <v>5.8537903663083866E-3</v>
      </c>
      <c r="L56" s="84">
        <f t="shared" si="0"/>
        <v>7.1367203411972155E-3</v>
      </c>
      <c r="M56" s="84">
        <f>J56/'סכום נכסי הקרן'!$C$42</f>
        <v>1.1400527808248998E-4</v>
      </c>
    </row>
    <row r="57" spans="2:13">
      <c r="B57" s="76" t="s">
        <v>2129</v>
      </c>
      <c r="C57" s="73" t="s">
        <v>2130</v>
      </c>
      <c r="D57" s="86" t="s">
        <v>28</v>
      </c>
      <c r="E57" s="73"/>
      <c r="F57" s="86" t="s">
        <v>736</v>
      </c>
      <c r="G57" s="86" t="s">
        <v>132</v>
      </c>
      <c r="H57" s="83">
        <v>2156.5400000000004</v>
      </c>
      <c r="I57" s="83">
        <v>2474.6709000000001</v>
      </c>
      <c r="J57" s="83">
        <v>197.45901000000003</v>
      </c>
      <c r="K57" s="84">
        <v>2.5888837709746267E-3</v>
      </c>
      <c r="L57" s="84">
        <f t="shared" si="0"/>
        <v>2.3709064618744982E-3</v>
      </c>
      <c r="M57" s="84">
        <f>J57/'סכום נכסי הקרן'!$C$42</f>
        <v>3.7873958565151132E-5</v>
      </c>
    </row>
    <row r="58" spans="2:13">
      <c r="B58" s="76" t="s">
        <v>2131</v>
      </c>
      <c r="C58" s="73" t="s">
        <v>2132</v>
      </c>
      <c r="D58" s="86" t="s">
        <v>28</v>
      </c>
      <c r="E58" s="73"/>
      <c r="F58" s="86" t="s">
        <v>736</v>
      </c>
      <c r="G58" s="86" t="s">
        <v>134</v>
      </c>
      <c r="H58" s="83">
        <v>341429.62000000005</v>
      </c>
      <c r="I58" s="83">
        <v>118.33110000000001</v>
      </c>
      <c r="J58" s="83">
        <v>1623.5440400000002</v>
      </c>
      <c r="K58" s="84">
        <v>6.0544476918452115E-3</v>
      </c>
      <c r="L58" s="84">
        <f t="shared" si="0"/>
        <v>1.9494025902256011E-2</v>
      </c>
      <c r="M58" s="84">
        <f>J58/'סכום נכסי הקרן'!$C$42</f>
        <v>3.114066038296154E-4</v>
      </c>
    </row>
    <row r="59" spans="2:13">
      <c r="B59" s="76" t="s">
        <v>2133</v>
      </c>
      <c r="C59" s="73">
        <v>5691</v>
      </c>
      <c r="D59" s="86" t="s">
        <v>28</v>
      </c>
      <c r="E59" s="73"/>
      <c r="F59" s="86" t="s">
        <v>736</v>
      </c>
      <c r="G59" s="86" t="s">
        <v>132</v>
      </c>
      <c r="H59" s="83">
        <v>113386.85000000002</v>
      </c>
      <c r="I59" s="83">
        <v>113.20099999999999</v>
      </c>
      <c r="J59" s="83">
        <v>474.91368000000006</v>
      </c>
      <c r="K59" s="84">
        <v>1.1689943880795809E-3</v>
      </c>
      <c r="L59" s="84">
        <f t="shared" si="0"/>
        <v>5.7023273475573363E-3</v>
      </c>
      <c r="M59" s="84">
        <f>J59/'סכום נכסי הקרן'!$C$42</f>
        <v>9.1091619664979796E-5</v>
      </c>
    </row>
    <row r="60" spans="2:13">
      <c r="B60" s="76" t="s">
        <v>2134</v>
      </c>
      <c r="C60" s="73">
        <v>8773</v>
      </c>
      <c r="D60" s="86" t="s">
        <v>28</v>
      </c>
      <c r="E60" s="73"/>
      <c r="F60" s="86" t="s">
        <v>703</v>
      </c>
      <c r="G60" s="86" t="s">
        <v>132</v>
      </c>
      <c r="H60" s="83">
        <v>10647.240000000002</v>
      </c>
      <c r="I60" s="83">
        <v>2467.1547</v>
      </c>
      <c r="J60" s="83">
        <v>971.93036000000006</v>
      </c>
      <c r="K60" s="84">
        <v>5.2745295363895365E-6</v>
      </c>
      <c r="L60" s="84">
        <f t="shared" si="0"/>
        <v>1.1670047221527176E-2</v>
      </c>
      <c r="M60" s="84">
        <f>J60/'סכום נכסי הקרן'!$C$42</f>
        <v>1.8642274253705829E-4</v>
      </c>
    </row>
    <row r="61" spans="2:13">
      <c r="B61" s="76" t="s">
        <v>2135</v>
      </c>
      <c r="C61" s="73">
        <v>8432</v>
      </c>
      <c r="D61" s="86" t="s">
        <v>28</v>
      </c>
      <c r="E61" s="73"/>
      <c r="F61" s="86" t="s">
        <v>794</v>
      </c>
      <c r="G61" s="86" t="s">
        <v>132</v>
      </c>
      <c r="H61" s="83">
        <v>15478.100000000002</v>
      </c>
      <c r="I61" s="83">
        <v>3362.7687999999998</v>
      </c>
      <c r="J61" s="83">
        <v>1925.8230600000004</v>
      </c>
      <c r="K61" s="84">
        <v>3.7760945178758553E-4</v>
      </c>
      <c r="L61" s="84">
        <f t="shared" si="0"/>
        <v>2.3123514786086083E-2</v>
      </c>
      <c r="M61" s="84">
        <f>J61/'סכום נכסי הקרן'!$C$42</f>
        <v>3.6938574126474432E-4</v>
      </c>
    </row>
    <row r="62" spans="2:13">
      <c r="B62" s="76" t="s">
        <v>2136</v>
      </c>
      <c r="C62" s="73">
        <v>6629</v>
      </c>
      <c r="D62" s="86" t="s">
        <v>28</v>
      </c>
      <c r="E62" s="73"/>
      <c r="F62" s="86" t="s">
        <v>736</v>
      </c>
      <c r="G62" s="86" t="s">
        <v>135</v>
      </c>
      <c r="H62" s="83">
        <v>4855.3200000000006</v>
      </c>
      <c r="I62" s="83">
        <v>9236.6561000000002</v>
      </c>
      <c r="J62" s="83">
        <v>2094.6634600000002</v>
      </c>
      <c r="K62" s="84">
        <v>7.1612389380530982E-3</v>
      </c>
      <c r="L62" s="84">
        <f t="shared" si="0"/>
        <v>2.5150795260071412E-2</v>
      </c>
      <c r="M62" s="84">
        <f>J62/'סכום נכסי הקרן'!$C$42</f>
        <v>4.0177045905363394E-4</v>
      </c>
    </row>
    <row r="63" spans="2:13">
      <c r="B63" s="76" t="s">
        <v>2137</v>
      </c>
      <c r="C63" s="73">
        <v>7943</v>
      </c>
      <c r="D63" s="86" t="s">
        <v>28</v>
      </c>
      <c r="E63" s="73"/>
      <c r="F63" s="86" t="s">
        <v>736</v>
      </c>
      <c r="G63" s="86" t="s">
        <v>132</v>
      </c>
      <c r="H63" s="83">
        <v>1217883.3600000003</v>
      </c>
      <c r="I63" s="83">
        <v>66.805000000000007</v>
      </c>
      <c r="J63" s="83">
        <v>3010.3458300000007</v>
      </c>
      <c r="K63" s="84">
        <v>1.6571831722505245E-2</v>
      </c>
      <c r="L63" s="84">
        <f t="shared" si="0"/>
        <v>3.6145468271232342E-2</v>
      </c>
      <c r="M63" s="84">
        <f>J63/'סכום נכסי הקרן'!$C$42</f>
        <v>5.7740446096734459E-4</v>
      </c>
    </row>
    <row r="64" spans="2:13">
      <c r="B64" s="76" t="s">
        <v>2138</v>
      </c>
      <c r="C64" s="73">
        <v>5356</v>
      </c>
      <c r="D64" s="86" t="s">
        <v>28</v>
      </c>
      <c r="E64" s="73"/>
      <c r="F64" s="86" t="s">
        <v>736</v>
      </c>
      <c r="G64" s="86" t="s">
        <v>132</v>
      </c>
      <c r="H64" s="83">
        <v>30174.170000000006</v>
      </c>
      <c r="I64" s="83">
        <v>220.06729999999999</v>
      </c>
      <c r="J64" s="83">
        <v>245.69288000000003</v>
      </c>
      <c r="K64" s="84">
        <v>1.2728947174533646E-3</v>
      </c>
      <c r="L64" s="84">
        <f t="shared" si="0"/>
        <v>2.9500544787931207E-3</v>
      </c>
      <c r="M64" s="84">
        <f>J64/'סכום נכסי הקרן'!$C$42</f>
        <v>4.7125537380505702E-5</v>
      </c>
    </row>
    <row r="65" spans="2:13">
      <c r="B65" s="76" t="s">
        <v>2139</v>
      </c>
      <c r="C65" s="73" t="s">
        <v>2140</v>
      </c>
      <c r="D65" s="86" t="s">
        <v>28</v>
      </c>
      <c r="E65" s="73"/>
      <c r="F65" s="86" t="s">
        <v>736</v>
      </c>
      <c r="G65" s="86" t="s">
        <v>132</v>
      </c>
      <c r="H65" s="83">
        <v>540817.34000000008</v>
      </c>
      <c r="I65" s="83">
        <v>137.5727</v>
      </c>
      <c r="J65" s="83">
        <v>2752.8629800000003</v>
      </c>
      <c r="K65" s="84">
        <v>2.5589933133760212E-3</v>
      </c>
      <c r="L65" s="84">
        <f t="shared" si="0"/>
        <v>3.3053850659623414E-2</v>
      </c>
      <c r="M65" s="84">
        <f>J65/'סכום נכסי הקרן'!$C$42</f>
        <v>5.2801752849899563E-4</v>
      </c>
    </row>
    <row r="66" spans="2:13">
      <c r="B66" s="76" t="s">
        <v>2141</v>
      </c>
      <c r="C66" s="73">
        <v>8372</v>
      </c>
      <c r="D66" s="86" t="s">
        <v>28</v>
      </c>
      <c r="E66" s="73"/>
      <c r="F66" s="86" t="s">
        <v>794</v>
      </c>
      <c r="G66" s="86" t="s">
        <v>132</v>
      </c>
      <c r="H66" s="83">
        <v>4652.6600000000008</v>
      </c>
      <c r="I66" s="83">
        <v>4245.3095000000003</v>
      </c>
      <c r="J66" s="83">
        <v>730.82332999999994</v>
      </c>
      <c r="K66" s="84">
        <v>2.4636923424481059E-4</v>
      </c>
      <c r="L66" s="84">
        <f t="shared" si="0"/>
        <v>8.7750554182644703E-3</v>
      </c>
      <c r="M66" s="84">
        <f>J66/'סכום נכסי הקרן'!$C$42</f>
        <v>1.401768018530315E-4</v>
      </c>
    </row>
    <row r="67" spans="2:13">
      <c r="B67" s="76" t="s">
        <v>2142</v>
      </c>
      <c r="C67" s="73">
        <v>7425</v>
      </c>
      <c r="D67" s="86" t="s">
        <v>28</v>
      </c>
      <c r="E67" s="73"/>
      <c r="F67" s="86" t="s">
        <v>736</v>
      </c>
      <c r="G67" s="86" t="s">
        <v>132</v>
      </c>
      <c r="H67" s="83">
        <v>512459.62000000005</v>
      </c>
      <c r="I67" s="83">
        <v>111.6399</v>
      </c>
      <c r="J67" s="83">
        <v>2116.8048199999998</v>
      </c>
      <c r="K67" s="84">
        <v>5.1808079664358289E-3</v>
      </c>
      <c r="L67" s="84">
        <f t="shared" si="0"/>
        <v>2.5416648378137226E-2</v>
      </c>
      <c r="M67" s="84">
        <f>J67/'סכום נכסי הקרן'!$C$42</f>
        <v>4.0601731996525346E-4</v>
      </c>
    </row>
    <row r="68" spans="2:13"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2:13"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2:13"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</row>
    <row r="71" spans="2:13">
      <c r="B71" s="129" t="s">
        <v>222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</row>
    <row r="72" spans="2:13">
      <c r="B72" s="129" t="s">
        <v>112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  <row r="73" spans="2:13">
      <c r="B73" s="129" t="s">
        <v>205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</row>
    <row r="74" spans="2:13">
      <c r="B74" s="129" t="s">
        <v>213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</row>
    <row r="75" spans="2:13"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</row>
    <row r="76" spans="2:13"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</row>
    <row r="77" spans="2:13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2:13"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</row>
    <row r="79" spans="2:13">
      <c r="B79" s="115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</row>
    <row r="80" spans="2:13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</row>
    <row r="81" spans="2:13"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</row>
    <row r="82" spans="2:13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</row>
    <row r="83" spans="2:13">
      <c r="B83" s="115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pans="2:13">
      <c r="B84" s="115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</row>
    <row r="85" spans="2:13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</row>
    <row r="86" spans="2:13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</row>
    <row r="87" spans="2:13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</row>
    <row r="88" spans="2:13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</row>
    <row r="89" spans="2:13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</row>
    <row r="90" spans="2:13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</row>
    <row r="91" spans="2:13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</row>
    <row r="92" spans="2:13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</row>
    <row r="93" spans="2:13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</row>
    <row r="94" spans="2:13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</row>
    <row r="95" spans="2:13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</row>
    <row r="96" spans="2:13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</row>
    <row r="97" spans="2:13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</row>
    <row r="98" spans="2:13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</row>
    <row r="99" spans="2:13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2:13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</row>
    <row r="101" spans="2:13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</row>
    <row r="102" spans="2:13">
      <c r="B102" s="115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</row>
    <row r="103" spans="2:13"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</row>
    <row r="104" spans="2:13"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</row>
    <row r="105" spans="2:13"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</row>
    <row r="106" spans="2:13"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</row>
    <row r="107" spans="2:13">
      <c r="B107" s="11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</row>
    <row r="108" spans="2:13">
      <c r="B108" s="11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</row>
    <row r="109" spans="2:13">
      <c r="B109" s="115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</row>
    <row r="110" spans="2:13">
      <c r="B110" s="11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</row>
    <row r="111" spans="2:13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</row>
    <row r="112" spans="2:13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</row>
    <row r="113" spans="2:13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</row>
    <row r="114" spans="2:13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</row>
    <row r="115" spans="2:13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</row>
    <row r="116" spans="2:13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</row>
    <row r="117" spans="2:13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</row>
    <row r="118" spans="2:13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</row>
    <row r="119" spans="2:13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</row>
    <row r="120" spans="2:13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</row>
    <row r="121" spans="2:13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</row>
    <row r="122" spans="2:13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</row>
    <row r="123" spans="2:13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</row>
    <row r="124" spans="2:13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</row>
    <row r="125" spans="2:13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</row>
    <row r="126" spans="2:13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</row>
    <row r="127" spans="2:13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</row>
    <row r="128" spans="2:13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</row>
    <row r="129" spans="2:13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</row>
    <row r="130" spans="2:13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</row>
    <row r="131" spans="2:13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</row>
    <row r="132" spans="2:13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</row>
    <row r="133" spans="2:13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</row>
    <row r="134" spans="2:13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</row>
    <row r="135" spans="2:13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</row>
    <row r="136" spans="2:13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</row>
    <row r="137" spans="2:13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</row>
    <row r="138" spans="2:13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</row>
    <row r="139" spans="2:13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</row>
    <row r="140" spans="2:13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</row>
    <row r="141" spans="2:13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</row>
    <row r="142" spans="2:13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</row>
    <row r="143" spans="2:13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</row>
    <row r="144" spans="2:13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</row>
    <row r="145" spans="2:13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</row>
    <row r="146" spans="2:13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</row>
    <row r="147" spans="2:13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</row>
    <row r="148" spans="2:13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</row>
    <row r="149" spans="2:13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</row>
    <row r="150" spans="2:13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</row>
    <row r="151" spans="2:13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</row>
    <row r="152" spans="2:13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</row>
    <row r="153" spans="2:13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</row>
    <row r="154" spans="2:13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</row>
    <row r="155" spans="2:13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</row>
    <row r="156" spans="2:13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</row>
    <row r="157" spans="2:13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</row>
    <row r="158" spans="2:13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</row>
    <row r="159" spans="2:13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</row>
    <row r="160" spans="2:13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</row>
    <row r="161" spans="2:13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</row>
    <row r="162" spans="2:13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</row>
    <row r="163" spans="2:13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</row>
    <row r="164" spans="2:13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</row>
    <row r="165" spans="2:13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</row>
    <row r="166" spans="2:13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</row>
    <row r="167" spans="2:13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</row>
    <row r="168" spans="2:13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</row>
    <row r="169" spans="2:13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</row>
    <row r="170" spans="2:13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</row>
    <row r="171" spans="2:13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</row>
    <row r="172" spans="2:13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</row>
    <row r="173" spans="2:13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</row>
    <row r="174" spans="2:13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</row>
    <row r="175" spans="2:13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</row>
    <row r="176" spans="2:13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</row>
    <row r="177" spans="2:13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</row>
    <row r="178" spans="2:13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</row>
    <row r="179" spans="2:13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</row>
    <row r="180" spans="2:13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</row>
    <row r="181" spans="2:13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</row>
    <row r="182" spans="2:13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</row>
    <row r="183" spans="2:13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</row>
    <row r="184" spans="2:13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</row>
    <row r="185" spans="2:13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</row>
    <row r="186" spans="2:13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</row>
    <row r="187" spans="2:13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</row>
    <row r="188" spans="2:13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</row>
    <row r="189" spans="2:13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</row>
    <row r="190" spans="2:13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</row>
    <row r="191" spans="2:13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</row>
    <row r="192" spans="2:13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</row>
    <row r="193" spans="2:13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</row>
    <row r="194" spans="2:13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</row>
    <row r="195" spans="2:13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</row>
    <row r="196" spans="2:13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</row>
    <row r="197" spans="2:13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</row>
    <row r="198" spans="2:13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</row>
    <row r="199" spans="2:13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</row>
    <row r="200" spans="2:13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</row>
    <row r="201" spans="2:13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</row>
    <row r="202" spans="2:13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</row>
    <row r="203" spans="2:13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</row>
    <row r="204" spans="2:13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</row>
    <row r="205" spans="2:13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</row>
    <row r="206" spans="2:13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</row>
    <row r="207" spans="2:13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</row>
    <row r="208" spans="2:13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</row>
    <row r="209" spans="2:13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</row>
    <row r="210" spans="2:13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</row>
    <row r="211" spans="2:13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</row>
    <row r="212" spans="2:13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</row>
    <row r="213" spans="2:13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</row>
    <row r="214" spans="2:13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</row>
    <row r="215" spans="2:13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</row>
    <row r="216" spans="2:13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</row>
    <row r="217" spans="2:13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</row>
    <row r="218" spans="2:13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</row>
    <row r="219" spans="2:13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</row>
    <row r="220" spans="2:13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</row>
    <row r="221" spans="2:13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</row>
    <row r="222" spans="2:13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</row>
    <row r="223" spans="2:13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</row>
    <row r="224" spans="2:13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</row>
    <row r="225" spans="2:13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</row>
    <row r="226" spans="2:13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</row>
    <row r="227" spans="2:13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</row>
    <row r="228" spans="2:13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</row>
    <row r="229" spans="2:13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</row>
    <row r="230" spans="2:13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</row>
    <row r="231" spans="2:13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</row>
    <row r="232" spans="2:13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</row>
    <row r="233" spans="2:13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</row>
    <row r="234" spans="2:13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</row>
    <row r="235" spans="2:13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</row>
    <row r="236" spans="2:13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</row>
    <row r="237" spans="2:13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</row>
    <row r="238" spans="2:13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</row>
    <row r="239" spans="2:13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</row>
    <row r="240" spans="2:13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</row>
    <row r="241" spans="2:13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</row>
    <row r="242" spans="2:13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</row>
    <row r="243" spans="2:13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</row>
    <row r="244" spans="2:13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</row>
    <row r="245" spans="2:13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</row>
    <row r="246" spans="2:13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</row>
    <row r="247" spans="2:13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</row>
    <row r="248" spans="2:13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</row>
    <row r="249" spans="2:13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</row>
    <row r="250" spans="2:13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</row>
    <row r="251" spans="2:13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</row>
    <row r="252" spans="2:13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</row>
    <row r="253" spans="2:13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</row>
    <row r="254" spans="2:13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</row>
    <row r="255" spans="2:13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</row>
    <row r="256" spans="2:13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</row>
    <row r="257" spans="2:13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</row>
    <row r="258" spans="2:13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</row>
    <row r="259" spans="2:13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</row>
    <row r="260" spans="2:13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</row>
    <row r="261" spans="2:13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</row>
    <row r="262" spans="2:13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</row>
    <row r="263" spans="2:13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</row>
    <row r="264" spans="2:13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</row>
    <row r="265" spans="2:13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</row>
    <row r="266" spans="2:13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</row>
    <row r="267" spans="2:13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</row>
    <row r="268" spans="2:13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</row>
    <row r="269" spans="2:13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</row>
    <row r="270" spans="2:13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</row>
    <row r="271" spans="2:13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</row>
    <row r="272" spans="2:13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</row>
    <row r="273" spans="2:13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</row>
    <row r="274" spans="2:13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</row>
    <row r="275" spans="2:13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</row>
    <row r="276" spans="2:13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</row>
    <row r="277" spans="2:13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</row>
    <row r="278" spans="2:13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</row>
    <row r="279" spans="2:13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</row>
    <row r="280" spans="2:13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</row>
    <row r="281" spans="2:13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</row>
    <row r="282" spans="2:13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</row>
    <row r="283" spans="2:13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</row>
    <row r="284" spans="2:13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</row>
    <row r="285" spans="2:13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</row>
    <row r="286" spans="2:13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</row>
    <row r="287" spans="2:13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</row>
    <row r="288" spans="2:13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</row>
    <row r="289" spans="2:13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</row>
    <row r="290" spans="2:13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</row>
    <row r="291" spans="2:13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</row>
    <row r="292" spans="2:13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</row>
    <row r="293" spans="2:13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</row>
    <row r="294" spans="2:13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</row>
    <row r="295" spans="2:13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</row>
    <row r="296" spans="2:13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</row>
    <row r="297" spans="2:13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</row>
    <row r="298" spans="2:13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</row>
    <row r="299" spans="2:13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</row>
    <row r="300" spans="2:13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</row>
    <row r="301" spans="2:13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</row>
    <row r="302" spans="2:13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43.7109375" style="2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0.710937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146</v>
      </c>
      <c r="C1" s="67" t="s" vm="1">
        <v>231</v>
      </c>
    </row>
    <row r="2" spans="2:11">
      <c r="B2" s="46" t="s">
        <v>145</v>
      </c>
      <c r="C2" s="67" t="s">
        <v>232</v>
      </c>
    </row>
    <row r="3" spans="2:11">
      <c r="B3" s="46" t="s">
        <v>147</v>
      </c>
      <c r="C3" s="67" t="s">
        <v>233</v>
      </c>
    </row>
    <row r="4" spans="2:11">
      <c r="B4" s="46" t="s">
        <v>148</v>
      </c>
      <c r="C4" s="67">
        <v>8802</v>
      </c>
    </row>
    <row r="6" spans="2:11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ht="26.25" customHeight="1">
      <c r="B7" s="152" t="s">
        <v>98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1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207</v>
      </c>
      <c r="G8" s="29" t="s">
        <v>206</v>
      </c>
      <c r="H8" s="29" t="s">
        <v>111</v>
      </c>
      <c r="I8" s="29" t="s">
        <v>59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2143</v>
      </c>
      <c r="C11" s="69"/>
      <c r="D11" s="69"/>
      <c r="E11" s="69"/>
      <c r="F11" s="77"/>
      <c r="G11" s="79"/>
      <c r="H11" s="77">
        <v>425437.7117577832</v>
      </c>
      <c r="I11" s="69"/>
      <c r="J11" s="78">
        <f>IFERROR(H11/$H$11,0)</f>
        <v>1</v>
      </c>
      <c r="K11" s="78">
        <f>H11/'סכום נכסי הקרן'!$C$42</f>
        <v>8.1601798100613326E-2</v>
      </c>
    </row>
    <row r="12" spans="2:11" ht="21" customHeight="1">
      <c r="B12" s="70" t="s">
        <v>2144</v>
      </c>
      <c r="C12" s="71"/>
      <c r="D12" s="71"/>
      <c r="E12" s="71"/>
      <c r="F12" s="80"/>
      <c r="G12" s="82"/>
      <c r="H12" s="80">
        <v>26320.605158704006</v>
      </c>
      <c r="I12" s="71"/>
      <c r="J12" s="81">
        <f t="shared" ref="J12:J35" si="0">IFERROR(H12/$H$11,0)</f>
        <v>6.1867118102800586E-2</v>
      </c>
      <c r="K12" s="81">
        <f>H12/'סכום נכסי הקרן'!$C$42</f>
        <v>5.0484680804915331E-3</v>
      </c>
    </row>
    <row r="13" spans="2:11">
      <c r="B13" s="89" t="s">
        <v>194</v>
      </c>
      <c r="C13" s="71"/>
      <c r="D13" s="71"/>
      <c r="E13" s="71"/>
      <c r="F13" s="80"/>
      <c r="G13" s="82"/>
      <c r="H13" s="80">
        <v>3398.1331012330002</v>
      </c>
      <c r="I13" s="71"/>
      <c r="J13" s="81">
        <f t="shared" si="0"/>
        <v>7.9873810132931478E-3</v>
      </c>
      <c r="K13" s="81">
        <f>H13/'סכום נכסי הקרן'!$C$42</f>
        <v>6.5178465279941964E-4</v>
      </c>
    </row>
    <row r="14" spans="2:11">
      <c r="B14" s="76" t="s">
        <v>2145</v>
      </c>
      <c r="C14" s="73">
        <v>7034</v>
      </c>
      <c r="D14" s="86" t="s">
        <v>132</v>
      </c>
      <c r="E14" s="94">
        <v>43850</v>
      </c>
      <c r="F14" s="83">
        <v>285981.7</v>
      </c>
      <c r="G14" s="85">
        <v>67.338499999999996</v>
      </c>
      <c r="H14" s="83">
        <v>712.53039000000012</v>
      </c>
      <c r="I14" s="84">
        <v>4.0700821428571428E-3</v>
      </c>
      <c r="J14" s="84">
        <f t="shared" si="0"/>
        <v>1.6748171831219066E-3</v>
      </c>
      <c r="K14" s="84">
        <f>H14/'סכום נכסי הקרן'!$C$42</f>
        <v>1.3666809363255177E-4</v>
      </c>
    </row>
    <row r="15" spans="2:11">
      <c r="B15" s="76" t="s">
        <v>2146</v>
      </c>
      <c r="C15" s="73">
        <v>91381</v>
      </c>
      <c r="D15" s="86" t="s">
        <v>132</v>
      </c>
      <c r="E15" s="94">
        <v>44742</v>
      </c>
      <c r="F15" s="83">
        <v>111409.24000000002</v>
      </c>
      <c r="G15" s="85">
        <v>100</v>
      </c>
      <c r="H15" s="83">
        <v>412.21421000000009</v>
      </c>
      <c r="I15" s="84">
        <v>8.7004897000000003E-4</v>
      </c>
      <c r="J15" s="84">
        <f t="shared" si="0"/>
        <v>9.6891788999346697E-4</v>
      </c>
      <c r="K15" s="84">
        <f>H15/'סכום נכסי הקרן'!$C$42</f>
        <v>7.9065442035319172E-5</v>
      </c>
    </row>
    <row r="16" spans="2:11">
      <c r="B16" s="76" t="s">
        <v>2147</v>
      </c>
      <c r="C16" s="73">
        <v>8401</v>
      </c>
      <c r="D16" s="86" t="s">
        <v>132</v>
      </c>
      <c r="E16" s="94">
        <v>44621</v>
      </c>
      <c r="F16" s="83">
        <v>78788.298943000016</v>
      </c>
      <c r="G16" s="85">
        <v>75.303200000000004</v>
      </c>
      <c r="H16" s="83">
        <v>219.52140822500002</v>
      </c>
      <c r="I16" s="84">
        <v>3.5017024303813063E-3</v>
      </c>
      <c r="J16" s="84">
        <f t="shared" si="0"/>
        <v>5.1598953773515351E-4</v>
      </c>
      <c r="K16" s="84">
        <f>H16/'סכום נכסי הקרן'!$C$42</f>
        <v>4.2105674080292795E-5</v>
      </c>
    </row>
    <row r="17" spans="2:11">
      <c r="B17" s="76" t="s">
        <v>2148</v>
      </c>
      <c r="C17" s="73">
        <v>72111</v>
      </c>
      <c r="D17" s="86" t="s">
        <v>132</v>
      </c>
      <c r="E17" s="94">
        <v>43466</v>
      </c>
      <c r="F17" s="83">
        <v>48694.400000000009</v>
      </c>
      <c r="G17" s="85">
        <v>100</v>
      </c>
      <c r="H17" s="83">
        <v>180.16929000000005</v>
      </c>
      <c r="I17" s="84">
        <v>4.2140569000000003E-4</v>
      </c>
      <c r="J17" s="84">
        <f t="shared" si="0"/>
        <v>4.2349158295251651E-4</v>
      </c>
      <c r="K17" s="84">
        <f>H17/'סכום נכסי הקרן'!$C$42</f>
        <v>3.4557674649400393E-5</v>
      </c>
    </row>
    <row r="18" spans="2:11">
      <c r="B18" s="76" t="s">
        <v>2149</v>
      </c>
      <c r="C18" s="73">
        <v>8507</v>
      </c>
      <c r="D18" s="86" t="s">
        <v>132</v>
      </c>
      <c r="E18" s="94">
        <v>44621</v>
      </c>
      <c r="F18" s="83">
        <v>69333.725276000012</v>
      </c>
      <c r="G18" s="85">
        <v>92.704099999999997</v>
      </c>
      <c r="H18" s="83">
        <v>237.81826248500005</v>
      </c>
      <c r="I18" s="84">
        <v>2.1010213657026134E-3</v>
      </c>
      <c r="J18" s="84">
        <f t="shared" si="0"/>
        <v>5.5899666605107733E-4</v>
      </c>
      <c r="K18" s="84">
        <f>H18/'סכום נכסי הקרן'!$C$42</f>
        <v>4.5615133082015991E-5</v>
      </c>
    </row>
    <row r="19" spans="2:11">
      <c r="B19" s="76" t="s">
        <v>2150</v>
      </c>
      <c r="C19" s="73">
        <v>85741</v>
      </c>
      <c r="D19" s="86" t="s">
        <v>132</v>
      </c>
      <c r="E19" s="94">
        <v>44404</v>
      </c>
      <c r="F19" s="83">
        <v>61218.030000000006</v>
      </c>
      <c r="G19" s="85">
        <v>100</v>
      </c>
      <c r="H19" s="83">
        <v>226.50671000000006</v>
      </c>
      <c r="I19" s="84">
        <v>3.5437461000000002E-4</v>
      </c>
      <c r="J19" s="84">
        <f t="shared" si="0"/>
        <v>5.3240863172223523E-4</v>
      </c>
      <c r="K19" s="84">
        <f>H19/'סכום נכסי הקרן'!$C$42</f>
        <v>4.3445501672821633E-5</v>
      </c>
    </row>
    <row r="20" spans="2:11">
      <c r="B20" s="76" t="s">
        <v>2151</v>
      </c>
      <c r="C20" s="73">
        <v>72112</v>
      </c>
      <c r="D20" s="86" t="s">
        <v>132</v>
      </c>
      <c r="E20" s="94">
        <v>43466</v>
      </c>
      <c r="F20" s="83">
        <v>19784.160000000003</v>
      </c>
      <c r="G20" s="85">
        <v>100</v>
      </c>
      <c r="H20" s="83">
        <v>73.201399999999992</v>
      </c>
      <c r="I20" s="84">
        <v>1.0959224999999999E-4</v>
      </c>
      <c r="J20" s="84">
        <f t="shared" si="0"/>
        <v>1.7206138049575669E-4</v>
      </c>
      <c r="K20" s="84">
        <f>H20/'סכום נכסי הקרן'!$C$42</f>
        <v>1.4040518032127544E-5</v>
      </c>
    </row>
    <row r="21" spans="2:11">
      <c r="B21" s="76" t="s">
        <v>2152</v>
      </c>
      <c r="C21" s="73">
        <v>8402</v>
      </c>
      <c r="D21" s="86" t="s">
        <v>132</v>
      </c>
      <c r="E21" s="94">
        <v>44560</v>
      </c>
      <c r="F21" s="83">
        <v>57278.254906000009</v>
      </c>
      <c r="G21" s="85">
        <v>105.0513</v>
      </c>
      <c r="H21" s="83">
        <v>222.634740523</v>
      </c>
      <c r="I21" s="84">
        <v>2.0761383026252269E-3</v>
      </c>
      <c r="J21" s="84">
        <f t="shared" si="0"/>
        <v>5.2330748866417811E-4</v>
      </c>
      <c r="K21" s="84">
        <f>H21/'סכום נכסי הקרן'!$C$42</f>
        <v>4.270283203451326E-5</v>
      </c>
    </row>
    <row r="22" spans="2:11" ht="16.5" customHeight="1">
      <c r="B22" s="76" t="s">
        <v>2153</v>
      </c>
      <c r="C22" s="73">
        <v>8291</v>
      </c>
      <c r="D22" s="86" t="s">
        <v>132</v>
      </c>
      <c r="E22" s="94">
        <v>44279</v>
      </c>
      <c r="F22" s="83">
        <v>45824.350000000006</v>
      </c>
      <c r="G22" s="85">
        <v>101.68640000000001</v>
      </c>
      <c r="H22" s="83">
        <v>172.40938000000003</v>
      </c>
      <c r="I22" s="84">
        <v>5.8005503577325266E-3</v>
      </c>
      <c r="J22" s="84">
        <f t="shared" si="0"/>
        <v>4.0525175656773655E-4</v>
      </c>
      <c r="K22" s="84">
        <f>H22/'סכום נכסי הקרן'!$C$42</f>
        <v>3.306927201935934E-5</v>
      </c>
    </row>
    <row r="23" spans="2:11" ht="16.5" customHeight="1">
      <c r="B23" s="76" t="s">
        <v>2154</v>
      </c>
      <c r="C23" s="73">
        <v>6645</v>
      </c>
      <c r="D23" s="86" t="s">
        <v>132</v>
      </c>
      <c r="E23" s="94">
        <v>43466</v>
      </c>
      <c r="F23" s="83">
        <v>163750.71000000002</v>
      </c>
      <c r="G23" s="85">
        <v>155.3329</v>
      </c>
      <c r="H23" s="83">
        <v>941.12731000000019</v>
      </c>
      <c r="I23" s="84">
        <v>2.540012625E-3</v>
      </c>
      <c r="J23" s="84">
        <f t="shared" si="0"/>
        <v>2.2121388959891203E-3</v>
      </c>
      <c r="K23" s="84">
        <f>H23/'סכום נכסי הקרן'!$C$42</f>
        <v>1.8051451156101788E-4</v>
      </c>
    </row>
    <row r="24" spans="2:11" ht="16.5" customHeight="1">
      <c r="B24" s="72"/>
      <c r="C24" s="73"/>
      <c r="D24" s="73"/>
      <c r="E24" s="73"/>
      <c r="F24" s="83"/>
      <c r="G24" s="85"/>
      <c r="H24" s="73"/>
      <c r="I24" s="73"/>
      <c r="J24" s="84"/>
      <c r="K24" s="73"/>
    </row>
    <row r="25" spans="2:11">
      <c r="B25" s="89" t="s">
        <v>196</v>
      </c>
      <c r="C25" s="73"/>
      <c r="D25" s="73"/>
      <c r="E25" s="73"/>
      <c r="F25" s="83"/>
      <c r="G25" s="85"/>
      <c r="H25" s="83">
        <v>4039.6113900000005</v>
      </c>
      <c r="I25" s="73"/>
      <c r="J25" s="84">
        <f t="shared" si="0"/>
        <v>9.4951887864136841E-3</v>
      </c>
      <c r="K25" s="84">
        <f>H25/'סכום נכסי הקרן'!$C$42</f>
        <v>7.7482447827613725E-4</v>
      </c>
    </row>
    <row r="26" spans="2:11">
      <c r="B26" s="76" t="s">
        <v>2155</v>
      </c>
      <c r="C26" s="73">
        <v>8510</v>
      </c>
      <c r="D26" s="86" t="s">
        <v>133</v>
      </c>
      <c r="E26" s="94">
        <v>44655</v>
      </c>
      <c r="F26" s="83">
        <v>1875704.7000000002</v>
      </c>
      <c r="G26" s="85">
        <v>87.710019000000003</v>
      </c>
      <c r="H26" s="83">
        <v>1645.1806000000004</v>
      </c>
      <c r="I26" s="84">
        <v>2.5814818380952382E-3</v>
      </c>
      <c r="J26" s="84">
        <f t="shared" si="0"/>
        <v>3.8670304830349879E-3</v>
      </c>
      <c r="K26" s="84">
        <f>H26/'סכום נכסי הקרן'!$C$42</f>
        <v>3.1555664072553831E-4</v>
      </c>
    </row>
    <row r="27" spans="2:11">
      <c r="B27" s="76" t="s">
        <v>2156</v>
      </c>
      <c r="C27" s="73">
        <v>7004</v>
      </c>
      <c r="D27" s="86" t="s">
        <v>133</v>
      </c>
      <c r="E27" s="94">
        <v>43614</v>
      </c>
      <c r="F27" s="83">
        <v>2538430.9000000004</v>
      </c>
      <c r="G27" s="85">
        <v>94.327214999999995</v>
      </c>
      <c r="H27" s="83">
        <v>2394.4307900000003</v>
      </c>
      <c r="I27" s="84">
        <v>2.1883935866666665E-3</v>
      </c>
      <c r="J27" s="84">
        <f t="shared" si="0"/>
        <v>5.6281583033786975E-3</v>
      </c>
      <c r="K27" s="84">
        <f>H27/'סכום נכסי הקרן'!$C$42</f>
        <v>4.5926783755059894E-4</v>
      </c>
    </row>
    <row r="28" spans="2:11">
      <c r="B28" s="72"/>
      <c r="C28" s="73"/>
      <c r="D28" s="73"/>
      <c r="E28" s="73"/>
      <c r="F28" s="83"/>
      <c r="G28" s="85"/>
      <c r="H28" s="73"/>
      <c r="I28" s="73"/>
      <c r="J28" s="84"/>
      <c r="K28" s="73"/>
    </row>
    <row r="29" spans="2:11">
      <c r="B29" s="89" t="s">
        <v>197</v>
      </c>
      <c r="C29" s="71"/>
      <c r="D29" s="71"/>
      <c r="E29" s="71"/>
      <c r="F29" s="80"/>
      <c r="G29" s="82"/>
      <c r="H29" s="80">
        <v>18882.860667471003</v>
      </c>
      <c r="I29" s="71"/>
      <c r="J29" s="81">
        <f t="shared" si="0"/>
        <v>4.4384548303093747E-2</v>
      </c>
      <c r="K29" s="81">
        <f>H29/'סכום נכסי הקרן'!$C$42</f>
        <v>3.6218589494159759E-3</v>
      </c>
    </row>
    <row r="30" spans="2:11">
      <c r="B30" s="76" t="s">
        <v>2157</v>
      </c>
      <c r="C30" s="73">
        <v>83021</v>
      </c>
      <c r="D30" s="86" t="s">
        <v>132</v>
      </c>
      <c r="E30" s="94">
        <v>44255</v>
      </c>
      <c r="F30" s="83">
        <v>124418.96000000002</v>
      </c>
      <c r="G30" s="85">
        <v>100</v>
      </c>
      <c r="H30" s="83">
        <v>460.35014000000007</v>
      </c>
      <c r="I30" s="84">
        <v>2.8635320999999996E-4</v>
      </c>
      <c r="J30" s="84">
        <f t="shared" si="0"/>
        <v>1.0820623731214825E-3</v>
      </c>
      <c r="K30" s="84">
        <f>H30/'סכום נכסי הקרן'!$C$42</f>
        <v>8.8298235303729735E-5</v>
      </c>
    </row>
    <row r="31" spans="2:11">
      <c r="B31" s="76" t="s">
        <v>2158</v>
      </c>
      <c r="C31" s="73">
        <v>8292</v>
      </c>
      <c r="D31" s="86" t="s">
        <v>132</v>
      </c>
      <c r="E31" s="94">
        <v>44317</v>
      </c>
      <c r="F31" s="83">
        <v>175829.82000000004</v>
      </c>
      <c r="G31" s="85">
        <v>116.078</v>
      </c>
      <c r="H31" s="83">
        <v>755.16903000000013</v>
      </c>
      <c r="I31" s="84">
        <v>5.5818987199999994E-4</v>
      </c>
      <c r="J31" s="84">
        <f t="shared" si="0"/>
        <v>1.7750401742240112E-3</v>
      </c>
      <c r="K31" s="84">
        <f>H31/'סכום נכסי הקרן'!$C$42</f>
        <v>1.4484646991750526E-4</v>
      </c>
    </row>
    <row r="32" spans="2:11">
      <c r="B32" s="76" t="s">
        <v>2159</v>
      </c>
      <c r="C32" s="73">
        <v>7038</v>
      </c>
      <c r="D32" s="86" t="s">
        <v>132</v>
      </c>
      <c r="E32" s="94">
        <v>43556</v>
      </c>
      <c r="F32" s="83">
        <v>533014.54000000015</v>
      </c>
      <c r="G32" s="85">
        <v>118.4211</v>
      </c>
      <c r="H32" s="83">
        <v>2335.4462200000007</v>
      </c>
      <c r="I32" s="84">
        <v>9.4266276923076929E-4</v>
      </c>
      <c r="J32" s="84">
        <f t="shared" si="0"/>
        <v>5.4895138711390339E-3</v>
      </c>
      <c r="K32" s="84">
        <f>H32/'סכום נכסי הקרן'!$C$42</f>
        <v>4.4795420258320371E-4</v>
      </c>
    </row>
    <row r="33" spans="2:11">
      <c r="B33" s="76" t="s">
        <v>2160</v>
      </c>
      <c r="C33" s="73">
        <v>83791</v>
      </c>
      <c r="D33" s="86" t="s">
        <v>133</v>
      </c>
      <c r="E33" s="94">
        <v>44308</v>
      </c>
      <c r="F33" s="83">
        <v>1184463.2700000003</v>
      </c>
      <c r="G33" s="85">
        <v>100</v>
      </c>
      <c r="H33" s="83">
        <v>1184.4632700000002</v>
      </c>
      <c r="I33" s="84">
        <v>5.0726213999999995E-4</v>
      </c>
      <c r="J33" s="84">
        <f t="shared" si="0"/>
        <v>2.7841050223454504E-3</v>
      </c>
      <c r="K33" s="84">
        <f>H33/'סכום נכסי הקרן'!$C$42</f>
        <v>2.2718797592433698E-4</v>
      </c>
    </row>
    <row r="34" spans="2:11">
      <c r="B34" s="76" t="s">
        <v>2161</v>
      </c>
      <c r="C34" s="73">
        <v>7079</v>
      </c>
      <c r="D34" s="86" t="s">
        <v>133</v>
      </c>
      <c r="E34" s="94">
        <v>44166</v>
      </c>
      <c r="F34" s="83">
        <v>2522774.2400000007</v>
      </c>
      <c r="G34" s="85">
        <v>54.359994999999998</v>
      </c>
      <c r="H34" s="83">
        <v>1371.3800800000004</v>
      </c>
      <c r="I34" s="84">
        <v>6.5796922575250836E-3</v>
      </c>
      <c r="J34" s="84">
        <f t="shared" si="0"/>
        <v>3.2234567883835737E-3</v>
      </c>
      <c r="K34" s="84">
        <f>H34/'סכום נכסי הקרן'!$C$42</f>
        <v>2.6303987003172783E-4</v>
      </c>
    </row>
    <row r="35" spans="2:11">
      <c r="B35" s="76" t="s">
        <v>2162</v>
      </c>
      <c r="C35" s="73">
        <v>8279</v>
      </c>
      <c r="D35" s="86" t="s">
        <v>133</v>
      </c>
      <c r="E35" s="94">
        <v>44308</v>
      </c>
      <c r="F35" s="83">
        <v>263934.83</v>
      </c>
      <c r="G35" s="85">
        <v>100.329408</v>
      </c>
      <c r="H35" s="83">
        <v>264.80423000000002</v>
      </c>
      <c r="I35" s="84">
        <v>4.1239817187500001E-3</v>
      </c>
      <c r="J35" s="84">
        <f t="shared" si="0"/>
        <v>6.2242773191381411E-4</v>
      </c>
      <c r="K35" s="84">
        <f>H35/'סכום נכסי הקרן'!$C$42</f>
        <v>5.0791222111853739E-5</v>
      </c>
    </row>
    <row r="36" spans="2:11">
      <c r="B36" s="76" t="s">
        <v>2164</v>
      </c>
      <c r="C36" s="73">
        <v>7992</v>
      </c>
      <c r="D36" s="86" t="s">
        <v>132</v>
      </c>
      <c r="E36" s="94">
        <v>44196</v>
      </c>
      <c r="F36" s="83">
        <v>383565.05000000005</v>
      </c>
      <c r="G36" s="85">
        <v>110.896</v>
      </c>
      <c r="H36" s="83">
        <v>1573.8257100000003</v>
      </c>
      <c r="I36" s="84">
        <v>6.0603666666666665E-3</v>
      </c>
      <c r="J36" s="84">
        <f t="shared" ref="J36:J43" si="1">IFERROR(H36/$H$11,0)</f>
        <v>3.6993093618744245E-3</v>
      </c>
      <c r="K36" s="84">
        <f>H36/'סכום נכסי הקרן'!$C$42</f>
        <v>3.0187029565938552E-4</v>
      </c>
    </row>
    <row r="37" spans="2:11">
      <c r="B37" s="76" t="s">
        <v>2165</v>
      </c>
      <c r="C37" s="73">
        <v>6662</v>
      </c>
      <c r="D37" s="86" t="s">
        <v>132</v>
      </c>
      <c r="E37" s="94">
        <v>43556</v>
      </c>
      <c r="F37" s="83">
        <v>200520.09000000003</v>
      </c>
      <c r="G37" s="85">
        <v>140.39859999999999</v>
      </c>
      <c r="H37" s="83">
        <v>1041.65138</v>
      </c>
      <c r="I37" s="84">
        <v>1.4272132100000001E-3</v>
      </c>
      <c r="J37" s="84">
        <f t="shared" si="1"/>
        <v>2.4484227683911793E-3</v>
      </c>
      <c r="K37" s="84">
        <f>H37/'סכום נכסי הקרן'!$C$42</f>
        <v>1.9979570041120176E-4</v>
      </c>
    </row>
    <row r="38" spans="2:11">
      <c r="B38" s="76" t="s">
        <v>2166</v>
      </c>
      <c r="C38" s="73">
        <v>8283</v>
      </c>
      <c r="D38" s="86" t="s">
        <v>133</v>
      </c>
      <c r="E38" s="94">
        <v>44317</v>
      </c>
      <c r="F38" s="83">
        <v>1805165.0700000003</v>
      </c>
      <c r="G38" s="85">
        <v>112.24363</v>
      </c>
      <c r="H38" s="83">
        <v>2026.1822600000003</v>
      </c>
      <c r="I38" s="84">
        <v>1.5860661454545455E-3</v>
      </c>
      <c r="J38" s="84">
        <f t="shared" si="1"/>
        <v>4.7625826390152682E-3</v>
      </c>
      <c r="K38" s="84">
        <f>H38/'סכום נכסי הקרן'!$C$42</f>
        <v>3.8863530694641015E-4</v>
      </c>
    </row>
    <row r="39" spans="2:11">
      <c r="B39" s="76" t="s">
        <v>2167</v>
      </c>
      <c r="C39" s="73">
        <v>7067</v>
      </c>
      <c r="D39" s="86" t="s">
        <v>133</v>
      </c>
      <c r="E39" s="94">
        <v>44048</v>
      </c>
      <c r="F39" s="83">
        <v>1918880.9900000002</v>
      </c>
      <c r="G39" s="85">
        <v>139.687434</v>
      </c>
      <c r="H39" s="83">
        <v>2680.4349700000007</v>
      </c>
      <c r="I39" s="84">
        <v>6.2954865960264898E-3</v>
      </c>
      <c r="J39" s="84">
        <f t="shared" si="1"/>
        <v>6.3004169492291446E-3</v>
      </c>
      <c r="K39" s="84">
        <f>H39/'סכום נכסי הקרן'!$C$42</f>
        <v>5.1412535184067881E-4</v>
      </c>
    </row>
    <row r="40" spans="2:11">
      <c r="B40" s="76" t="s">
        <v>2168</v>
      </c>
      <c r="C40" s="73">
        <v>8405</v>
      </c>
      <c r="D40" s="86" t="s">
        <v>132</v>
      </c>
      <c r="E40" s="94">
        <v>44581</v>
      </c>
      <c r="F40" s="83">
        <v>32604.430065000008</v>
      </c>
      <c r="G40" s="85">
        <v>131.99100000000001</v>
      </c>
      <c r="H40" s="83">
        <v>159.22917747100004</v>
      </c>
      <c r="I40" s="84">
        <v>2.9659117287129371E-3</v>
      </c>
      <c r="J40" s="84">
        <f t="shared" si="1"/>
        <v>3.7427142227968466E-4</v>
      </c>
      <c r="K40" s="84">
        <f>H40/'סכום נכסי הקרן'!$C$42</f>
        <v>3.0541221035696221E-5</v>
      </c>
    </row>
    <row r="41" spans="2:11">
      <c r="B41" s="76" t="s">
        <v>2169</v>
      </c>
      <c r="C41" s="73">
        <v>5310</v>
      </c>
      <c r="D41" s="86" t="s">
        <v>132</v>
      </c>
      <c r="E41" s="94">
        <v>42979</v>
      </c>
      <c r="F41" s="83">
        <v>95630.070000000022</v>
      </c>
      <c r="G41" s="85">
        <v>124.5215</v>
      </c>
      <c r="H41" s="83">
        <v>440.59600000000006</v>
      </c>
      <c r="I41" s="84">
        <v>2.9282876614060259E-4</v>
      </c>
      <c r="J41" s="84">
        <f t="shared" si="1"/>
        <v>1.0356298650149919E-3</v>
      </c>
      <c r="K41" s="84">
        <f>H41/'סכום נכסי הקרן'!$C$42</f>
        <v>8.450925915191881E-5</v>
      </c>
    </row>
    <row r="42" spans="2:11">
      <c r="B42" s="76" t="s">
        <v>2170</v>
      </c>
      <c r="C42" s="73">
        <v>7029</v>
      </c>
      <c r="D42" s="86" t="s">
        <v>133</v>
      </c>
      <c r="E42" s="94">
        <v>43739</v>
      </c>
      <c r="F42" s="83">
        <v>2938476.9600000004</v>
      </c>
      <c r="G42" s="85">
        <v>104.348609</v>
      </c>
      <c r="H42" s="83">
        <v>3066.2595699999997</v>
      </c>
      <c r="I42" s="84">
        <v>2.4346548837209303E-3</v>
      </c>
      <c r="J42" s="84">
        <f t="shared" si="1"/>
        <v>7.2073055238359553E-3</v>
      </c>
      <c r="K42" s="84">
        <f>H42/'סכום נכסי הקרן'!$C$42</f>
        <v>5.8812909020549678E-4</v>
      </c>
    </row>
    <row r="43" spans="2:11">
      <c r="B43" s="76" t="s">
        <v>2171</v>
      </c>
      <c r="C43" s="73">
        <v>7076</v>
      </c>
      <c r="D43" s="86" t="s">
        <v>133</v>
      </c>
      <c r="E43" s="94">
        <v>44104</v>
      </c>
      <c r="F43" s="83">
        <v>2254043.7400000007</v>
      </c>
      <c r="G43" s="85">
        <v>67.570455999999993</v>
      </c>
      <c r="H43" s="83">
        <v>1523.0686200000002</v>
      </c>
      <c r="I43" s="84">
        <v>4.4196934573947104E-3</v>
      </c>
      <c r="J43" s="84">
        <f t="shared" si="1"/>
        <v>3.5800037888205297E-3</v>
      </c>
      <c r="K43" s="84">
        <f>H43/'סכום נכסי הקרן'!$C$42</f>
        <v>2.9213474637476363E-4</v>
      </c>
    </row>
    <row r="44" spans="2:11">
      <c r="B44" s="72"/>
      <c r="C44" s="73"/>
      <c r="D44" s="73"/>
      <c r="E44" s="73"/>
      <c r="F44" s="83"/>
      <c r="G44" s="85"/>
      <c r="H44" s="73"/>
      <c r="I44" s="73"/>
      <c r="J44" s="84"/>
      <c r="K44" s="73"/>
    </row>
    <row r="45" spans="2:11">
      <c r="B45" s="70" t="s">
        <v>2172</v>
      </c>
      <c r="C45" s="71"/>
      <c r="D45" s="71"/>
      <c r="E45" s="71"/>
      <c r="F45" s="80"/>
      <c r="G45" s="82"/>
      <c r="H45" s="80">
        <v>399117.1065990791</v>
      </c>
      <c r="I45" s="71"/>
      <c r="J45" s="81">
        <f t="shared" ref="J45:J73" si="2">IFERROR(H45/$H$11,0)</f>
        <v>0.93813288189719923</v>
      </c>
      <c r="K45" s="81">
        <f>H45/'סכום נכסי הקרן'!$C$42</f>
        <v>7.6553330020121782E-2</v>
      </c>
    </row>
    <row r="46" spans="2:11">
      <c r="B46" s="89" t="s">
        <v>194</v>
      </c>
      <c r="C46" s="71"/>
      <c r="D46" s="71"/>
      <c r="E46" s="71"/>
      <c r="F46" s="80"/>
      <c r="G46" s="82"/>
      <c r="H46" s="80">
        <v>16763.763350165005</v>
      </c>
      <c r="I46" s="71"/>
      <c r="J46" s="81">
        <f t="shared" si="2"/>
        <v>3.9403566930872387E-2</v>
      </c>
      <c r="K46" s="81">
        <f>H46/'סכום נכסי הקרן'!$C$42</f>
        <v>3.2154019131370526E-3</v>
      </c>
    </row>
    <row r="47" spans="2:11">
      <c r="B47" s="76" t="s">
        <v>2173</v>
      </c>
      <c r="C47" s="73">
        <v>76203</v>
      </c>
      <c r="D47" s="86" t="s">
        <v>132</v>
      </c>
      <c r="E47" s="94">
        <v>43466</v>
      </c>
      <c r="F47" s="83">
        <v>51696.260000000009</v>
      </c>
      <c r="G47" s="85">
        <v>100</v>
      </c>
      <c r="H47" s="83">
        <v>191.27615000000003</v>
      </c>
      <c r="I47" s="84">
        <v>4.6984498000000001E-4</v>
      </c>
      <c r="J47" s="84">
        <f t="shared" si="2"/>
        <v>4.4959848342946226E-4</v>
      </c>
      <c r="K47" s="84">
        <f>H47/'סכום נכסי הקרן'!$C$42</f>
        <v>3.6688044671152924E-5</v>
      </c>
    </row>
    <row r="48" spans="2:11">
      <c r="B48" s="76" t="s">
        <v>2174</v>
      </c>
      <c r="C48" s="73">
        <v>79692</v>
      </c>
      <c r="D48" s="86" t="s">
        <v>132</v>
      </c>
      <c r="E48" s="94">
        <v>43466</v>
      </c>
      <c r="F48" s="83">
        <v>22661.200000000004</v>
      </c>
      <c r="G48" s="85">
        <v>100</v>
      </c>
      <c r="H48" s="83">
        <v>83.846460000000022</v>
      </c>
      <c r="I48" s="84">
        <v>1.3856800000000001E-5</v>
      </c>
      <c r="J48" s="84">
        <f t="shared" si="2"/>
        <v>1.9708281067414352E-4</v>
      </c>
      <c r="K48" s="84">
        <f>H48/'סכום נכסי הקרן'!$C$42</f>
        <v>1.6082311725732859E-5</v>
      </c>
    </row>
    <row r="49" spans="2:11">
      <c r="B49" s="76" t="s">
        <v>2175</v>
      </c>
      <c r="C49" s="73">
        <v>87255</v>
      </c>
      <c r="D49" s="86" t="s">
        <v>132</v>
      </c>
      <c r="E49" s="94">
        <v>44469</v>
      </c>
      <c r="F49" s="83">
        <v>12368.350000000002</v>
      </c>
      <c r="G49" s="85">
        <v>100</v>
      </c>
      <c r="H49" s="83">
        <v>45.762890000000006</v>
      </c>
      <c r="I49" s="84">
        <v>2.0902219999999999E-5</v>
      </c>
      <c r="J49" s="84">
        <f t="shared" si="2"/>
        <v>1.0756660431187737E-4</v>
      </c>
      <c r="K49" s="84">
        <f>H49/'סכום נכסי הקרן'!$C$42</f>
        <v>8.7776283274263799E-6</v>
      </c>
    </row>
    <row r="50" spans="2:11">
      <c r="B50" s="76" t="s">
        <v>2176</v>
      </c>
      <c r="C50" s="73">
        <v>79694</v>
      </c>
      <c r="D50" s="86" t="s">
        <v>132</v>
      </c>
      <c r="E50" s="94">
        <v>43466</v>
      </c>
      <c r="F50" s="83">
        <v>37926.170000000006</v>
      </c>
      <c r="G50" s="85">
        <v>100</v>
      </c>
      <c r="H50" s="83">
        <v>140.32682</v>
      </c>
      <c r="I50" s="84">
        <v>1.1547330000000001E-5</v>
      </c>
      <c r="J50" s="84">
        <f t="shared" si="2"/>
        <v>3.2984104634309672E-4</v>
      </c>
      <c r="K50" s="84">
        <f>H50/'סכום נכסי הקרן'!$C$42</f>
        <v>2.6915622468984423E-5</v>
      </c>
    </row>
    <row r="51" spans="2:11">
      <c r="B51" s="76" t="s">
        <v>2177</v>
      </c>
      <c r="C51" s="73">
        <v>87254</v>
      </c>
      <c r="D51" s="86" t="s">
        <v>132</v>
      </c>
      <c r="E51" s="94">
        <v>44469</v>
      </c>
      <c r="F51" s="83">
        <v>43423.900000000009</v>
      </c>
      <c r="G51" s="85">
        <v>100</v>
      </c>
      <c r="H51" s="83">
        <v>160.66842000000005</v>
      </c>
      <c r="I51" s="84">
        <v>2.0906700000000001E-5</v>
      </c>
      <c r="J51" s="84">
        <f t="shared" si="2"/>
        <v>3.7765439113558014E-4</v>
      </c>
      <c r="K51" s="84">
        <f>H51/'סכום נכסי הקרן'!$C$42</f>
        <v>3.0817277377255665E-5</v>
      </c>
    </row>
    <row r="52" spans="2:11">
      <c r="B52" s="76" t="s">
        <v>2178</v>
      </c>
      <c r="C52" s="73">
        <v>9239</v>
      </c>
      <c r="D52" s="86" t="s">
        <v>132</v>
      </c>
      <c r="E52" s="94">
        <v>44742</v>
      </c>
      <c r="F52" s="83">
        <v>25081.997091000005</v>
      </c>
      <c r="G52" s="85">
        <v>100</v>
      </c>
      <c r="H52" s="83">
        <v>92.803389584000016</v>
      </c>
      <c r="I52" s="84">
        <v>6.4312814907824104E-4</v>
      </c>
      <c r="J52" s="84">
        <f t="shared" si="2"/>
        <v>2.1813625595287208E-4</v>
      </c>
      <c r="K52" s="84">
        <f>H52/'סכום נכסי הקרן'!$C$42</f>
        <v>1.7800310716689979E-5</v>
      </c>
    </row>
    <row r="53" spans="2:11">
      <c r="B53" s="76" t="s">
        <v>2179</v>
      </c>
      <c r="C53" s="73">
        <v>87253</v>
      </c>
      <c r="D53" s="86" t="s">
        <v>132</v>
      </c>
      <c r="E53" s="94">
        <v>44469</v>
      </c>
      <c r="F53" s="83">
        <v>10103.959999999999</v>
      </c>
      <c r="G53" s="85">
        <v>100</v>
      </c>
      <c r="H53" s="83">
        <v>37.384650000000001</v>
      </c>
      <c r="I53" s="84">
        <v>9.2762580000000004E-5</v>
      </c>
      <c r="J53" s="84">
        <f t="shared" si="2"/>
        <v>8.7873380677838011E-5</v>
      </c>
      <c r="K53" s="84">
        <f>H53/'סכום נכסי הקרן'!$C$42</f>
        <v>7.170625868491273E-6</v>
      </c>
    </row>
    <row r="54" spans="2:11">
      <c r="B54" s="76" t="s">
        <v>2180</v>
      </c>
      <c r="C54" s="73">
        <v>87259</v>
      </c>
      <c r="D54" s="86" t="s">
        <v>132</v>
      </c>
      <c r="E54" s="94">
        <v>44469</v>
      </c>
      <c r="F54" s="83">
        <v>11181.39</v>
      </c>
      <c r="G54" s="85">
        <v>100</v>
      </c>
      <c r="H54" s="83">
        <v>41.371150000000007</v>
      </c>
      <c r="I54" s="84">
        <v>5.1923209999999999E-5</v>
      </c>
      <c r="J54" s="84">
        <f t="shared" si="2"/>
        <v>9.7243730061133066E-5</v>
      </c>
      <c r="K54" s="84">
        <f>H54/'סכום נכסי הקרן'!$C$42</f>
        <v>7.9352632269991231E-6</v>
      </c>
    </row>
    <row r="55" spans="2:11">
      <c r="B55" s="76" t="s">
        <v>2181</v>
      </c>
      <c r="C55" s="73">
        <v>87252</v>
      </c>
      <c r="D55" s="86" t="s">
        <v>132</v>
      </c>
      <c r="E55" s="94">
        <v>44469</v>
      </c>
      <c r="F55" s="83">
        <v>31729.420000000006</v>
      </c>
      <c r="G55" s="85">
        <v>100</v>
      </c>
      <c r="H55" s="83">
        <v>117.39887000000003</v>
      </c>
      <c r="I55" s="84">
        <v>5.4857369999999999E-5</v>
      </c>
      <c r="J55" s="84">
        <f t="shared" si="2"/>
        <v>2.7594843323818782E-4</v>
      </c>
      <c r="K55" s="84">
        <f>H55/'סכום נכסי הקרן'!$C$42</f>
        <v>2.251788833528318E-5</v>
      </c>
    </row>
    <row r="56" spans="2:11">
      <c r="B56" s="76" t="s">
        <v>2182</v>
      </c>
      <c r="C56" s="73">
        <v>87251</v>
      </c>
      <c r="D56" s="86" t="s">
        <v>132</v>
      </c>
      <c r="E56" s="94">
        <v>44469</v>
      </c>
      <c r="F56" s="83">
        <v>100559.02000000002</v>
      </c>
      <c r="G56" s="85">
        <v>100</v>
      </c>
      <c r="H56" s="83">
        <v>372.06838000000005</v>
      </c>
      <c r="I56" s="84">
        <v>3.1748919999999998E-5</v>
      </c>
      <c r="J56" s="84">
        <f t="shared" si="2"/>
        <v>8.7455429953006095E-4</v>
      </c>
      <c r="K56" s="84">
        <f>H56/'סכום נכסי הקרן'!$C$42</f>
        <v>7.136520337827534E-5</v>
      </c>
    </row>
    <row r="57" spans="2:11">
      <c r="B57" s="76" t="s">
        <v>2183</v>
      </c>
      <c r="C57" s="73">
        <v>5295</v>
      </c>
      <c r="D57" s="86" t="s">
        <v>132</v>
      </c>
      <c r="E57" s="94">
        <v>42879</v>
      </c>
      <c r="F57" s="83">
        <v>120762.53000000001</v>
      </c>
      <c r="G57" s="85">
        <v>211.74430000000001</v>
      </c>
      <c r="H57" s="83">
        <v>946.1187900000001</v>
      </c>
      <c r="I57" s="84">
        <v>9.1867047297297311E-5</v>
      </c>
      <c r="J57" s="84">
        <f t="shared" si="2"/>
        <v>2.2238714713157803E-3</v>
      </c>
      <c r="K57" s="84">
        <f>H57/'סכום נכסי הקרן'!$C$42</f>
        <v>1.8147191080402419E-4</v>
      </c>
    </row>
    <row r="58" spans="2:11">
      <c r="B58" s="76" t="s">
        <v>2184</v>
      </c>
      <c r="C58" s="73">
        <v>9457</v>
      </c>
      <c r="D58" s="86" t="s">
        <v>132</v>
      </c>
      <c r="E58" s="94">
        <v>44893</v>
      </c>
      <c r="F58" s="83">
        <v>21141.766757000005</v>
      </c>
      <c r="G58" s="85">
        <v>100</v>
      </c>
      <c r="H58" s="83">
        <v>78.224537001000016</v>
      </c>
      <c r="I58" s="84">
        <v>1.0239381149950723E-2</v>
      </c>
      <c r="J58" s="84">
        <f t="shared" si="2"/>
        <v>1.8386836624755077E-4</v>
      </c>
      <c r="K58" s="84">
        <f>H58/'סכום נכסי הקרן'!$C$42</f>
        <v>1.5003989299622264E-5</v>
      </c>
    </row>
    <row r="59" spans="2:11">
      <c r="B59" s="76" t="s">
        <v>2185</v>
      </c>
      <c r="C59" s="73">
        <v>8338</v>
      </c>
      <c r="D59" s="86" t="s">
        <v>132</v>
      </c>
      <c r="E59" s="94">
        <v>44561</v>
      </c>
      <c r="F59" s="83">
        <v>104441.68791500002</v>
      </c>
      <c r="G59" s="85">
        <v>72.008200000000002</v>
      </c>
      <c r="H59" s="83">
        <v>278.26434358000006</v>
      </c>
      <c r="I59" s="84">
        <v>3.4813895909832464E-3</v>
      </c>
      <c r="J59" s="84">
        <f t="shared" si="2"/>
        <v>6.5406600282399464E-4</v>
      </c>
      <c r="K59" s="84">
        <f>H59/'סכום נכסי הקרן'!$C$42</f>
        <v>5.3372961906918799E-5</v>
      </c>
    </row>
    <row r="60" spans="2:11">
      <c r="B60" s="76" t="s">
        <v>2186</v>
      </c>
      <c r="C60" s="73">
        <v>76202</v>
      </c>
      <c r="D60" s="86" t="s">
        <v>132</v>
      </c>
      <c r="E60" s="94">
        <v>43466</v>
      </c>
      <c r="F60" s="83">
        <v>56133.170000000013</v>
      </c>
      <c r="G60" s="85">
        <v>100</v>
      </c>
      <c r="H60" s="83">
        <v>207.69274000000004</v>
      </c>
      <c r="I60" s="84">
        <v>2.6950250000000002E-5</v>
      </c>
      <c r="J60" s="84">
        <f t="shared" si="2"/>
        <v>4.8818601233509572E-4</v>
      </c>
      <c r="K60" s="84">
        <f>H60/'סכום נכסי הקרן'!$C$42</f>
        <v>3.9836856414112007E-5</v>
      </c>
    </row>
    <row r="61" spans="2:11">
      <c r="B61" s="76" t="s">
        <v>2187</v>
      </c>
      <c r="C61" s="73">
        <v>76201</v>
      </c>
      <c r="D61" s="86" t="s">
        <v>132</v>
      </c>
      <c r="E61" s="94">
        <v>43466</v>
      </c>
      <c r="F61" s="83">
        <v>59330.250000000007</v>
      </c>
      <c r="G61" s="85">
        <v>100</v>
      </c>
      <c r="H61" s="83">
        <v>219.52194000000003</v>
      </c>
      <c r="I61" s="84">
        <v>4.6734539999999994E-5</v>
      </c>
      <c r="J61" s="84">
        <f t="shared" si="2"/>
        <v>5.1599078768311364E-4</v>
      </c>
      <c r="K61" s="84">
        <f>H61/'סכום נכסי הקרן'!$C$42</f>
        <v>4.2105776078293885E-5</v>
      </c>
    </row>
    <row r="62" spans="2:11">
      <c r="B62" s="76" t="s">
        <v>2188</v>
      </c>
      <c r="C62" s="73">
        <v>87257</v>
      </c>
      <c r="D62" s="86" t="s">
        <v>132</v>
      </c>
      <c r="E62" s="94">
        <v>44469</v>
      </c>
      <c r="F62" s="83">
        <v>4655.880000000001</v>
      </c>
      <c r="G62" s="85">
        <v>100</v>
      </c>
      <c r="H62" s="83">
        <v>17.226770000000005</v>
      </c>
      <c r="I62" s="84">
        <v>1.7265415999999999E-4</v>
      </c>
      <c r="J62" s="84">
        <f t="shared" si="2"/>
        <v>4.0491873484426359E-5</v>
      </c>
      <c r="K62" s="84">
        <f>H62/'סכום נכסי הקרן'!$C$42</f>
        <v>3.3042096847917383E-6</v>
      </c>
    </row>
    <row r="63" spans="2:11">
      <c r="B63" s="76" t="s">
        <v>2189</v>
      </c>
      <c r="C63" s="73">
        <v>872510</v>
      </c>
      <c r="D63" s="86" t="s">
        <v>132</v>
      </c>
      <c r="E63" s="94">
        <v>44469</v>
      </c>
      <c r="F63" s="83">
        <v>1288.6500000000003</v>
      </c>
      <c r="G63" s="85">
        <v>100</v>
      </c>
      <c r="H63" s="83">
        <v>4.7680000000000007</v>
      </c>
      <c r="I63" s="84">
        <v>1.6461047E-4</v>
      </c>
      <c r="J63" s="84">
        <f t="shared" si="2"/>
        <v>1.1207281038392273E-5</v>
      </c>
      <c r="K63" s="84">
        <f>H63/'סכום נכסי הקרן'!$C$42</f>
        <v>9.1453428455171825E-7</v>
      </c>
    </row>
    <row r="64" spans="2:11">
      <c r="B64" s="76" t="s">
        <v>2190</v>
      </c>
      <c r="C64" s="73">
        <v>79693</v>
      </c>
      <c r="D64" s="86" t="s">
        <v>132</v>
      </c>
      <c r="E64" s="94">
        <v>43466</v>
      </c>
      <c r="F64" s="83">
        <v>7982.5900000000011</v>
      </c>
      <c r="G64" s="85">
        <v>100</v>
      </c>
      <c r="H64" s="83">
        <v>29.535570000000003</v>
      </c>
      <c r="I64" s="84">
        <v>8.6613650000000011E-5</v>
      </c>
      <c r="J64" s="84">
        <f t="shared" si="2"/>
        <v>6.9423958393269222E-5</v>
      </c>
      <c r="K64" s="84">
        <f>H64/'סכום נכסי הקרן'!$C$42</f>
        <v>5.6651198361529349E-6</v>
      </c>
    </row>
    <row r="65" spans="2:11">
      <c r="B65" s="76" t="s">
        <v>2191</v>
      </c>
      <c r="C65" s="73">
        <v>87256</v>
      </c>
      <c r="D65" s="86" t="s">
        <v>132</v>
      </c>
      <c r="E65" s="94">
        <v>44469</v>
      </c>
      <c r="F65" s="83">
        <v>17294.780000000002</v>
      </c>
      <c r="G65" s="85">
        <v>100</v>
      </c>
      <c r="H65" s="83">
        <v>63.990700000000011</v>
      </c>
      <c r="I65" s="84">
        <v>8.496466E-5</v>
      </c>
      <c r="J65" s="84">
        <f t="shared" si="2"/>
        <v>1.5041144268948162E-4</v>
      </c>
      <c r="K65" s="84">
        <f>H65/'סכום נכסי הקרן'!$C$42</f>
        <v>1.2273844178369053E-5</v>
      </c>
    </row>
    <row r="66" spans="2:11">
      <c r="B66" s="76" t="s">
        <v>2192</v>
      </c>
      <c r="C66" s="73">
        <v>87258</v>
      </c>
      <c r="D66" s="86" t="s">
        <v>132</v>
      </c>
      <c r="E66" s="94">
        <v>44469</v>
      </c>
      <c r="F66" s="83">
        <v>17701.530000000002</v>
      </c>
      <c r="G66" s="85">
        <v>100</v>
      </c>
      <c r="H66" s="83">
        <v>65.495670000000018</v>
      </c>
      <c r="I66" s="84">
        <v>8.3694279999999994E-5</v>
      </c>
      <c r="J66" s="84">
        <f t="shared" si="2"/>
        <v>1.5394890530364886E-4</v>
      </c>
      <c r="K66" s="84">
        <f>H66/'סכום נכסי הקרן'!$C$42</f>
        <v>1.2562507488398794E-5</v>
      </c>
    </row>
    <row r="67" spans="2:11">
      <c r="B67" s="76" t="s">
        <v>2193</v>
      </c>
      <c r="C67" s="73">
        <v>5327</v>
      </c>
      <c r="D67" s="86" t="s">
        <v>132</v>
      </c>
      <c r="E67" s="94">
        <v>43244</v>
      </c>
      <c r="F67" s="83">
        <v>239598.72000000003</v>
      </c>
      <c r="G67" s="85">
        <v>173.25129999999999</v>
      </c>
      <c r="H67" s="83">
        <v>1535.8991900000003</v>
      </c>
      <c r="I67" s="84">
        <v>3.9782915714285709E-4</v>
      </c>
      <c r="J67" s="84">
        <f t="shared" si="2"/>
        <v>3.6101623047334417E-3</v>
      </c>
      <c r="K67" s="84">
        <f>H67/'סכום נכסי הקרן'!$C$42</f>
        <v>2.9459573550130323E-4</v>
      </c>
    </row>
    <row r="68" spans="2:11">
      <c r="B68" s="76" t="s">
        <v>2194</v>
      </c>
      <c r="C68" s="73">
        <v>7068</v>
      </c>
      <c r="D68" s="86" t="s">
        <v>132</v>
      </c>
      <c r="E68" s="94">
        <v>43885</v>
      </c>
      <c r="F68" s="83">
        <v>695303.90000000014</v>
      </c>
      <c r="G68" s="85">
        <v>108.1541</v>
      </c>
      <c r="H68" s="83">
        <v>2782.3988100000006</v>
      </c>
      <c r="I68" s="84">
        <v>9.8199300000000002E-4</v>
      </c>
      <c r="J68" s="84">
        <f t="shared" si="2"/>
        <v>6.5400850303184198E-3</v>
      </c>
      <c r="K68" s="84">
        <f>H68/'סכום נכסי הקרן'!$C$42</f>
        <v>5.336826982048873E-4</v>
      </c>
    </row>
    <row r="69" spans="2:11">
      <c r="B69" s="76" t="s">
        <v>2195</v>
      </c>
      <c r="C69" s="73">
        <v>5333</v>
      </c>
      <c r="D69" s="86" t="s">
        <v>132</v>
      </c>
      <c r="E69" s="94">
        <v>43321</v>
      </c>
      <c r="F69" s="83">
        <v>344691.02000000008</v>
      </c>
      <c r="G69" s="85">
        <v>165.64410000000001</v>
      </c>
      <c r="H69" s="83">
        <v>2112.5532599999997</v>
      </c>
      <c r="I69" s="84">
        <v>1.89632785E-3</v>
      </c>
      <c r="J69" s="84">
        <f t="shared" si="2"/>
        <v>4.9655994323388785E-3</v>
      </c>
      <c r="K69" s="84">
        <f>H69/'סכום נכסי הקרן'!$C$42</f>
        <v>4.0520184232623735E-4</v>
      </c>
    </row>
    <row r="70" spans="2:11">
      <c r="B70" s="76" t="s">
        <v>2196</v>
      </c>
      <c r="C70" s="73">
        <v>8322</v>
      </c>
      <c r="D70" s="86" t="s">
        <v>132</v>
      </c>
      <c r="E70" s="94">
        <v>44197</v>
      </c>
      <c r="F70" s="83">
        <v>875206.67000000016</v>
      </c>
      <c r="G70" s="85">
        <v>102.2908</v>
      </c>
      <c r="H70" s="83">
        <v>3312.4468300000003</v>
      </c>
      <c r="I70" s="84">
        <v>4.4893611673333337E-3</v>
      </c>
      <c r="J70" s="84">
        <f t="shared" si="2"/>
        <v>7.7859736888719775E-3</v>
      </c>
      <c r="K70" s="84">
        <f>H70/'סכום נכסי הקרן'!$C$42</f>
        <v>6.3534945297601868E-4</v>
      </c>
    </row>
    <row r="71" spans="2:11">
      <c r="B71" s="76" t="s">
        <v>2197</v>
      </c>
      <c r="C71" s="73">
        <v>9273</v>
      </c>
      <c r="D71" s="86" t="s">
        <v>132</v>
      </c>
      <c r="E71" s="94">
        <v>44852</v>
      </c>
      <c r="F71" s="83">
        <v>99511.870000000024</v>
      </c>
      <c r="G71" s="85">
        <v>82.215999999999994</v>
      </c>
      <c r="H71" s="83">
        <v>302.71432000000004</v>
      </c>
      <c r="I71" s="84">
        <v>4.9508358208955223E-3</v>
      </c>
      <c r="J71" s="84">
        <f t="shared" si="2"/>
        <v>7.1153617000541331E-4</v>
      </c>
      <c r="K71" s="84">
        <f>H71/'סכום נכסי הקרן'!$C$42</f>
        <v>5.8062630886065415E-5</v>
      </c>
    </row>
    <row r="72" spans="2:11">
      <c r="B72" s="76" t="s">
        <v>2198</v>
      </c>
      <c r="C72" s="73">
        <v>8316</v>
      </c>
      <c r="D72" s="86" t="s">
        <v>132</v>
      </c>
      <c r="E72" s="94">
        <v>44378</v>
      </c>
      <c r="F72" s="83">
        <v>736800.58</v>
      </c>
      <c r="G72" s="85">
        <v>109.86239999999999</v>
      </c>
      <c r="H72" s="83">
        <v>2995.0271600000005</v>
      </c>
      <c r="I72" s="84">
        <v>4.777439469677419E-3</v>
      </c>
      <c r="J72" s="84">
        <f t="shared" si="2"/>
        <v>7.0398722944081081E-3</v>
      </c>
      <c r="K72" s="84">
        <f>H72/'סכום נכסי הקרן'!$C$42</f>
        <v>5.7446623762239196E-4</v>
      </c>
    </row>
    <row r="73" spans="2:11">
      <c r="B73" s="76" t="s">
        <v>2199</v>
      </c>
      <c r="C73" s="73">
        <v>79691</v>
      </c>
      <c r="D73" s="86" t="s">
        <v>132</v>
      </c>
      <c r="E73" s="94">
        <v>43466</v>
      </c>
      <c r="F73" s="83">
        <v>142966.90000000002</v>
      </c>
      <c r="G73" s="85">
        <v>100</v>
      </c>
      <c r="H73" s="83">
        <v>528.97753</v>
      </c>
      <c r="I73" s="84">
        <v>3.2871999E-4</v>
      </c>
      <c r="J73" s="84">
        <f t="shared" si="2"/>
        <v>1.2433724500219333E-3</v>
      </c>
      <c r="K73" s="84">
        <f>H73/'סכום נכסי הקרן'!$C$42</f>
        <v>1.0146142763055474E-4</v>
      </c>
    </row>
    <row r="74" spans="2:11">
      <c r="B74" s="72"/>
      <c r="C74" s="73"/>
      <c r="D74" s="73"/>
      <c r="E74" s="73"/>
      <c r="F74" s="83"/>
      <c r="G74" s="85"/>
      <c r="H74" s="73"/>
      <c r="I74" s="73"/>
      <c r="J74" s="84"/>
      <c r="K74" s="73"/>
    </row>
    <row r="75" spans="2:11">
      <c r="B75" s="89" t="s">
        <v>2200</v>
      </c>
      <c r="C75" s="73"/>
      <c r="D75" s="73"/>
      <c r="E75" s="73"/>
      <c r="F75" s="83"/>
      <c r="G75" s="85"/>
      <c r="H75" s="83">
        <v>805.31315926900015</v>
      </c>
      <c r="I75" s="73"/>
      <c r="J75" s="84">
        <f t="shared" ref="J75:J93" si="3">IFERROR(H75/$H$11,0)</f>
        <v>1.8929049706047064E-3</v>
      </c>
      <c r="K75" s="84">
        <f>H75/'סכום נכסי הקרן'!$C$42</f>
        <v>1.5446444923493266E-4</v>
      </c>
    </row>
    <row r="76" spans="2:11">
      <c r="B76" s="76" t="s">
        <v>2201</v>
      </c>
      <c r="C76" s="73" t="s">
        <v>2202</v>
      </c>
      <c r="D76" s="86" t="s">
        <v>132</v>
      </c>
      <c r="E76" s="94">
        <v>44616</v>
      </c>
      <c r="F76" s="83">
        <v>214.63827600000002</v>
      </c>
      <c r="G76" s="85">
        <v>101404.19</v>
      </c>
      <c r="H76" s="83">
        <v>805.31315926900015</v>
      </c>
      <c r="I76" s="84">
        <v>2.8557204229397171E-4</v>
      </c>
      <c r="J76" s="84">
        <f t="shared" si="3"/>
        <v>1.8929049706047064E-3</v>
      </c>
      <c r="K76" s="84">
        <f>H76/'סכום נכסי הקרן'!$C$42</f>
        <v>1.5446444923493266E-4</v>
      </c>
    </row>
    <row r="77" spans="2:11">
      <c r="B77" s="72"/>
      <c r="C77" s="73"/>
      <c r="D77" s="73"/>
      <c r="E77" s="73"/>
      <c r="F77" s="83"/>
      <c r="G77" s="85"/>
      <c r="H77" s="73"/>
      <c r="I77" s="73"/>
      <c r="J77" s="84"/>
      <c r="K77" s="73"/>
    </row>
    <row r="78" spans="2:11">
      <c r="B78" s="89" t="s">
        <v>196</v>
      </c>
      <c r="C78" s="71"/>
      <c r="D78" s="71"/>
      <c r="E78" s="71"/>
      <c r="F78" s="80"/>
      <c r="G78" s="82"/>
      <c r="H78" s="80">
        <v>16863.337840000007</v>
      </c>
      <c r="I78" s="71"/>
      <c r="J78" s="81">
        <f t="shared" si="3"/>
        <v>3.9637618795770754E-2</v>
      </c>
      <c r="K78" s="81">
        <f>H78/'סכום נכסי הקרן'!$C$42</f>
        <v>3.2345009661615609E-3</v>
      </c>
    </row>
    <row r="79" spans="2:11">
      <c r="B79" s="76" t="s">
        <v>2203</v>
      </c>
      <c r="C79" s="73">
        <v>7064</v>
      </c>
      <c r="D79" s="86" t="s">
        <v>132</v>
      </c>
      <c r="E79" s="94">
        <v>43466</v>
      </c>
      <c r="F79" s="83">
        <v>496826.85000000009</v>
      </c>
      <c r="G79" s="85">
        <v>117.9457</v>
      </c>
      <c r="H79" s="83">
        <v>2168.1478700000002</v>
      </c>
      <c r="I79" s="84">
        <v>2.7514353333333333E-5</v>
      </c>
      <c r="J79" s="84">
        <f t="shared" si="3"/>
        <v>5.0962756946060384E-3</v>
      </c>
      <c r="K79" s="84">
        <f>H79/'סכום נכסי הקרן'!$C$42</f>
        <v>4.1586526029630493E-4</v>
      </c>
    </row>
    <row r="80" spans="2:11">
      <c r="B80" s="76" t="s">
        <v>2204</v>
      </c>
      <c r="C80" s="73">
        <v>7031</v>
      </c>
      <c r="D80" s="86" t="s">
        <v>132</v>
      </c>
      <c r="E80" s="94">
        <v>43090</v>
      </c>
      <c r="F80" s="83">
        <v>533244.80000000016</v>
      </c>
      <c r="G80" s="85">
        <v>111.1357</v>
      </c>
      <c r="H80" s="83">
        <v>2192.7137599999996</v>
      </c>
      <c r="I80" s="84">
        <v>3.8508920666666668E-5</v>
      </c>
      <c r="J80" s="84">
        <f t="shared" si="3"/>
        <v>5.1540183190163201E-3</v>
      </c>
      <c r="K80" s="84">
        <f>H80/'סכום נכסי הקרן'!$C$42</f>
        <v>4.2057716227523231E-4</v>
      </c>
    </row>
    <row r="81" spans="2:11">
      <c r="B81" s="76" t="s">
        <v>2205</v>
      </c>
      <c r="C81" s="73">
        <v>5344</v>
      </c>
      <c r="D81" s="86" t="s">
        <v>132</v>
      </c>
      <c r="E81" s="94">
        <v>43431</v>
      </c>
      <c r="F81" s="83">
        <v>436177.08000000007</v>
      </c>
      <c r="G81" s="85">
        <v>88.2072</v>
      </c>
      <c r="H81" s="83">
        <v>1423.5364800000002</v>
      </c>
      <c r="I81" s="84">
        <v>8.2917592250254704E-5</v>
      </c>
      <c r="J81" s="84">
        <f t="shared" si="3"/>
        <v>3.3460514680712415E-3</v>
      </c>
      <c r="K81" s="84">
        <f>H81/'סכום נכסי הקרן'!$C$42</f>
        <v>2.730438163318103E-4</v>
      </c>
    </row>
    <row r="82" spans="2:11">
      <c r="B82" s="76" t="s">
        <v>2206</v>
      </c>
      <c r="C82" s="73">
        <v>7989</v>
      </c>
      <c r="D82" s="86" t="s">
        <v>132</v>
      </c>
      <c r="E82" s="94">
        <v>43830</v>
      </c>
      <c r="F82" s="83">
        <v>755709.76000000013</v>
      </c>
      <c r="G82" s="85">
        <v>135.7697</v>
      </c>
      <c r="H82" s="83">
        <v>3796.2920600000007</v>
      </c>
      <c r="I82" s="84">
        <v>9.446372500000001E-4</v>
      </c>
      <c r="J82" s="84">
        <f t="shared" si="3"/>
        <v>8.9232617492108098E-3</v>
      </c>
      <c r="K82" s="84">
        <f>H82/'סכום נכסי הקרן'!$C$42</f>
        <v>7.2815420365802616E-4</v>
      </c>
    </row>
    <row r="83" spans="2:11">
      <c r="B83" s="76" t="s">
        <v>2207</v>
      </c>
      <c r="C83" s="73">
        <v>8404</v>
      </c>
      <c r="D83" s="86" t="s">
        <v>132</v>
      </c>
      <c r="E83" s="94">
        <v>44469</v>
      </c>
      <c r="F83" s="83">
        <v>1165099.5000000002</v>
      </c>
      <c r="G83" s="85">
        <v>102.2801</v>
      </c>
      <c r="H83" s="83">
        <v>4409.1602400000002</v>
      </c>
      <c r="I83" s="84">
        <v>3.462111635E-3</v>
      </c>
      <c r="J83" s="84">
        <f t="shared" si="3"/>
        <v>1.036382087940124E-2</v>
      </c>
      <c r="K83" s="84">
        <f>H83/'סכום נכסי הקרן'!$C$42</f>
        <v>8.4570641895182093E-4</v>
      </c>
    </row>
    <row r="84" spans="2:11">
      <c r="B84" s="76" t="s">
        <v>2208</v>
      </c>
      <c r="C84" s="73">
        <v>9489</v>
      </c>
      <c r="D84" s="86" t="s">
        <v>132</v>
      </c>
      <c r="E84" s="94">
        <v>44665</v>
      </c>
      <c r="F84" s="83">
        <v>486292.18000000005</v>
      </c>
      <c r="G84" s="85">
        <v>100</v>
      </c>
      <c r="H84" s="83">
        <v>1799.2810700000002</v>
      </c>
      <c r="I84" s="84">
        <v>1.55549595344E-3</v>
      </c>
      <c r="J84" s="84">
        <f t="shared" si="3"/>
        <v>4.2292467740245717E-3</v>
      </c>
      <c r="K84" s="84">
        <f>H84/'סכום נכסי הקרן'!$C$42</f>
        <v>3.4511414137162333E-4</v>
      </c>
    </row>
    <row r="85" spans="2:11">
      <c r="B85" s="76" t="s">
        <v>2209</v>
      </c>
      <c r="C85" s="73">
        <v>5343</v>
      </c>
      <c r="D85" s="86" t="s">
        <v>132</v>
      </c>
      <c r="E85" s="94">
        <v>43382</v>
      </c>
      <c r="F85" s="83">
        <v>51303.410000000011</v>
      </c>
      <c r="G85" s="85">
        <v>187.70859999999999</v>
      </c>
      <c r="H85" s="83">
        <v>356.31337000000008</v>
      </c>
      <c r="I85" s="84">
        <v>4.0108028508079654E-4</v>
      </c>
      <c r="J85" s="84">
        <f t="shared" si="3"/>
        <v>8.3752182787891151E-4</v>
      </c>
      <c r="K85" s="84">
        <f>H85/'סכום נכסי הקרן'!$C$42</f>
        <v>6.834328710343157E-5</v>
      </c>
    </row>
    <row r="86" spans="2:11">
      <c r="B86" s="76" t="s">
        <v>2210</v>
      </c>
      <c r="C86" s="73">
        <v>5299</v>
      </c>
      <c r="D86" s="86" t="s">
        <v>132</v>
      </c>
      <c r="E86" s="94">
        <v>42831</v>
      </c>
      <c r="F86" s="83">
        <v>130813.42000000001</v>
      </c>
      <c r="G86" s="85">
        <v>147.5677</v>
      </c>
      <c r="H86" s="83">
        <v>714.2419000000001</v>
      </c>
      <c r="I86" s="84">
        <v>1.7653866666666668E-4</v>
      </c>
      <c r="J86" s="84">
        <f t="shared" si="3"/>
        <v>1.6788401222095784E-3</v>
      </c>
      <c r="K86" s="84">
        <f>H86/'סכום נכסי הקרן'!$C$42</f>
        <v>1.3699637269575502E-4</v>
      </c>
    </row>
    <row r="87" spans="2:11">
      <c r="B87" s="76" t="s">
        <v>2211</v>
      </c>
      <c r="C87" s="73">
        <v>53431</v>
      </c>
      <c r="D87" s="86" t="s">
        <v>132</v>
      </c>
      <c r="E87" s="94">
        <v>43382</v>
      </c>
      <c r="F87" s="83">
        <v>390.50000000000006</v>
      </c>
      <c r="G87" s="85">
        <v>252.69399999999999</v>
      </c>
      <c r="H87" s="83">
        <v>3.6510900000000004</v>
      </c>
      <c r="I87" s="84">
        <v>4.0108028508079654E-4</v>
      </c>
      <c r="J87" s="84">
        <f t="shared" si="3"/>
        <v>8.5819613520267694E-6</v>
      </c>
      <c r="K87" s="84">
        <f>H87/'סכום נכסי הקרן'!$C$42</f>
        <v>7.0030347755535504E-7</v>
      </c>
    </row>
    <row r="88" spans="2:11">
      <c r="B88" s="72"/>
      <c r="C88" s="73"/>
      <c r="D88" s="73"/>
      <c r="E88" s="73"/>
      <c r="F88" s="83"/>
      <c r="G88" s="85"/>
      <c r="H88" s="73"/>
      <c r="I88" s="73"/>
      <c r="J88" s="84"/>
      <c r="K88" s="73"/>
    </row>
    <row r="89" spans="2:11">
      <c r="B89" s="89" t="s">
        <v>197</v>
      </c>
      <c r="C89" s="71"/>
      <c r="D89" s="71"/>
      <c r="E89" s="71"/>
      <c r="F89" s="80"/>
      <c r="G89" s="82"/>
      <c r="H89" s="80">
        <v>364684.69224964507</v>
      </c>
      <c r="I89" s="71"/>
      <c r="J89" s="81">
        <f t="shared" si="3"/>
        <v>0.85719879119995135</v>
      </c>
      <c r="K89" s="81">
        <f>H89/'סכום נכסי הקרן'!$C$42</f>
        <v>6.9948962691588235E-2</v>
      </c>
    </row>
    <row r="90" spans="2:11">
      <c r="B90" s="76" t="s">
        <v>2212</v>
      </c>
      <c r="C90" s="73">
        <v>7055</v>
      </c>
      <c r="D90" s="86" t="s">
        <v>132</v>
      </c>
      <c r="E90" s="94">
        <v>43914</v>
      </c>
      <c r="F90" s="83">
        <v>599880.77</v>
      </c>
      <c r="G90" s="85">
        <v>110.7286</v>
      </c>
      <c r="H90" s="83">
        <v>2457.6864400000004</v>
      </c>
      <c r="I90" s="84">
        <v>2.9506975499999999E-3</v>
      </c>
      <c r="J90" s="84">
        <f t="shared" si="3"/>
        <v>5.7768419960834332E-3</v>
      </c>
      <c r="K90" s="84">
        <f>H90/'סכום נכסי הקרן'!$C$42</f>
        <v>4.7140069422354439E-4</v>
      </c>
    </row>
    <row r="91" spans="2:11">
      <c r="B91" s="76" t="s">
        <v>2213</v>
      </c>
      <c r="C91" s="73">
        <v>5238</v>
      </c>
      <c r="D91" s="86" t="s">
        <v>134</v>
      </c>
      <c r="E91" s="94">
        <v>43221</v>
      </c>
      <c r="F91" s="83">
        <v>488030.30000000005</v>
      </c>
      <c r="G91" s="85">
        <v>93.268900000000002</v>
      </c>
      <c r="H91" s="83">
        <v>1829.1428000000003</v>
      </c>
      <c r="I91" s="84">
        <v>1.0168713035714286E-4</v>
      </c>
      <c r="J91" s="84">
        <f t="shared" si="3"/>
        <v>4.2994373781358531E-3</v>
      </c>
      <c r="K91" s="84">
        <f>H91/'סכום נכסי הקרן'!$C$42</f>
        <v>3.5084182087687224E-4</v>
      </c>
    </row>
    <row r="92" spans="2:11">
      <c r="B92" s="76" t="s">
        <v>2214</v>
      </c>
      <c r="C92" s="73">
        <v>7070</v>
      </c>
      <c r="D92" s="86" t="s">
        <v>134</v>
      </c>
      <c r="E92" s="94">
        <v>44075</v>
      </c>
      <c r="F92" s="83">
        <v>2600546.6000000006</v>
      </c>
      <c r="G92" s="85">
        <v>102.39149999999999</v>
      </c>
      <c r="H92" s="83">
        <v>10700.215350000002</v>
      </c>
      <c r="I92" s="84">
        <v>3.560476867888889E-4</v>
      </c>
      <c r="J92" s="84">
        <f t="shared" si="3"/>
        <v>2.5151073951084089E-2</v>
      </c>
      <c r="K92" s="84">
        <f>H92/'סכום נכסי הקרן'!$C$42</f>
        <v>2.0523728585699588E-3</v>
      </c>
    </row>
    <row r="93" spans="2:11">
      <c r="B93" s="76" t="s">
        <v>2215</v>
      </c>
      <c r="C93" s="73">
        <v>5339</v>
      </c>
      <c r="D93" s="86" t="s">
        <v>132</v>
      </c>
      <c r="E93" s="94">
        <v>42916</v>
      </c>
      <c r="F93" s="83">
        <v>836271.31000000017</v>
      </c>
      <c r="G93" s="85">
        <v>77.409400000000005</v>
      </c>
      <c r="H93" s="83">
        <v>2395.2046200000004</v>
      </c>
      <c r="I93" s="84">
        <v>5.6942875999999997E-4</v>
      </c>
      <c r="J93" s="84">
        <f t="shared" si="3"/>
        <v>5.6299772065426948E-3</v>
      </c>
      <c r="K93" s="84">
        <f>H93/'סכום נכסי הקרן'!$C$42</f>
        <v>4.5941626331935203E-4</v>
      </c>
    </row>
    <row r="94" spans="2:11">
      <c r="B94" s="76" t="s">
        <v>2216</v>
      </c>
      <c r="C94" s="73">
        <v>7006</v>
      </c>
      <c r="D94" s="86" t="s">
        <v>134</v>
      </c>
      <c r="E94" s="94">
        <v>43617</v>
      </c>
      <c r="F94" s="83">
        <v>350376.98</v>
      </c>
      <c r="G94" s="85">
        <v>143.95820000000001</v>
      </c>
      <c r="H94" s="83">
        <v>2026.9168900000004</v>
      </c>
      <c r="I94" s="84">
        <v>2.1805771428571429E-5</v>
      </c>
      <c r="J94" s="84">
        <f t="shared" ref="J94:J136" si="4">IFERROR(H94/$H$11,0)</f>
        <v>4.764309401781467E-3</v>
      </c>
      <c r="K94" s="84">
        <f>H94/'סכום נכסי הקרן'!$C$42</f>
        <v>3.8877621389302516E-4</v>
      </c>
    </row>
    <row r="95" spans="2:11">
      <c r="B95" s="76" t="s">
        <v>2217</v>
      </c>
      <c r="C95" s="73">
        <v>8417</v>
      </c>
      <c r="D95" s="86" t="s">
        <v>134</v>
      </c>
      <c r="E95" s="94">
        <v>44713</v>
      </c>
      <c r="F95" s="83">
        <v>217749.58</v>
      </c>
      <c r="G95" s="85">
        <v>104.3445</v>
      </c>
      <c r="H95" s="83">
        <v>913.04222000000016</v>
      </c>
      <c r="I95" s="84">
        <v>4.207976E-5</v>
      </c>
      <c r="J95" s="84">
        <f t="shared" si="4"/>
        <v>2.1461243203560374E-3</v>
      </c>
      <c r="K95" s="84">
        <f>H95/'סכום נכסי הקרן'!$C$42</f>
        <v>1.7512760348850935E-4</v>
      </c>
    </row>
    <row r="96" spans="2:11">
      <c r="B96" s="76" t="s">
        <v>2218</v>
      </c>
      <c r="C96" s="73">
        <v>9282</v>
      </c>
      <c r="D96" s="86" t="s">
        <v>132</v>
      </c>
      <c r="E96" s="94">
        <v>44848</v>
      </c>
      <c r="F96" s="83">
        <v>216554.19000000003</v>
      </c>
      <c r="G96" s="85">
        <v>105.18510000000001</v>
      </c>
      <c r="H96" s="83">
        <v>842.79613000000018</v>
      </c>
      <c r="I96" s="84">
        <v>2.3896953399999998E-3</v>
      </c>
      <c r="J96" s="84">
        <f t="shared" si="4"/>
        <v>1.9810094561617847E-3</v>
      </c>
      <c r="K96" s="84">
        <f>H96/'סכום נכסי הקרן'!$C$42</f>
        <v>1.6165393367711977E-4</v>
      </c>
    </row>
    <row r="97" spans="2:11">
      <c r="B97" s="76" t="s">
        <v>2219</v>
      </c>
      <c r="C97" s="73">
        <v>8400</v>
      </c>
      <c r="D97" s="86" t="s">
        <v>132</v>
      </c>
      <c r="E97" s="94">
        <v>44544</v>
      </c>
      <c r="F97" s="83">
        <v>259249.07218900003</v>
      </c>
      <c r="G97" s="85">
        <v>111.9472</v>
      </c>
      <c r="H97" s="83">
        <v>1073.8216858320004</v>
      </c>
      <c r="I97" s="84">
        <v>7.2421509954919859E-4</v>
      </c>
      <c r="J97" s="84">
        <f t="shared" si="4"/>
        <v>2.5240397269797399E-3</v>
      </c>
      <c r="K97" s="84">
        <f>H97/'סכום נכסי הקרן'!$C$42</f>
        <v>2.0596618019892794E-4</v>
      </c>
    </row>
    <row r="98" spans="2:11">
      <c r="B98" s="76" t="s">
        <v>2220</v>
      </c>
      <c r="C98" s="73">
        <v>8843</v>
      </c>
      <c r="D98" s="86" t="s">
        <v>132</v>
      </c>
      <c r="E98" s="94">
        <v>44562</v>
      </c>
      <c r="F98" s="83">
        <v>210045.78578000006</v>
      </c>
      <c r="G98" s="85">
        <v>100.0896</v>
      </c>
      <c r="H98" s="83">
        <v>777.8657509520001</v>
      </c>
      <c r="I98" s="84">
        <v>4.4488678324313053E-4</v>
      </c>
      <c r="J98" s="84">
        <f t="shared" si="4"/>
        <v>1.8283892787456198E-3</v>
      </c>
      <c r="K98" s="84">
        <f>H98/'סכום נכסי הקרן'!$C$42</f>
        <v>1.4919985277352609E-4</v>
      </c>
    </row>
    <row r="99" spans="2:11">
      <c r="B99" s="76" t="s">
        <v>2221</v>
      </c>
      <c r="C99" s="73">
        <v>5291</v>
      </c>
      <c r="D99" s="86" t="s">
        <v>132</v>
      </c>
      <c r="E99" s="94">
        <v>42787</v>
      </c>
      <c r="F99" s="83">
        <v>174069.65000000002</v>
      </c>
      <c r="G99" s="85">
        <v>63.1678</v>
      </c>
      <c r="H99" s="83">
        <v>406.8370900000001</v>
      </c>
      <c r="I99" s="84">
        <v>6.5625889380925483E-5</v>
      </c>
      <c r="J99" s="84">
        <f t="shared" si="4"/>
        <v>9.5627885999825725E-4</v>
      </c>
      <c r="K99" s="84">
        <f>H99/'סכום נכסי הקרן'!$C$42</f>
        <v>7.8034074461462473E-5</v>
      </c>
    </row>
    <row r="100" spans="2:11">
      <c r="B100" s="76" t="s">
        <v>2222</v>
      </c>
      <c r="C100" s="73">
        <v>5302</v>
      </c>
      <c r="D100" s="86" t="s">
        <v>132</v>
      </c>
      <c r="E100" s="94">
        <v>42948</v>
      </c>
      <c r="F100" s="83">
        <v>175680.67000000004</v>
      </c>
      <c r="G100" s="85">
        <v>111.4234</v>
      </c>
      <c r="H100" s="83">
        <v>724.27267000000018</v>
      </c>
      <c r="I100" s="84">
        <v>8.9556544680851066E-6</v>
      </c>
      <c r="J100" s="84">
        <f t="shared" si="4"/>
        <v>1.7024176512409278E-3</v>
      </c>
      <c r="K100" s="84">
        <f>H100/'סכום נכסי הקרן'!$C$42</f>
        <v>1.3892034145948255E-4</v>
      </c>
    </row>
    <row r="101" spans="2:11">
      <c r="B101" s="76" t="s">
        <v>2223</v>
      </c>
      <c r="C101" s="73">
        <v>7025</v>
      </c>
      <c r="D101" s="86" t="s">
        <v>132</v>
      </c>
      <c r="E101" s="94">
        <v>43556</v>
      </c>
      <c r="F101" s="83">
        <v>562531.19999999995</v>
      </c>
      <c r="G101" s="85">
        <v>111.3689</v>
      </c>
      <c r="H101" s="83">
        <v>2317.9937999999997</v>
      </c>
      <c r="I101" s="84">
        <v>2.4530246696296296E-4</v>
      </c>
      <c r="J101" s="84">
        <f t="shared" si="4"/>
        <v>5.4484916027371733E-3</v>
      </c>
      <c r="K101" s="84">
        <f>H101/'סכום נכסי הקרן'!$C$42</f>
        <v>4.4460671171944592E-4</v>
      </c>
    </row>
    <row r="102" spans="2:11">
      <c r="B102" s="76" t="s">
        <v>2224</v>
      </c>
      <c r="C102" s="73">
        <v>9386</v>
      </c>
      <c r="D102" s="86" t="s">
        <v>132</v>
      </c>
      <c r="E102" s="94">
        <v>44896</v>
      </c>
      <c r="F102" s="83">
        <v>16967.7</v>
      </c>
      <c r="G102" s="85">
        <v>120.539</v>
      </c>
      <c r="H102" s="83">
        <v>75.67495000000001</v>
      </c>
      <c r="I102" s="84">
        <v>5.0801832312492867E-4</v>
      </c>
      <c r="J102" s="84">
        <f t="shared" si="4"/>
        <v>1.7787551011247551E-4</v>
      </c>
      <c r="K102" s="84">
        <f>H102/'סכום נכסי הקרן'!$C$42</f>
        <v>1.4514961463241832E-5</v>
      </c>
    </row>
    <row r="103" spans="2:11">
      <c r="B103" s="76" t="s">
        <v>2225</v>
      </c>
      <c r="C103" s="73">
        <v>7045</v>
      </c>
      <c r="D103" s="86" t="s">
        <v>134</v>
      </c>
      <c r="E103" s="94">
        <v>43909</v>
      </c>
      <c r="F103" s="83">
        <v>1549551.9800000002</v>
      </c>
      <c r="G103" s="85">
        <v>96.738699999999994</v>
      </c>
      <c r="H103" s="83">
        <v>6023.79756</v>
      </c>
      <c r="I103" s="84">
        <v>5.5712070250000004E-4</v>
      </c>
      <c r="J103" s="84">
        <f t="shared" si="4"/>
        <v>1.4159058761179032E-2</v>
      </c>
      <c r="K103" s="84">
        <f>H103/'סכום נכסי הקרן'!$C$42</f>
        <v>1.1554046543244517E-3</v>
      </c>
    </row>
    <row r="104" spans="2:11">
      <c r="B104" s="76" t="s">
        <v>2226</v>
      </c>
      <c r="C104" s="73">
        <v>7086</v>
      </c>
      <c r="D104" s="86" t="s">
        <v>132</v>
      </c>
      <c r="E104" s="94">
        <v>44160</v>
      </c>
      <c r="F104" s="83">
        <v>1217009.5900000003</v>
      </c>
      <c r="G104" s="85">
        <v>96.479900000000001</v>
      </c>
      <c r="H104" s="83">
        <v>4344.4276700000009</v>
      </c>
      <c r="I104" s="84">
        <v>4.8066437750000001E-4</v>
      </c>
      <c r="J104" s="84">
        <f t="shared" si="4"/>
        <v>1.0211665656178214E-2</v>
      </c>
      <c r="K104" s="84">
        <f>H104/'סכום נכסי הקרן'!$C$42</f>
        <v>8.3329027914642178E-4</v>
      </c>
    </row>
    <row r="105" spans="2:11">
      <c r="B105" s="76" t="s">
        <v>2227</v>
      </c>
      <c r="C105" s="73">
        <v>87952</v>
      </c>
      <c r="D105" s="86" t="s">
        <v>134</v>
      </c>
      <c r="E105" s="94">
        <v>44819</v>
      </c>
      <c r="F105" s="83">
        <v>29362.100000000006</v>
      </c>
      <c r="G105" s="85">
        <v>100</v>
      </c>
      <c r="H105" s="83">
        <v>117.99161000000001</v>
      </c>
      <c r="I105" s="84">
        <v>7.1564209999999996E-5</v>
      </c>
      <c r="J105" s="84">
        <f t="shared" si="4"/>
        <v>2.7734168067163924E-4</v>
      </c>
      <c r="K105" s="84">
        <f>H105/'סכום נכסי הקרן'!$C$42</f>
        <v>2.263157983105188E-5</v>
      </c>
    </row>
    <row r="106" spans="2:11">
      <c r="B106" s="76" t="s">
        <v>2228</v>
      </c>
      <c r="C106" s="73">
        <v>8318</v>
      </c>
      <c r="D106" s="86" t="s">
        <v>134</v>
      </c>
      <c r="E106" s="94">
        <v>44256</v>
      </c>
      <c r="F106" s="83">
        <v>236127.97000000003</v>
      </c>
      <c r="G106" s="85">
        <v>104.997</v>
      </c>
      <c r="H106" s="83">
        <v>996.29578000000015</v>
      </c>
      <c r="I106" s="84">
        <v>6.3846153846153848E-4</v>
      </c>
      <c r="J106" s="84">
        <f t="shared" si="4"/>
        <v>2.341813507513473E-3</v>
      </c>
      <c r="K106" s="84">
        <f>H106/'סכום נכסי הקרן'!$C$42</f>
        <v>1.9109619302940355E-4</v>
      </c>
    </row>
    <row r="107" spans="2:11">
      <c r="B107" s="76" t="s">
        <v>2229</v>
      </c>
      <c r="C107" s="73">
        <v>6650</v>
      </c>
      <c r="D107" s="86" t="s">
        <v>134</v>
      </c>
      <c r="E107" s="94">
        <v>43466</v>
      </c>
      <c r="F107" s="83">
        <v>610518.3600000001</v>
      </c>
      <c r="G107" s="85">
        <v>139.07859999999999</v>
      </c>
      <c r="H107" s="83">
        <v>3412.1099100000006</v>
      </c>
      <c r="I107" s="84">
        <v>1.7260480249999999E-4</v>
      </c>
      <c r="J107" s="84">
        <f t="shared" si="4"/>
        <v>8.0202337867561584E-3</v>
      </c>
      <c r="K107" s="84">
        <f>H107/'סכום נכסי הקרן'!$C$42</f>
        <v>6.5446549818659356E-4</v>
      </c>
    </row>
    <row r="108" spans="2:11">
      <c r="B108" s="76" t="s">
        <v>2230</v>
      </c>
      <c r="C108" s="73">
        <v>7035</v>
      </c>
      <c r="D108" s="86" t="s">
        <v>134</v>
      </c>
      <c r="E108" s="94">
        <v>43847</v>
      </c>
      <c r="F108" s="83">
        <v>166268.36000000002</v>
      </c>
      <c r="G108" s="85">
        <v>139.12549999999999</v>
      </c>
      <c r="H108" s="83">
        <v>929.56617000000017</v>
      </c>
      <c r="I108" s="84">
        <v>4.1567089999999996E-4</v>
      </c>
      <c r="J108" s="84">
        <f t="shared" si="4"/>
        <v>2.1849642011266628E-3</v>
      </c>
      <c r="K108" s="84">
        <f>H108/'סכום נכסי הקרן'!$C$42</f>
        <v>1.7829700759740584E-4</v>
      </c>
    </row>
    <row r="109" spans="2:11">
      <c r="B109" s="76" t="s">
        <v>2231</v>
      </c>
      <c r="C109" s="73">
        <v>7040</v>
      </c>
      <c r="D109" s="86" t="s">
        <v>134</v>
      </c>
      <c r="E109" s="94">
        <v>43891</v>
      </c>
      <c r="F109" s="83">
        <v>50655.98000000001</v>
      </c>
      <c r="G109" s="85">
        <v>139.18879999999999</v>
      </c>
      <c r="H109" s="83">
        <v>283.33413999999999</v>
      </c>
      <c r="I109" s="84">
        <v>1.582999375E-4</v>
      </c>
      <c r="J109" s="84">
        <f t="shared" si="4"/>
        <v>6.6598266248976104E-4</v>
      </c>
      <c r="K109" s="84">
        <f>H109/'סכום נכסי הקרן'!$C$42</f>
        <v>5.4345382762998396E-5</v>
      </c>
    </row>
    <row r="110" spans="2:11">
      <c r="B110" s="76" t="s">
        <v>2232</v>
      </c>
      <c r="C110" s="73">
        <v>9391</v>
      </c>
      <c r="D110" s="86" t="s">
        <v>134</v>
      </c>
      <c r="E110" s="94">
        <v>44608</v>
      </c>
      <c r="F110" s="83">
        <v>620020.83596800012</v>
      </c>
      <c r="G110" s="85">
        <v>95.853200000000001</v>
      </c>
      <c r="H110" s="83">
        <v>2388.2339791160002</v>
      </c>
      <c r="I110" s="84">
        <v>2.0935452866997355E-4</v>
      </c>
      <c r="J110" s="84">
        <f t="shared" si="4"/>
        <v>5.6135925732782865E-3</v>
      </c>
      <c r="K110" s="84">
        <f>H110/'סכום נכסי הקרן'!$C$42</f>
        <v>4.5807924778375718E-4</v>
      </c>
    </row>
    <row r="111" spans="2:11">
      <c r="B111" s="76" t="s">
        <v>2233</v>
      </c>
      <c r="C111" s="73">
        <v>84032</v>
      </c>
      <c r="D111" s="86" t="s">
        <v>132</v>
      </c>
      <c r="E111" s="94">
        <v>44314</v>
      </c>
      <c r="F111" s="83">
        <v>186139.74</v>
      </c>
      <c r="G111" s="85">
        <v>100</v>
      </c>
      <c r="H111" s="83">
        <v>688.71702000000016</v>
      </c>
      <c r="I111" s="84">
        <v>2.8395976299999998E-3</v>
      </c>
      <c r="J111" s="84">
        <f t="shared" si="4"/>
        <v>1.6188433722869194E-3</v>
      </c>
      <c r="K111" s="84">
        <f>H111/'סכום נכסי הקרן'!$C$42</f>
        <v>1.3210053002187322E-4</v>
      </c>
    </row>
    <row r="112" spans="2:11">
      <c r="B112" s="76" t="s">
        <v>2234</v>
      </c>
      <c r="C112" s="73">
        <v>8314</v>
      </c>
      <c r="D112" s="86" t="s">
        <v>132</v>
      </c>
      <c r="E112" s="94">
        <v>44264</v>
      </c>
      <c r="F112" s="83">
        <v>247486.26000000004</v>
      </c>
      <c r="G112" s="85">
        <v>101.2647</v>
      </c>
      <c r="H112" s="83">
        <v>927.28002000000015</v>
      </c>
      <c r="I112" s="84">
        <v>6.5900645937777775E-4</v>
      </c>
      <c r="J112" s="84">
        <f t="shared" si="4"/>
        <v>2.1795905590239108E-3</v>
      </c>
      <c r="K112" s="84">
        <f>H112/'סכום נכסי הקרן'!$C$42</f>
        <v>1.7785850873947213E-4</v>
      </c>
    </row>
    <row r="113" spans="2:11">
      <c r="B113" s="76" t="s">
        <v>2235</v>
      </c>
      <c r="C113" s="73">
        <v>84035</v>
      </c>
      <c r="D113" s="86" t="s">
        <v>132</v>
      </c>
      <c r="E113" s="94">
        <v>44314</v>
      </c>
      <c r="F113" s="83">
        <v>89117.810000000012</v>
      </c>
      <c r="G113" s="85">
        <v>100</v>
      </c>
      <c r="H113" s="83">
        <v>329.73591000000005</v>
      </c>
      <c r="I113" s="84">
        <v>1.4197988100000001E-3</v>
      </c>
      <c r="J113" s="84">
        <f t="shared" si="4"/>
        <v>7.750509672441319E-4</v>
      </c>
      <c r="K113" s="84">
        <f>H113/'סכום נכסי הקרן'!$C$42</f>
        <v>6.3245552546740725E-5</v>
      </c>
    </row>
    <row r="114" spans="2:11">
      <c r="B114" s="76" t="s">
        <v>2236</v>
      </c>
      <c r="C114" s="73">
        <v>7032</v>
      </c>
      <c r="D114" s="86" t="s">
        <v>132</v>
      </c>
      <c r="E114" s="94">
        <v>43853</v>
      </c>
      <c r="F114" s="83">
        <v>137276.16000000003</v>
      </c>
      <c r="G114" s="85">
        <v>79.964699999999993</v>
      </c>
      <c r="H114" s="83">
        <v>406.15814000000006</v>
      </c>
      <c r="I114" s="84">
        <v>2.5142153846153848E-4</v>
      </c>
      <c r="J114" s="84">
        <f t="shared" si="4"/>
        <v>9.5468297420525877E-4</v>
      </c>
      <c r="K114" s="84">
        <f>H114/'סכום נכסי הקרן'!$C$42</f>
        <v>7.7903847311190574E-5</v>
      </c>
    </row>
    <row r="115" spans="2:11">
      <c r="B115" s="76" t="s">
        <v>2237</v>
      </c>
      <c r="C115" s="73">
        <v>8337</v>
      </c>
      <c r="D115" s="86" t="s">
        <v>132</v>
      </c>
      <c r="E115" s="94">
        <v>44470</v>
      </c>
      <c r="F115" s="83">
        <v>476740.06260100007</v>
      </c>
      <c r="G115" s="85">
        <v>140.2731</v>
      </c>
      <c r="H115" s="83">
        <v>2474.3308388780001</v>
      </c>
      <c r="I115" s="84">
        <v>9.2592593402273998E-4</v>
      </c>
      <c r="J115" s="84">
        <f t="shared" si="4"/>
        <v>5.8159649943931736E-3</v>
      </c>
      <c r="K115" s="84">
        <f>H115/'סכום נכסי הקרן'!$C$42</f>
        <v>4.7459320123270648E-4</v>
      </c>
    </row>
    <row r="116" spans="2:11">
      <c r="B116" s="76" t="s">
        <v>2238</v>
      </c>
      <c r="C116" s="73">
        <v>8111</v>
      </c>
      <c r="D116" s="86" t="s">
        <v>132</v>
      </c>
      <c r="E116" s="94">
        <v>44377</v>
      </c>
      <c r="F116" s="83">
        <v>208418.00000000003</v>
      </c>
      <c r="G116" s="85">
        <v>105.7394</v>
      </c>
      <c r="H116" s="83">
        <v>815.40578000000016</v>
      </c>
      <c r="I116" s="84">
        <v>2.0333463414634145E-4</v>
      </c>
      <c r="J116" s="84">
        <f t="shared" si="4"/>
        <v>1.9166278810380582E-3</v>
      </c>
      <c r="K116" s="84">
        <f>H116/'סכום נכסי הקרן'!$C$42</f>
        <v>1.5640028138247397E-4</v>
      </c>
    </row>
    <row r="117" spans="2:11">
      <c r="B117" s="76" t="s">
        <v>2239</v>
      </c>
      <c r="C117" s="73">
        <v>9237</v>
      </c>
      <c r="D117" s="86" t="s">
        <v>132</v>
      </c>
      <c r="E117" s="94">
        <v>44712</v>
      </c>
      <c r="F117" s="83">
        <v>327300.09000000008</v>
      </c>
      <c r="G117" s="85">
        <v>134.3717</v>
      </c>
      <c r="H117" s="83">
        <v>1627.2552000000003</v>
      </c>
      <c r="I117" s="84">
        <v>2.4056402597402599E-4</v>
      </c>
      <c r="J117" s="84">
        <f t="shared" si="4"/>
        <v>3.8248964655170354E-3</v>
      </c>
      <c r="K117" s="84">
        <f>H117/'סכום נכסי הקרן'!$C$42</f>
        <v>3.1211842913487066E-4</v>
      </c>
    </row>
    <row r="118" spans="2:11">
      <c r="B118" s="76" t="s">
        <v>2240</v>
      </c>
      <c r="C118" s="73">
        <v>6648</v>
      </c>
      <c r="D118" s="86" t="s">
        <v>132</v>
      </c>
      <c r="E118" s="94">
        <v>43466</v>
      </c>
      <c r="F118" s="83">
        <v>992541.37000000011</v>
      </c>
      <c r="G118" s="85">
        <v>130.65180000000001</v>
      </c>
      <c r="H118" s="83">
        <v>4798.0606900000012</v>
      </c>
      <c r="I118" s="84">
        <v>1.5159900714285714E-4</v>
      </c>
      <c r="J118" s="84">
        <f t="shared" si="4"/>
        <v>1.1277939302032792E-2</v>
      </c>
      <c r="K118" s="84">
        <f>H118/'סכום נכסי הקרן'!$C$42</f>
        <v>9.2030012591545177E-4</v>
      </c>
    </row>
    <row r="119" spans="2:11">
      <c r="B119" s="76" t="s">
        <v>2241</v>
      </c>
      <c r="C119" s="73">
        <v>6665</v>
      </c>
      <c r="D119" s="86" t="s">
        <v>132</v>
      </c>
      <c r="E119" s="94">
        <v>43586</v>
      </c>
      <c r="F119" s="83">
        <v>131927.62000000002</v>
      </c>
      <c r="G119" s="85">
        <v>236.54920000000001</v>
      </c>
      <c r="H119" s="83">
        <v>1154.6727700000004</v>
      </c>
      <c r="I119" s="84">
        <v>3.3560815939278938E-4</v>
      </c>
      <c r="J119" s="84">
        <f t="shared" si="4"/>
        <v>2.714081845798843E-3</v>
      </c>
      <c r="K119" s="84">
        <f>H119/'סכום נכסי הקרן'!$C$42</f>
        <v>2.2147395880941714E-4</v>
      </c>
    </row>
    <row r="120" spans="2:11">
      <c r="B120" s="76" t="s">
        <v>2242</v>
      </c>
      <c r="C120" s="73">
        <v>7016</v>
      </c>
      <c r="D120" s="86" t="s">
        <v>132</v>
      </c>
      <c r="E120" s="94">
        <v>43627</v>
      </c>
      <c r="F120" s="83">
        <v>141264.04999999999</v>
      </c>
      <c r="G120" s="85">
        <v>74.216099999999997</v>
      </c>
      <c r="H120" s="83">
        <v>387.91048000000001</v>
      </c>
      <c r="I120" s="84">
        <v>6.4023714932126704E-4</v>
      </c>
      <c r="J120" s="84">
        <f t="shared" si="4"/>
        <v>9.1179147799866703E-4</v>
      </c>
      <c r="K120" s="84">
        <f>H120/'סכום נכסי הקרן'!$C$42</f>
        <v>7.4403824097507044E-5</v>
      </c>
    </row>
    <row r="121" spans="2:11">
      <c r="B121" s="76" t="s">
        <v>2243</v>
      </c>
      <c r="C121" s="73">
        <v>7042</v>
      </c>
      <c r="D121" s="86" t="s">
        <v>132</v>
      </c>
      <c r="E121" s="94">
        <v>43558</v>
      </c>
      <c r="F121" s="83">
        <v>456460.1100000001</v>
      </c>
      <c r="G121" s="85">
        <v>100.4409</v>
      </c>
      <c r="H121" s="83">
        <v>1696.3487700000003</v>
      </c>
      <c r="I121" s="84">
        <v>1.0473707765944486E-3</v>
      </c>
      <c r="J121" s="84">
        <f t="shared" si="4"/>
        <v>3.9873023079951874E-3</v>
      </c>
      <c r="K121" s="84">
        <f>H121/'סכום נכסי הקרן'!$C$42</f>
        <v>3.2537103790313286E-4</v>
      </c>
    </row>
    <row r="122" spans="2:11">
      <c r="B122" s="76" t="s">
        <v>2244</v>
      </c>
      <c r="C122" s="73">
        <v>7057</v>
      </c>
      <c r="D122" s="86" t="s">
        <v>132</v>
      </c>
      <c r="E122" s="94">
        <v>43917</v>
      </c>
      <c r="F122" s="83">
        <v>49740.80000000001</v>
      </c>
      <c r="G122" s="85">
        <v>117.3138</v>
      </c>
      <c r="H122" s="83">
        <v>215.90543000000005</v>
      </c>
      <c r="I122" s="84">
        <v>5.8360754509803924E-3</v>
      </c>
      <c r="J122" s="84">
        <f t="shared" si="4"/>
        <v>5.0749010732485959E-4</v>
      </c>
      <c r="K122" s="84">
        <f>H122/'סכום נכסי הקרן'!$C$42</f>
        <v>4.1412105275981776E-5</v>
      </c>
    </row>
    <row r="123" spans="2:11">
      <c r="B123" s="76" t="s">
        <v>2245</v>
      </c>
      <c r="C123" s="73">
        <v>87954</v>
      </c>
      <c r="D123" s="86" t="s">
        <v>134</v>
      </c>
      <c r="E123" s="94">
        <v>44837</v>
      </c>
      <c r="F123" s="83">
        <v>61375.630000000012</v>
      </c>
      <c r="G123" s="85">
        <v>100</v>
      </c>
      <c r="H123" s="83">
        <v>246.63798000000003</v>
      </c>
      <c r="I123" s="84">
        <v>1.6114625000000001E-4</v>
      </c>
      <c r="J123" s="84">
        <f t="shared" si="4"/>
        <v>5.7972759156907979E-4</v>
      </c>
      <c r="K123" s="84">
        <f>H123/'סכום נכסי הקרן'!$C$42</f>
        <v>4.7306813880574877E-5</v>
      </c>
    </row>
    <row r="124" spans="2:11">
      <c r="B124" s="76" t="s">
        <v>2246</v>
      </c>
      <c r="C124" s="73">
        <v>87953</v>
      </c>
      <c r="D124" s="86" t="s">
        <v>134</v>
      </c>
      <c r="E124" s="94">
        <v>44792</v>
      </c>
      <c r="F124" s="83">
        <v>82979.85000000002</v>
      </c>
      <c r="G124" s="85">
        <v>100</v>
      </c>
      <c r="H124" s="83">
        <v>333.45454000000007</v>
      </c>
      <c r="I124" s="84">
        <v>2.4715574000000001E-4</v>
      </c>
      <c r="J124" s="84">
        <f t="shared" si="4"/>
        <v>7.8379168274073357E-4</v>
      </c>
      <c r="K124" s="84">
        <f>H124/'סכום נכסי הקרן'!$C$42</f>
        <v>6.3958810647949321E-5</v>
      </c>
    </row>
    <row r="125" spans="2:11">
      <c r="B125" s="76" t="s">
        <v>2247</v>
      </c>
      <c r="C125" s="73">
        <v>5237</v>
      </c>
      <c r="D125" s="86" t="s">
        <v>132</v>
      </c>
      <c r="E125" s="94">
        <v>43007</v>
      </c>
      <c r="F125" s="83">
        <v>831157.6100000001</v>
      </c>
      <c r="G125" s="85">
        <v>36.017400000000002</v>
      </c>
      <c r="H125" s="83">
        <v>1107.6370300000003</v>
      </c>
      <c r="I125" s="84">
        <v>5.2147499999999998E-4</v>
      </c>
      <c r="J125" s="84">
        <f t="shared" si="4"/>
        <v>2.6035233816569074E-3</v>
      </c>
      <c r="K125" s="84">
        <f>H125/'סכום נכסי הקרן'!$C$42</f>
        <v>2.1245218934019301E-4</v>
      </c>
    </row>
    <row r="126" spans="2:11">
      <c r="B126" s="76" t="s">
        <v>2248</v>
      </c>
      <c r="C126" s="73">
        <v>87343</v>
      </c>
      <c r="D126" s="86" t="s">
        <v>132</v>
      </c>
      <c r="E126" s="94">
        <v>44421</v>
      </c>
      <c r="F126" s="83">
        <v>95111.300000000017</v>
      </c>
      <c r="G126" s="85">
        <v>100</v>
      </c>
      <c r="H126" s="83">
        <v>351.91180000000003</v>
      </c>
      <c r="I126" s="84">
        <v>1.4598928999999999E-4</v>
      </c>
      <c r="J126" s="84">
        <f t="shared" si="4"/>
        <v>8.2717584801310687E-4</v>
      </c>
      <c r="K126" s="84">
        <f>H126/'סכום נכסי הקרן'!$C$42</f>
        <v>6.7499036543269155E-5</v>
      </c>
    </row>
    <row r="127" spans="2:11">
      <c r="B127" s="76" t="s">
        <v>2249</v>
      </c>
      <c r="C127" s="73">
        <v>87342</v>
      </c>
      <c r="D127" s="86" t="s">
        <v>132</v>
      </c>
      <c r="E127" s="94">
        <v>44421</v>
      </c>
      <c r="F127" s="83">
        <v>51615.170000000013</v>
      </c>
      <c r="G127" s="85">
        <v>100</v>
      </c>
      <c r="H127" s="83">
        <v>190.97612000000004</v>
      </c>
      <c r="I127" s="84">
        <v>1.6849597000000001E-4</v>
      </c>
      <c r="J127" s="84">
        <f t="shared" si="4"/>
        <v>4.4889325680824818E-4</v>
      </c>
      <c r="K127" s="84">
        <f>H127/'סכום נכסי הקרן'!$C$42</f>
        <v>3.6630496910793437E-5</v>
      </c>
    </row>
    <row r="128" spans="2:11">
      <c r="B128" s="76" t="s">
        <v>2250</v>
      </c>
      <c r="C128" s="73">
        <v>9011</v>
      </c>
      <c r="D128" s="86" t="s">
        <v>135</v>
      </c>
      <c r="E128" s="94">
        <v>44644</v>
      </c>
      <c r="F128" s="83">
        <v>1093406.4517690002</v>
      </c>
      <c r="G128" s="85">
        <v>103.40689999999999</v>
      </c>
      <c r="H128" s="83">
        <v>5280.9629947060012</v>
      </c>
      <c r="I128" s="84">
        <v>1.4514887131701914E-3</v>
      </c>
      <c r="J128" s="84">
        <f t="shared" si="4"/>
        <v>1.2413010997277648E-2</v>
      </c>
      <c r="K128" s="84">
        <f>H128/'סכום נכסי הקרן'!$C$42</f>
        <v>1.0129240172205437E-3</v>
      </c>
    </row>
    <row r="129" spans="2:11">
      <c r="B129" s="76" t="s">
        <v>2251</v>
      </c>
      <c r="C129" s="73">
        <v>8329</v>
      </c>
      <c r="D129" s="86" t="s">
        <v>132</v>
      </c>
      <c r="E129" s="94">
        <v>43810</v>
      </c>
      <c r="F129" s="83">
        <v>921743.12000000011</v>
      </c>
      <c r="G129" s="85">
        <v>109.4639</v>
      </c>
      <c r="H129" s="83">
        <v>3733.2110900000007</v>
      </c>
      <c r="I129" s="84">
        <v>9.8792079435714285E-5</v>
      </c>
      <c r="J129" s="84">
        <f t="shared" si="4"/>
        <v>8.774988645401164E-3</v>
      </c>
      <c r="K129" s="84">
        <f>H129/'סכום נכסי הקרן'!$C$42</f>
        <v>7.1605485177720024E-4</v>
      </c>
    </row>
    <row r="130" spans="2:11">
      <c r="B130" s="76" t="s">
        <v>2252</v>
      </c>
      <c r="C130" s="73">
        <v>5290</v>
      </c>
      <c r="D130" s="86" t="s">
        <v>132</v>
      </c>
      <c r="E130" s="94">
        <v>42359</v>
      </c>
      <c r="F130" s="83">
        <v>186603.64000000004</v>
      </c>
      <c r="G130" s="85">
        <v>57.095799999999997</v>
      </c>
      <c r="H130" s="83">
        <v>394.20851000000005</v>
      </c>
      <c r="I130" s="84">
        <v>3.9099238867971409E-5</v>
      </c>
      <c r="J130" s="84">
        <f t="shared" si="4"/>
        <v>9.2659512569124799E-4</v>
      </c>
      <c r="K130" s="84">
        <f>H130/'סכום נכסי הקרן'!$C$42</f>
        <v>7.5611828367669643E-5</v>
      </c>
    </row>
    <row r="131" spans="2:11">
      <c r="B131" s="76" t="s">
        <v>2253</v>
      </c>
      <c r="C131" s="73">
        <v>8278</v>
      </c>
      <c r="D131" s="86" t="s">
        <v>132</v>
      </c>
      <c r="E131" s="94">
        <v>44256</v>
      </c>
      <c r="F131" s="83">
        <v>170028.39000000004</v>
      </c>
      <c r="G131" s="85">
        <v>121.0505</v>
      </c>
      <c r="H131" s="83">
        <v>761.53481000000022</v>
      </c>
      <c r="I131" s="84">
        <v>6.801135876E-4</v>
      </c>
      <c r="J131" s="84">
        <f t="shared" si="4"/>
        <v>1.7900030696704412E-3</v>
      </c>
      <c r="K131" s="84">
        <f>H131/'סכום נכסי הקרן'!$C$42</f>
        <v>1.4606746909072543E-4</v>
      </c>
    </row>
    <row r="132" spans="2:11">
      <c r="B132" s="76" t="s">
        <v>2254</v>
      </c>
      <c r="C132" s="73">
        <v>8413</v>
      </c>
      <c r="D132" s="86" t="s">
        <v>134</v>
      </c>
      <c r="E132" s="94">
        <v>44661</v>
      </c>
      <c r="F132" s="83">
        <v>73225.630000000019</v>
      </c>
      <c r="G132" s="85">
        <v>96.896000000000001</v>
      </c>
      <c r="H132" s="83">
        <v>285.12347</v>
      </c>
      <c r="I132" s="84">
        <v>3.9885033333333334E-4</v>
      </c>
      <c r="J132" s="84">
        <f t="shared" si="4"/>
        <v>6.7018851907122638E-4</v>
      </c>
      <c r="K132" s="84">
        <f>H132/'סכום נכסי הקרן'!$C$42</f>
        <v>5.468858822259926E-5</v>
      </c>
    </row>
    <row r="133" spans="2:11">
      <c r="B133" s="76" t="s">
        <v>2255</v>
      </c>
      <c r="C133" s="73">
        <v>7053</v>
      </c>
      <c r="D133" s="86" t="s">
        <v>139</v>
      </c>
      <c r="E133" s="94">
        <v>43096</v>
      </c>
      <c r="F133" s="83">
        <v>4859815.45</v>
      </c>
      <c r="G133" s="85">
        <v>46.0306</v>
      </c>
      <c r="H133" s="83">
        <v>1207.0864000000001</v>
      </c>
      <c r="I133" s="84">
        <v>2.4770955755493618E-4</v>
      </c>
      <c r="J133" s="84">
        <f t="shared" si="4"/>
        <v>2.8372811498366588E-3</v>
      </c>
      <c r="K133" s="84">
        <f>H133/'סכום נכסי הקרן'!$C$42</f>
        <v>2.3152724354364706E-4</v>
      </c>
    </row>
    <row r="134" spans="2:11">
      <c r="B134" s="76" t="s">
        <v>2256</v>
      </c>
      <c r="C134" s="73">
        <v>8281</v>
      </c>
      <c r="D134" s="86" t="s">
        <v>134</v>
      </c>
      <c r="E134" s="94">
        <v>44302</v>
      </c>
      <c r="F134" s="83">
        <v>1096025.3300000003</v>
      </c>
      <c r="G134" s="85">
        <v>135.31280000000001</v>
      </c>
      <c r="H134" s="83">
        <v>5959.6869000000015</v>
      </c>
      <c r="I134" s="84">
        <v>3.9063517571428569E-4</v>
      </c>
      <c r="J134" s="84">
        <f t="shared" si="4"/>
        <v>1.4008365350068127E-2</v>
      </c>
      <c r="K134" s="84">
        <f>H134/'סכום נכסי הקרן'!$C$42</f>
        <v>1.1431078010158868E-3</v>
      </c>
    </row>
    <row r="135" spans="2:11">
      <c r="B135" s="76" t="s">
        <v>2257</v>
      </c>
      <c r="C135" s="73">
        <v>8327</v>
      </c>
      <c r="D135" s="86" t="s">
        <v>132</v>
      </c>
      <c r="E135" s="94">
        <v>44427</v>
      </c>
      <c r="F135" s="83">
        <v>24936.160000000003</v>
      </c>
      <c r="G135" s="85">
        <v>171.34559999999999</v>
      </c>
      <c r="H135" s="83">
        <v>158.08994000000004</v>
      </c>
      <c r="I135" s="84">
        <v>1.5112825575757576E-4</v>
      </c>
      <c r="J135" s="84">
        <f t="shared" si="4"/>
        <v>3.7159362141832471E-4</v>
      </c>
      <c r="K135" s="84">
        <f>H135/'סכום נכסי הקרן'!$C$42</f>
        <v>3.0322707670453879E-5</v>
      </c>
    </row>
    <row r="136" spans="2:11">
      <c r="B136" s="76" t="s">
        <v>2258</v>
      </c>
      <c r="C136" s="73">
        <v>5332</v>
      </c>
      <c r="D136" s="86" t="s">
        <v>132</v>
      </c>
      <c r="E136" s="94">
        <v>43318</v>
      </c>
      <c r="F136" s="83">
        <v>128346.27000000002</v>
      </c>
      <c r="G136" s="85">
        <v>109.24290000000001</v>
      </c>
      <c r="H136" s="83">
        <v>518.77401000000009</v>
      </c>
      <c r="I136" s="84">
        <v>6.1931151851851853E-5</v>
      </c>
      <c r="J136" s="84">
        <f t="shared" si="4"/>
        <v>1.2193888685997742E-3</v>
      </c>
      <c r="K136" s="84">
        <f>H136/'סכום נכסי הקרן'!$C$42</f>
        <v>9.9504324261614089E-5</v>
      </c>
    </row>
    <row r="137" spans="2:11">
      <c r="B137" s="76" t="s">
        <v>2259</v>
      </c>
      <c r="C137" s="73">
        <v>5294</v>
      </c>
      <c r="D137" s="86" t="s">
        <v>135</v>
      </c>
      <c r="E137" s="94">
        <v>42646</v>
      </c>
      <c r="F137" s="83">
        <v>179409.3</v>
      </c>
      <c r="G137" s="85">
        <v>44.360900000000001</v>
      </c>
      <c r="H137" s="83">
        <v>371.72971000000007</v>
      </c>
      <c r="I137" s="84">
        <v>2.9901548333333334E-4</v>
      </c>
      <c r="J137" s="84">
        <f t="shared" ref="J137:J200" si="5">IFERROR(H137/$H$11,0)</f>
        <v>8.737582488024451E-4</v>
      </c>
      <c r="K137" s="84">
        <f>H137/'סכום נכסי הקרן'!$C$42</f>
        <v>7.1300244207522597E-5</v>
      </c>
    </row>
    <row r="138" spans="2:11">
      <c r="B138" s="76" t="s">
        <v>2260</v>
      </c>
      <c r="C138" s="73">
        <v>8323</v>
      </c>
      <c r="D138" s="86" t="s">
        <v>132</v>
      </c>
      <c r="E138" s="94">
        <v>44406</v>
      </c>
      <c r="F138" s="83">
        <v>1313687.3300000003</v>
      </c>
      <c r="G138" s="85">
        <v>87.685599999999994</v>
      </c>
      <c r="H138" s="83">
        <v>4262.0840599999992</v>
      </c>
      <c r="I138" s="84">
        <v>7.4205524341463408E-5</v>
      </c>
      <c r="J138" s="84">
        <f t="shared" si="5"/>
        <v>1.0018115325015087E-2</v>
      </c>
      <c r="K138" s="84">
        <f>H138/'סכום נכסי הקרן'!$C$42</f>
        <v>8.1749622410054142E-4</v>
      </c>
    </row>
    <row r="139" spans="2:11">
      <c r="B139" s="76" t="s">
        <v>2261</v>
      </c>
      <c r="C139" s="73">
        <v>7060</v>
      </c>
      <c r="D139" s="86" t="s">
        <v>134</v>
      </c>
      <c r="E139" s="94">
        <v>44197</v>
      </c>
      <c r="F139" s="83">
        <v>806808.9800000001</v>
      </c>
      <c r="G139" s="85">
        <v>113.1347</v>
      </c>
      <c r="H139" s="83">
        <v>3668.010130000001</v>
      </c>
      <c r="I139" s="84">
        <v>6.6921405855855859E-5</v>
      </c>
      <c r="J139" s="84">
        <f t="shared" si="5"/>
        <v>8.6217324619504571E-3</v>
      </c>
      <c r="K139" s="84">
        <f>H139/'סכום נכסי הקרן'!$C$42</f>
        <v>7.0354887163758505E-4</v>
      </c>
    </row>
    <row r="140" spans="2:11">
      <c r="B140" s="76" t="s">
        <v>2262</v>
      </c>
      <c r="C140" s="73">
        <v>9317</v>
      </c>
      <c r="D140" s="86" t="s">
        <v>134</v>
      </c>
      <c r="E140" s="94">
        <v>44545</v>
      </c>
      <c r="F140" s="83">
        <v>1076158.5937350001</v>
      </c>
      <c r="G140" s="85">
        <v>103.5138</v>
      </c>
      <c r="H140" s="83">
        <v>4476.4991120550012</v>
      </c>
      <c r="I140" s="84">
        <v>2.7820246391360324E-4</v>
      </c>
      <c r="J140" s="84">
        <f t="shared" si="5"/>
        <v>1.052210226864804E-2</v>
      </c>
      <c r="K140" s="84">
        <f>H140/'סכום נכסי הקרן'!$C$42</f>
        <v>8.5862246492022273E-4</v>
      </c>
    </row>
    <row r="141" spans="2:11">
      <c r="B141" s="76" t="s">
        <v>2263</v>
      </c>
      <c r="C141" s="73">
        <v>8313</v>
      </c>
      <c r="D141" s="86" t="s">
        <v>132</v>
      </c>
      <c r="E141" s="94">
        <v>44357</v>
      </c>
      <c r="F141" s="83">
        <v>46805.49</v>
      </c>
      <c r="G141" s="85">
        <v>99.419300000000007</v>
      </c>
      <c r="H141" s="83">
        <v>172.17465000000001</v>
      </c>
      <c r="I141" s="84">
        <v>3.3495809019607843E-3</v>
      </c>
      <c r="J141" s="84">
        <f t="shared" si="5"/>
        <v>4.0470001892550881E-4</v>
      </c>
      <c r="K141" s="84">
        <f>H141/'סכום נכסי הקרן'!$C$42</f>
        <v>3.302424923567376E-5</v>
      </c>
    </row>
    <row r="142" spans="2:11">
      <c r="B142" s="76" t="s">
        <v>2264</v>
      </c>
      <c r="C142" s="73">
        <v>6657</v>
      </c>
      <c r="D142" s="86" t="s">
        <v>132</v>
      </c>
      <c r="E142" s="94">
        <v>42916</v>
      </c>
      <c r="F142" s="83">
        <v>78005.630000000019</v>
      </c>
      <c r="G142" s="85">
        <v>0</v>
      </c>
      <c r="H142" s="85">
        <v>0</v>
      </c>
      <c r="I142" s="84">
        <v>3.3482412774318362E-3</v>
      </c>
      <c r="J142" s="84">
        <f t="shared" ref="J142" si="6">IFERROR(H142/$H$11,0)</f>
        <v>0</v>
      </c>
      <c r="K142" s="84">
        <f>H142/'סכום נכסי הקרן'!$C$42</f>
        <v>0</v>
      </c>
    </row>
    <row r="143" spans="2:11">
      <c r="B143" s="76" t="s">
        <v>2265</v>
      </c>
      <c r="C143" s="73">
        <v>7009</v>
      </c>
      <c r="D143" s="86" t="s">
        <v>132</v>
      </c>
      <c r="E143" s="94">
        <v>42916</v>
      </c>
      <c r="F143" s="83">
        <v>53877.780000000006</v>
      </c>
      <c r="G143" s="85">
        <v>96.946600000000004</v>
      </c>
      <c r="H143" s="83">
        <v>193.26088000000004</v>
      </c>
      <c r="I143" s="84">
        <v>3.3482416547571908E-3</v>
      </c>
      <c r="J143" s="84">
        <f t="shared" si="5"/>
        <v>4.5426363168771065E-4</v>
      </c>
      <c r="K143" s="84">
        <f>H143/'סכום נכסי הקרן'!$C$42</f>
        <v>3.7068729157431941E-5</v>
      </c>
    </row>
    <row r="144" spans="2:11">
      <c r="B144" s="76" t="s">
        <v>2266</v>
      </c>
      <c r="C144" s="73">
        <v>7987</v>
      </c>
      <c r="D144" s="86" t="s">
        <v>132</v>
      </c>
      <c r="E144" s="94">
        <v>42916</v>
      </c>
      <c r="F144" s="83">
        <v>63111.890000000007</v>
      </c>
      <c r="G144" s="85">
        <v>98.843800000000002</v>
      </c>
      <c r="H144" s="83">
        <v>230.81411000000006</v>
      </c>
      <c r="I144" s="84">
        <v>3.3482678361426892E-3</v>
      </c>
      <c r="J144" s="84">
        <f t="shared" si="5"/>
        <v>5.4253326308649084E-4</v>
      </c>
      <c r="K144" s="84">
        <f>H144/'סכום נכסי הקרן'!$C$42</f>
        <v>4.4271689797250763E-5</v>
      </c>
    </row>
    <row r="145" spans="2:11">
      <c r="B145" s="76" t="s">
        <v>2267</v>
      </c>
      <c r="C145" s="73">
        <v>7988</v>
      </c>
      <c r="D145" s="86" t="s">
        <v>132</v>
      </c>
      <c r="E145" s="94">
        <v>42916</v>
      </c>
      <c r="F145" s="83">
        <v>63070.250000000007</v>
      </c>
      <c r="G145" s="85">
        <v>0.68720000000000003</v>
      </c>
      <c r="H145" s="83">
        <v>1.6036500000000002</v>
      </c>
      <c r="I145" s="84">
        <v>3.3482678361426892E-3</v>
      </c>
      <c r="J145" s="84">
        <f t="shared" si="5"/>
        <v>3.7694119625037265E-6</v>
      </c>
      <c r="K145" s="84">
        <f>H145/'סכום נכסי הקרן'!$C$42</f>
        <v>3.0759079392226576E-7</v>
      </c>
    </row>
    <row r="146" spans="2:11">
      <c r="B146" s="76" t="s">
        <v>2268</v>
      </c>
      <c r="C146" s="73">
        <v>8271</v>
      </c>
      <c r="D146" s="86" t="s">
        <v>132</v>
      </c>
      <c r="E146" s="94">
        <v>42916</v>
      </c>
      <c r="F146" s="83">
        <v>41978.02</v>
      </c>
      <c r="G146" s="85">
        <v>104.7855</v>
      </c>
      <c r="H146" s="83">
        <v>162.75145000000003</v>
      </c>
      <c r="I146" s="84">
        <v>3.3482413333333337E-3</v>
      </c>
      <c r="J146" s="84">
        <f t="shared" si="5"/>
        <v>3.8255059554443121E-4</v>
      </c>
      <c r="K146" s="84">
        <f>H146/'סכום נכסי הקרן'!$C$42</f>
        <v>3.1216816460886069E-5</v>
      </c>
    </row>
    <row r="147" spans="2:11">
      <c r="B147" s="76" t="s">
        <v>2269</v>
      </c>
      <c r="C147" s="73">
        <v>7999</v>
      </c>
      <c r="D147" s="86" t="s">
        <v>134</v>
      </c>
      <c r="E147" s="94">
        <v>44228</v>
      </c>
      <c r="F147" s="83">
        <v>964460.20000000019</v>
      </c>
      <c r="G147" s="85">
        <v>115.44199999999999</v>
      </c>
      <c r="H147" s="83">
        <v>4474.1663200000012</v>
      </c>
      <c r="I147" s="84">
        <v>1.755982886792453E-3</v>
      </c>
      <c r="J147" s="84">
        <f t="shared" si="5"/>
        <v>1.0516618993445751E-2</v>
      </c>
      <c r="K147" s="84">
        <f>H147/'סכום נכסי הקרן'!$C$42</f>
        <v>8.5817501980423548E-4</v>
      </c>
    </row>
    <row r="148" spans="2:11">
      <c r="B148" s="76" t="s">
        <v>2270</v>
      </c>
      <c r="C148" s="73">
        <v>87957</v>
      </c>
      <c r="D148" s="86" t="s">
        <v>134</v>
      </c>
      <c r="E148" s="94">
        <v>44895</v>
      </c>
      <c r="F148" s="83">
        <v>153193.57999999999</v>
      </c>
      <c r="G148" s="85">
        <v>100</v>
      </c>
      <c r="H148" s="83">
        <v>615.6083900000001</v>
      </c>
      <c r="I148" s="84">
        <v>2.5801496E-4</v>
      </c>
      <c r="J148" s="84">
        <f t="shared" si="5"/>
        <v>1.4470000495642188E-3</v>
      </c>
      <c r="K148" s="84">
        <f>H148/'סכום נכסי הקרן'!$C$42</f>
        <v>1.1807780589611686E-4</v>
      </c>
    </row>
    <row r="149" spans="2:11">
      <c r="B149" s="76" t="s">
        <v>2271</v>
      </c>
      <c r="C149" s="73">
        <v>87958</v>
      </c>
      <c r="D149" s="86" t="s">
        <v>134</v>
      </c>
      <c r="E149" s="94">
        <v>44895</v>
      </c>
      <c r="F149" s="83">
        <v>114895.18000000002</v>
      </c>
      <c r="G149" s="85">
        <v>100</v>
      </c>
      <c r="H149" s="83">
        <v>461.70629000000008</v>
      </c>
      <c r="I149" s="84">
        <v>2.4087040000000002E-4</v>
      </c>
      <c r="J149" s="84">
        <f t="shared" si="5"/>
        <v>1.0852500312968632E-3</v>
      </c>
      <c r="K149" s="84">
        <f>H149/'סכום נכסי הקרן'!$C$42</f>
        <v>8.8558353942570932E-5</v>
      </c>
    </row>
    <row r="150" spans="2:11">
      <c r="B150" s="76" t="s">
        <v>2272</v>
      </c>
      <c r="C150" s="73">
        <v>9600</v>
      </c>
      <c r="D150" s="86" t="s">
        <v>132</v>
      </c>
      <c r="E150" s="94">
        <v>44967</v>
      </c>
      <c r="F150" s="83">
        <v>1578231.2068090003</v>
      </c>
      <c r="G150" s="85">
        <v>100.3535</v>
      </c>
      <c r="H150" s="83">
        <v>5860.0979415820002</v>
      </c>
      <c r="I150" s="84">
        <v>6.3129249082316168E-3</v>
      </c>
      <c r="J150" s="84">
        <f t="shared" si="5"/>
        <v>1.3774279476470959E-2</v>
      </c>
      <c r="K150" s="84">
        <f>H150/'סכום נכסי הקרן'!$C$42</f>
        <v>1.1240059728204049E-3</v>
      </c>
    </row>
    <row r="151" spans="2:11">
      <c r="B151" s="76" t="s">
        <v>2273</v>
      </c>
      <c r="C151" s="73">
        <v>7991</v>
      </c>
      <c r="D151" s="86" t="s">
        <v>132</v>
      </c>
      <c r="E151" s="94">
        <v>44105</v>
      </c>
      <c r="F151" s="83">
        <v>1117124.6299999999</v>
      </c>
      <c r="G151" s="85">
        <v>113.50579999999999</v>
      </c>
      <c r="H151" s="83">
        <v>4691.6045900000008</v>
      </c>
      <c r="I151" s="84">
        <v>1.9218043194444445E-4</v>
      </c>
      <c r="J151" s="84">
        <f t="shared" si="5"/>
        <v>1.1027712072386987E-2</v>
      </c>
      <c r="K151" s="84">
        <f>H151/'סכום נכסי הקרן'!$C$42</f>
        <v>8.9988113404261907E-4</v>
      </c>
    </row>
    <row r="152" spans="2:11">
      <c r="B152" s="76" t="s">
        <v>2274</v>
      </c>
      <c r="C152" s="73">
        <v>9229</v>
      </c>
      <c r="D152" s="86" t="s">
        <v>132</v>
      </c>
      <c r="E152" s="94">
        <v>44735</v>
      </c>
      <c r="F152" s="83">
        <v>250017.47000000003</v>
      </c>
      <c r="G152" s="85">
        <v>99.064599999999999</v>
      </c>
      <c r="H152" s="83">
        <v>916.41160000000013</v>
      </c>
      <c r="I152" s="84">
        <v>8.3339157533333333E-4</v>
      </c>
      <c r="J152" s="84">
        <f t="shared" si="5"/>
        <v>2.1540441166196986E-3</v>
      </c>
      <c r="K152" s="84">
        <f>H152/'סכום נכסי הקרן'!$C$42</f>
        <v>1.7577387310421466E-4</v>
      </c>
    </row>
    <row r="153" spans="2:11">
      <c r="B153" s="76" t="s">
        <v>2275</v>
      </c>
      <c r="C153" s="73">
        <v>9385</v>
      </c>
      <c r="D153" s="86" t="s">
        <v>134</v>
      </c>
      <c r="E153" s="94">
        <v>44896</v>
      </c>
      <c r="F153" s="83">
        <v>423767.51000000007</v>
      </c>
      <c r="G153" s="85">
        <v>101.77809999999999</v>
      </c>
      <c r="H153" s="83">
        <v>1733.1891800000003</v>
      </c>
      <c r="I153" s="84">
        <v>1.0278928888888888E-3</v>
      </c>
      <c r="J153" s="84">
        <f t="shared" si="5"/>
        <v>4.0738964414766465E-3</v>
      </c>
      <c r="K153" s="84">
        <f>H153/'סכום נכסי הקרן'!$C$42</f>
        <v>3.3243727490018442E-4</v>
      </c>
    </row>
    <row r="154" spans="2:11">
      <c r="B154" s="76" t="s">
        <v>2276</v>
      </c>
      <c r="C154" s="73">
        <v>7027</v>
      </c>
      <c r="D154" s="86" t="s">
        <v>135</v>
      </c>
      <c r="E154" s="94">
        <v>43738</v>
      </c>
      <c r="F154" s="83">
        <v>785176.21</v>
      </c>
      <c r="G154" s="85">
        <v>113.4568</v>
      </c>
      <c r="H154" s="83">
        <v>4160.8267700000006</v>
      </c>
      <c r="I154" s="84">
        <v>3.2715675416666667E-4</v>
      </c>
      <c r="J154" s="84">
        <f t="shared" si="5"/>
        <v>9.7801080040805302E-3</v>
      </c>
      <c r="K154" s="84">
        <f>H154/'סכום נכסי הקרן'!$C$42</f>
        <v>7.980743987511718E-4</v>
      </c>
    </row>
    <row r="155" spans="2:11">
      <c r="B155" s="76" t="s">
        <v>2277</v>
      </c>
      <c r="C155" s="73">
        <v>9246</v>
      </c>
      <c r="D155" s="86" t="s">
        <v>134</v>
      </c>
      <c r="E155" s="94">
        <v>44816</v>
      </c>
      <c r="F155" s="83">
        <v>1386040.7100000002</v>
      </c>
      <c r="G155" s="85">
        <v>88.216899999999995</v>
      </c>
      <c r="H155" s="83">
        <v>4913.508960000001</v>
      </c>
      <c r="I155" s="84">
        <v>8.5130397727272724E-4</v>
      </c>
      <c r="J155" s="84">
        <f t="shared" si="5"/>
        <v>1.1549302810272345E-2</v>
      </c>
      <c r="K155" s="84">
        <f>H155/'סכום נכסי הקרן'!$C$42</f>
        <v>9.4244387612668992E-4</v>
      </c>
    </row>
    <row r="156" spans="2:11">
      <c r="B156" s="76" t="s">
        <v>2278</v>
      </c>
      <c r="C156" s="73">
        <v>9245</v>
      </c>
      <c r="D156" s="86" t="s">
        <v>132</v>
      </c>
      <c r="E156" s="94">
        <v>44816</v>
      </c>
      <c r="F156" s="83">
        <v>129842.70000000001</v>
      </c>
      <c r="G156" s="85">
        <v>100.83</v>
      </c>
      <c r="H156" s="83">
        <v>484.40544000000006</v>
      </c>
      <c r="I156" s="84">
        <v>9.1378749999999995E-4</v>
      </c>
      <c r="J156" s="84">
        <f t="shared" si="5"/>
        <v>1.1386048453452318E-3</v>
      </c>
      <c r="K156" s="84">
        <f>H156/'סכום נכסי הקרן'!$C$42</f>
        <v>9.2912202706241679E-5</v>
      </c>
    </row>
    <row r="157" spans="2:11">
      <c r="B157" s="76" t="s">
        <v>2279</v>
      </c>
      <c r="C157" s="73">
        <v>9534</v>
      </c>
      <c r="D157" s="86" t="s">
        <v>134</v>
      </c>
      <c r="E157" s="94">
        <v>45007</v>
      </c>
      <c r="F157" s="83">
        <v>627596.86645500013</v>
      </c>
      <c r="G157" s="85">
        <v>100.5012</v>
      </c>
      <c r="H157" s="83">
        <v>2534.6382627290004</v>
      </c>
      <c r="I157" s="84">
        <v>6.2759688239409708E-3</v>
      </c>
      <c r="J157" s="84">
        <f t="shared" si="5"/>
        <v>5.9577188215323516E-3</v>
      </c>
      <c r="K157" s="84">
        <f>H157/'סכום נכסי הקרן'!$C$42</f>
        <v>4.8616056841490691E-4</v>
      </c>
    </row>
    <row r="158" spans="2:11">
      <c r="B158" s="76" t="s">
        <v>2280</v>
      </c>
      <c r="C158" s="73">
        <v>8412</v>
      </c>
      <c r="D158" s="86" t="s">
        <v>134</v>
      </c>
      <c r="E158" s="94">
        <v>44440</v>
      </c>
      <c r="F158" s="83">
        <v>242767.94000000003</v>
      </c>
      <c r="G158" s="85">
        <v>104.2736</v>
      </c>
      <c r="H158" s="83">
        <v>1017.2546200000002</v>
      </c>
      <c r="I158" s="84">
        <v>1.3487107366666666E-3</v>
      </c>
      <c r="J158" s="84">
        <f t="shared" si="5"/>
        <v>2.3910776874880319E-3</v>
      </c>
      <c r="K158" s="84">
        <f>H158/'סכום נכסי הקרן'!$C$42</f>
        <v>1.951162386972798E-4</v>
      </c>
    </row>
    <row r="159" spans="2:11">
      <c r="B159" s="76" t="s">
        <v>2281</v>
      </c>
      <c r="C159" s="73">
        <v>9495</v>
      </c>
      <c r="D159" s="86" t="s">
        <v>132</v>
      </c>
      <c r="E159" s="94">
        <v>44980</v>
      </c>
      <c r="F159" s="83">
        <v>1166120.06</v>
      </c>
      <c r="G159" s="85">
        <v>100.3541</v>
      </c>
      <c r="H159" s="83">
        <v>4329.9223700000011</v>
      </c>
      <c r="I159" s="84">
        <v>2.7270826666666668E-3</v>
      </c>
      <c r="J159" s="84">
        <f t="shared" si="5"/>
        <v>1.0177570653316178E-2</v>
      </c>
      <c r="K159" s="84">
        <f>H159/'סכום נכסי הקרן'!$C$42</f>
        <v>8.3050806560663404E-4</v>
      </c>
    </row>
    <row r="160" spans="2:11">
      <c r="B160" s="76" t="s">
        <v>2282</v>
      </c>
      <c r="C160" s="73">
        <v>7018</v>
      </c>
      <c r="D160" s="86" t="s">
        <v>132</v>
      </c>
      <c r="E160" s="94">
        <v>43525</v>
      </c>
      <c r="F160" s="83">
        <v>1257879.54</v>
      </c>
      <c r="G160" s="85">
        <v>109.1545</v>
      </c>
      <c r="H160" s="83">
        <v>5080.2188800000013</v>
      </c>
      <c r="I160" s="84">
        <v>7.7701568636363643E-5</v>
      </c>
      <c r="J160" s="84">
        <f t="shared" si="5"/>
        <v>1.1941157870114604E-2</v>
      </c>
      <c r="K160" s="84">
        <f>H160/'סכום נכסי הקרן'!$C$42</f>
        <v>9.7441995360464178E-4</v>
      </c>
    </row>
    <row r="161" spans="2:11">
      <c r="B161" s="76" t="s">
        <v>2283</v>
      </c>
      <c r="C161" s="73">
        <v>8287</v>
      </c>
      <c r="D161" s="86" t="s">
        <v>132</v>
      </c>
      <c r="E161" s="94">
        <v>43800</v>
      </c>
      <c r="F161" s="83">
        <v>294237.58000000007</v>
      </c>
      <c r="G161" s="85">
        <v>211.35</v>
      </c>
      <c r="H161" s="83">
        <v>2300.9231800000007</v>
      </c>
      <c r="I161" s="84">
        <v>2.2439488636363638E-3</v>
      </c>
      <c r="J161" s="84">
        <f t="shared" si="5"/>
        <v>5.4083667630057163E-3</v>
      </c>
      <c r="K161" s="84">
        <f>H161/'סכום נכסי הקרן'!$C$42</f>
        <v>4.4133245264886008E-4</v>
      </c>
    </row>
    <row r="162" spans="2:11">
      <c r="B162" s="76" t="s">
        <v>2284</v>
      </c>
      <c r="C162" s="73">
        <v>1181106</v>
      </c>
      <c r="D162" s="86" t="s">
        <v>132</v>
      </c>
      <c r="E162" s="94">
        <v>44287</v>
      </c>
      <c r="F162" s="83">
        <v>393924.94000000006</v>
      </c>
      <c r="G162" s="85">
        <v>122.12390000000001</v>
      </c>
      <c r="H162" s="83">
        <v>1779.9830500000003</v>
      </c>
      <c r="I162" s="84">
        <v>2.7271635333333336E-3</v>
      </c>
      <c r="J162" s="84">
        <f t="shared" si="5"/>
        <v>4.1838863852610413E-3</v>
      </c>
      <c r="K162" s="84">
        <f>H162/'סכום נכסי הקרן'!$C$42</f>
        <v>3.4141265208597639E-4</v>
      </c>
    </row>
    <row r="163" spans="2:11">
      <c r="B163" s="76" t="s">
        <v>2285</v>
      </c>
      <c r="C163" s="73">
        <v>62171</v>
      </c>
      <c r="D163" s="86" t="s">
        <v>132</v>
      </c>
      <c r="E163" s="94">
        <v>42549</v>
      </c>
      <c r="F163" s="83">
        <v>15225.980000000003</v>
      </c>
      <c r="G163" s="85">
        <v>100</v>
      </c>
      <c r="H163" s="83">
        <v>56.336140000000007</v>
      </c>
      <c r="I163" s="84">
        <v>3.2246400000000003E-6</v>
      </c>
      <c r="J163" s="84">
        <f t="shared" si="5"/>
        <v>1.3241924362378615E-4</v>
      </c>
      <c r="K163" s="84">
        <f>H163/'סכום נכסי הקרן'!$C$42</f>
        <v>1.0805648382824127E-5</v>
      </c>
    </row>
    <row r="164" spans="2:11">
      <c r="B164" s="76" t="s">
        <v>2286</v>
      </c>
      <c r="C164" s="73">
        <v>62172</v>
      </c>
      <c r="D164" s="86" t="s">
        <v>132</v>
      </c>
      <c r="E164" s="94">
        <v>42549</v>
      </c>
      <c r="F164" s="83">
        <v>39484.87000000001</v>
      </c>
      <c r="G164" s="85">
        <v>100</v>
      </c>
      <c r="H164" s="83">
        <v>146.09402000000003</v>
      </c>
      <c r="I164" s="84">
        <v>1.4575569999999999E-5</v>
      </c>
      <c r="J164" s="84">
        <f t="shared" si="5"/>
        <v>3.4339696731721926E-4</v>
      </c>
      <c r="K164" s="84">
        <f>H164/'סכום נכסי הקרן'!$C$42</f>
        <v>2.8021809995382641E-5</v>
      </c>
    </row>
    <row r="165" spans="2:11">
      <c r="B165" s="76" t="s">
        <v>2287</v>
      </c>
      <c r="C165" s="73">
        <v>62173</v>
      </c>
      <c r="D165" s="86" t="s">
        <v>132</v>
      </c>
      <c r="E165" s="94">
        <v>42549</v>
      </c>
      <c r="F165" s="83">
        <v>94541.000000000015</v>
      </c>
      <c r="G165" s="85">
        <v>100</v>
      </c>
      <c r="H165" s="83">
        <v>349.80171000000007</v>
      </c>
      <c r="I165" s="84">
        <v>9.3704800000000011E-5</v>
      </c>
      <c r="J165" s="84">
        <f t="shared" si="5"/>
        <v>8.2221603852353036E-4</v>
      </c>
      <c r="K165" s="84">
        <f>H165/'סכום נכסי הקרן'!$C$42</f>
        <v>6.7094307170683236E-5</v>
      </c>
    </row>
    <row r="166" spans="2:11">
      <c r="B166" s="76" t="s">
        <v>2288</v>
      </c>
      <c r="C166" s="73">
        <v>87956</v>
      </c>
      <c r="D166" s="86" t="s">
        <v>134</v>
      </c>
      <c r="E166" s="94">
        <v>44837</v>
      </c>
      <c r="F166" s="83">
        <v>98201.01</v>
      </c>
      <c r="G166" s="85">
        <v>100</v>
      </c>
      <c r="H166" s="83">
        <v>394.62076000000008</v>
      </c>
      <c r="I166" s="84">
        <v>1.2895081999999999E-4</v>
      </c>
      <c r="J166" s="84">
        <f t="shared" si="5"/>
        <v>9.2756412770636488E-4</v>
      </c>
      <c r="K166" s="84">
        <f>H166/'סכום נכסי הקרן'!$C$42</f>
        <v>7.5690900674466312E-5</v>
      </c>
    </row>
    <row r="167" spans="2:11">
      <c r="B167" s="76" t="s">
        <v>2289</v>
      </c>
      <c r="C167" s="73">
        <v>8299</v>
      </c>
      <c r="D167" s="86" t="s">
        <v>135</v>
      </c>
      <c r="E167" s="94">
        <v>44286</v>
      </c>
      <c r="F167" s="83">
        <v>882230.01000000013</v>
      </c>
      <c r="G167" s="85">
        <v>100.87390000000001</v>
      </c>
      <c r="H167" s="83">
        <v>4156.6419100000003</v>
      </c>
      <c r="I167" s="84">
        <v>3.4219840215053763E-3</v>
      </c>
      <c r="J167" s="84">
        <f t="shared" si="5"/>
        <v>9.7702714054802089E-3</v>
      </c>
      <c r="K167" s="84">
        <f>H167/'סכום נכסי הקרן'!$C$42</f>
        <v>7.9727171461819156E-4</v>
      </c>
    </row>
    <row r="168" spans="2:11">
      <c r="B168" s="76" t="s">
        <v>2290</v>
      </c>
      <c r="C168" s="73">
        <v>5326</v>
      </c>
      <c r="D168" s="86" t="s">
        <v>135</v>
      </c>
      <c r="E168" s="94">
        <v>43220</v>
      </c>
      <c r="F168" s="83">
        <v>603422.71000000008</v>
      </c>
      <c r="G168" s="85">
        <v>92.826899999999995</v>
      </c>
      <c r="H168" s="83">
        <v>2616.2393600000005</v>
      </c>
      <c r="I168" s="84">
        <v>4.3941681538461539E-4</v>
      </c>
      <c r="J168" s="84">
        <f t="shared" si="5"/>
        <v>6.1495238614143318E-3</v>
      </c>
      <c r="K168" s="84">
        <f>H168/'סכום נכסי הקרן'!$C$42</f>
        <v>5.0181220455403639E-4</v>
      </c>
    </row>
    <row r="169" spans="2:11">
      <c r="B169" s="76" t="s">
        <v>2291</v>
      </c>
      <c r="C169" s="73">
        <v>7036</v>
      </c>
      <c r="D169" s="86" t="s">
        <v>132</v>
      </c>
      <c r="E169" s="94">
        <v>37987</v>
      </c>
      <c r="F169" s="83">
        <v>3254414.4200000004</v>
      </c>
      <c r="G169" s="85">
        <v>128.74770000000001</v>
      </c>
      <c r="H169" s="83">
        <v>15502.939720000002</v>
      </c>
      <c r="I169" s="84">
        <v>1.5979024578947367E-4</v>
      </c>
      <c r="J169" s="84">
        <f t="shared" si="5"/>
        <v>3.6439975327872146E-2</v>
      </c>
      <c r="K169" s="84">
        <f>H169/'סכום נכסי הקרן'!$C$42</f>
        <v>2.9735675094963538E-3</v>
      </c>
    </row>
    <row r="170" spans="2:11">
      <c r="B170" s="76" t="s">
        <v>2292</v>
      </c>
      <c r="C170" s="73">
        <v>62174</v>
      </c>
      <c r="D170" s="86" t="s">
        <v>132</v>
      </c>
      <c r="E170" s="94">
        <v>42549</v>
      </c>
      <c r="F170" s="83">
        <v>29153.570000000003</v>
      </c>
      <c r="G170" s="85">
        <v>100</v>
      </c>
      <c r="H170" s="83">
        <v>107.86820000000002</v>
      </c>
      <c r="I170" s="84">
        <v>4.4355109999999999E-5</v>
      </c>
      <c r="J170" s="84">
        <f t="shared" si="5"/>
        <v>2.5354639943487949E-4</v>
      </c>
      <c r="K170" s="84">
        <f>H170/'סכום נכסי הקרן'!$C$42</f>
        <v>2.0689842095822497E-5</v>
      </c>
    </row>
    <row r="171" spans="2:11">
      <c r="B171" s="76" t="s">
        <v>2293</v>
      </c>
      <c r="C171" s="73">
        <v>5309</v>
      </c>
      <c r="D171" s="86" t="s">
        <v>132</v>
      </c>
      <c r="E171" s="94">
        <v>42795</v>
      </c>
      <c r="F171" s="83">
        <v>382928.80000000005</v>
      </c>
      <c r="G171" s="85">
        <v>123.2107</v>
      </c>
      <c r="H171" s="83">
        <v>1745.6942300000003</v>
      </c>
      <c r="I171" s="84">
        <v>5.2089200000000001E-4</v>
      </c>
      <c r="J171" s="84">
        <f t="shared" si="5"/>
        <v>4.1032898160045716E-3</v>
      </c>
      <c r="K171" s="84">
        <f>H171/'סכום נכסי הקרן'!$C$42</f>
        <v>3.3483582711390787E-4</v>
      </c>
    </row>
    <row r="172" spans="2:11">
      <c r="B172" s="76" t="s">
        <v>2294</v>
      </c>
      <c r="C172" s="73">
        <v>87344</v>
      </c>
      <c r="D172" s="86" t="s">
        <v>132</v>
      </c>
      <c r="E172" s="94">
        <v>44421</v>
      </c>
      <c r="F172" s="83">
        <v>63373.910000000011</v>
      </c>
      <c r="G172" s="85">
        <v>100</v>
      </c>
      <c r="H172" s="83">
        <v>234.48346000000004</v>
      </c>
      <c r="I172" s="84">
        <v>5.9819018E-4</v>
      </c>
      <c r="J172" s="84">
        <f t="shared" si="5"/>
        <v>5.5115814494014533E-4</v>
      </c>
      <c r="K172" s="84">
        <f>H172/'סכום נכסי הקרן'!$C$42</f>
        <v>4.4975495664914314E-5</v>
      </c>
    </row>
    <row r="173" spans="2:11">
      <c r="B173" s="76" t="s">
        <v>2295</v>
      </c>
      <c r="C173" s="73">
        <v>7046</v>
      </c>
      <c r="D173" s="86" t="s">
        <v>132</v>
      </c>
      <c r="E173" s="94">
        <v>43795</v>
      </c>
      <c r="F173" s="83">
        <v>897954.56000000017</v>
      </c>
      <c r="G173" s="85">
        <v>145.29949999999999</v>
      </c>
      <c r="H173" s="83">
        <v>4827.4769100000003</v>
      </c>
      <c r="I173" s="84">
        <v>1.0357482333333334E-4</v>
      </c>
      <c r="J173" s="84">
        <f t="shared" si="5"/>
        <v>1.1347082725822046E-2</v>
      </c>
      <c r="K173" s="84">
        <f>H173/'סכום נכסי הקרן'!$C$42</f>
        <v>9.2594235362348772E-4</v>
      </c>
    </row>
    <row r="174" spans="2:11">
      <c r="B174" s="76" t="s">
        <v>2296</v>
      </c>
      <c r="C174" s="73">
        <v>8315</v>
      </c>
      <c r="D174" s="86" t="s">
        <v>132</v>
      </c>
      <c r="E174" s="94">
        <v>44337</v>
      </c>
      <c r="F174" s="83">
        <v>1464013.16</v>
      </c>
      <c r="G174" s="85">
        <v>91.9084</v>
      </c>
      <c r="H174" s="83">
        <v>4978.5389600000008</v>
      </c>
      <c r="I174" s="84">
        <v>2.7281693813157898E-4</v>
      </c>
      <c r="J174" s="84">
        <f t="shared" si="5"/>
        <v>1.1702157148763671E-2</v>
      </c>
      <c r="K174" s="84">
        <f>H174/'סכום נכסי הקרן'!$C$42</f>
        <v>9.5491706499506207E-4</v>
      </c>
    </row>
    <row r="175" spans="2:11">
      <c r="B175" s="76" t="s">
        <v>2297</v>
      </c>
      <c r="C175" s="73">
        <v>62175</v>
      </c>
      <c r="D175" s="86" t="s">
        <v>132</v>
      </c>
      <c r="E175" s="94">
        <v>42549</v>
      </c>
      <c r="F175" s="83">
        <v>82634.460000000021</v>
      </c>
      <c r="G175" s="85">
        <v>100</v>
      </c>
      <c r="H175" s="83">
        <v>305.74751000000003</v>
      </c>
      <c r="I175" s="84">
        <v>6.6111999999999995E-6</v>
      </c>
      <c r="J175" s="84">
        <f t="shared" si="5"/>
        <v>7.1866574483193198E-4</v>
      </c>
      <c r="K175" s="84">
        <f>H175/'סכום נכסי הקרן'!$C$42</f>
        <v>5.8644417011602207E-5</v>
      </c>
    </row>
    <row r="176" spans="2:11">
      <c r="B176" s="76" t="s">
        <v>2298</v>
      </c>
      <c r="C176" s="73">
        <v>62176</v>
      </c>
      <c r="D176" s="86" t="s">
        <v>132</v>
      </c>
      <c r="E176" s="94">
        <v>42549</v>
      </c>
      <c r="F176" s="83">
        <v>23038.840000000004</v>
      </c>
      <c r="G176" s="85">
        <v>100</v>
      </c>
      <c r="H176" s="83">
        <v>85.243700000000004</v>
      </c>
      <c r="I176" s="84">
        <v>1.129571E-5</v>
      </c>
      <c r="J176" s="84">
        <f t="shared" si="5"/>
        <v>2.0036705173078842E-4</v>
      </c>
      <c r="K176" s="84">
        <f>H176/'סכום נכסי הקרן'!$C$42</f>
        <v>1.6350311701350943E-5</v>
      </c>
    </row>
    <row r="177" spans="2:11">
      <c r="B177" s="76" t="s">
        <v>2299</v>
      </c>
      <c r="C177" s="73">
        <v>8296</v>
      </c>
      <c r="D177" s="86" t="s">
        <v>132</v>
      </c>
      <c r="E177" s="94">
        <v>44085</v>
      </c>
      <c r="F177" s="83">
        <v>500233.7900000001</v>
      </c>
      <c r="G177" s="85">
        <v>121.708</v>
      </c>
      <c r="H177" s="83">
        <v>2252.6507999999999</v>
      </c>
      <c r="I177" s="84">
        <v>1.5927230769230768E-4</v>
      </c>
      <c r="J177" s="84">
        <f t="shared" si="5"/>
        <v>5.2949015513756668E-3</v>
      </c>
      <c r="K177" s="84">
        <f>H177/'סכום נכסי הקרן'!$C$42</f>
        <v>4.3207348735798144E-4</v>
      </c>
    </row>
    <row r="178" spans="2:11">
      <c r="B178" s="76" t="s">
        <v>2300</v>
      </c>
      <c r="C178" s="73">
        <v>8333</v>
      </c>
      <c r="D178" s="86" t="s">
        <v>132</v>
      </c>
      <c r="E178" s="94">
        <v>44501</v>
      </c>
      <c r="F178" s="83">
        <v>135733.41000000003</v>
      </c>
      <c r="G178" s="85">
        <v>129.0412</v>
      </c>
      <c r="H178" s="83">
        <v>648.06248000000005</v>
      </c>
      <c r="I178" s="84">
        <v>4.4602432224999996E-4</v>
      </c>
      <c r="J178" s="84">
        <f t="shared" si="5"/>
        <v>1.5232840486152414E-3</v>
      </c>
      <c r="K178" s="84">
        <f>H178/'סכום נכסי הקרן'!$C$42</f>
        <v>1.2430271738498577E-4</v>
      </c>
    </row>
    <row r="179" spans="2:11">
      <c r="B179" s="76" t="s">
        <v>2301</v>
      </c>
      <c r="C179" s="73">
        <v>87955</v>
      </c>
      <c r="D179" s="86" t="s">
        <v>134</v>
      </c>
      <c r="E179" s="94">
        <v>44827</v>
      </c>
      <c r="F179" s="83">
        <v>114895.18000000002</v>
      </c>
      <c r="G179" s="85">
        <v>100</v>
      </c>
      <c r="H179" s="83">
        <v>461.70629000000008</v>
      </c>
      <c r="I179" s="84">
        <v>2.0689126E-4</v>
      </c>
      <c r="J179" s="84">
        <f t="shared" si="5"/>
        <v>1.0852500312968632E-3</v>
      </c>
      <c r="K179" s="84">
        <f>H179/'סכום נכסי הקרן'!$C$42</f>
        <v>8.8558353942570932E-5</v>
      </c>
    </row>
    <row r="180" spans="2:11">
      <c r="B180" s="76" t="s">
        <v>2302</v>
      </c>
      <c r="C180" s="73">
        <v>84031</v>
      </c>
      <c r="D180" s="86" t="s">
        <v>132</v>
      </c>
      <c r="E180" s="94">
        <v>44314</v>
      </c>
      <c r="F180" s="83">
        <v>107271.01000000002</v>
      </c>
      <c r="G180" s="85">
        <v>100</v>
      </c>
      <c r="H180" s="83">
        <v>396.90271999999999</v>
      </c>
      <c r="I180" s="84">
        <v>1.7747485199999999E-3</v>
      </c>
      <c r="J180" s="84">
        <f t="shared" si="5"/>
        <v>9.3292792112884156E-4</v>
      </c>
      <c r="K180" s="84">
        <f>H180/'סכום נכסי הקרן'!$C$42</f>
        <v>7.612859586238065E-5</v>
      </c>
    </row>
    <row r="181" spans="2:11">
      <c r="B181" s="76" t="s">
        <v>2303</v>
      </c>
      <c r="C181" s="73">
        <v>6653</v>
      </c>
      <c r="D181" s="86" t="s">
        <v>132</v>
      </c>
      <c r="E181" s="94">
        <v>39264</v>
      </c>
      <c r="F181" s="83">
        <v>8606814.410000002</v>
      </c>
      <c r="G181" s="85">
        <v>90.406899999999993</v>
      </c>
      <c r="H181" s="83">
        <v>28790.270170000007</v>
      </c>
      <c r="I181" s="84">
        <v>2.1698049157495281E-4</v>
      </c>
      <c r="J181" s="84">
        <f t="shared" si="5"/>
        <v>6.7672115974503289E-2</v>
      </c>
      <c r="K181" s="84">
        <f>H181/'סכום נכסי הקרן'!$C$42</f>
        <v>5.5221663447927076E-3</v>
      </c>
    </row>
    <row r="182" spans="2:11">
      <c r="B182" s="76" t="s">
        <v>2304</v>
      </c>
      <c r="C182" s="73">
        <v>8410</v>
      </c>
      <c r="D182" s="86" t="s">
        <v>134</v>
      </c>
      <c r="E182" s="94">
        <v>44651</v>
      </c>
      <c r="F182" s="83">
        <v>255536.76605100007</v>
      </c>
      <c r="G182" s="85">
        <v>117.68559999999999</v>
      </c>
      <c r="H182" s="83">
        <v>1208.4834091070004</v>
      </c>
      <c r="I182" s="84">
        <v>7.7435381976427456E-4</v>
      </c>
      <c r="J182" s="84">
        <f t="shared" si="5"/>
        <v>2.840564848174609E-3</v>
      </c>
      <c r="K182" s="84">
        <f>H182/'סכום נכסי הקרן'!$C$42</f>
        <v>2.3179519923244377E-4</v>
      </c>
    </row>
    <row r="183" spans="2:11">
      <c r="B183" s="76" t="s">
        <v>2305</v>
      </c>
      <c r="C183" s="73">
        <v>7001</v>
      </c>
      <c r="D183" s="86" t="s">
        <v>134</v>
      </c>
      <c r="E183" s="94">
        <v>43602</v>
      </c>
      <c r="F183" s="83">
        <v>274356.31000000006</v>
      </c>
      <c r="G183" s="85">
        <v>67.743700000000004</v>
      </c>
      <c r="H183" s="83">
        <v>746.87488000000008</v>
      </c>
      <c r="I183" s="84">
        <v>4.7404666666666669E-4</v>
      </c>
      <c r="J183" s="84">
        <f t="shared" si="5"/>
        <v>1.7555446058463724E-3</v>
      </c>
      <c r="K183" s="84">
        <f>H183/'סכום נכסי הקרן'!$C$42</f>
        <v>1.4325559648289648E-4</v>
      </c>
    </row>
    <row r="184" spans="2:11">
      <c r="B184" s="76" t="s">
        <v>2306</v>
      </c>
      <c r="C184" s="73">
        <v>8319</v>
      </c>
      <c r="D184" s="86" t="s">
        <v>134</v>
      </c>
      <c r="E184" s="94">
        <v>44377</v>
      </c>
      <c r="F184" s="83">
        <v>292784.92000000004</v>
      </c>
      <c r="G184" s="85">
        <v>105.889</v>
      </c>
      <c r="H184" s="83">
        <v>1245.8435800000002</v>
      </c>
      <c r="I184" s="84">
        <v>3.1251058649999999E-4</v>
      </c>
      <c r="J184" s="84">
        <f t="shared" si="5"/>
        <v>2.9283806902132437E-3</v>
      </c>
      <c r="K184" s="84">
        <f>H184/'סכום נכסי הקרן'!$C$42</f>
        <v>2.3896112984451583E-4</v>
      </c>
    </row>
    <row r="185" spans="2:11">
      <c r="B185" s="76" t="s">
        <v>2307</v>
      </c>
      <c r="C185" s="73">
        <v>8411</v>
      </c>
      <c r="D185" s="86" t="s">
        <v>134</v>
      </c>
      <c r="E185" s="94">
        <v>44651</v>
      </c>
      <c r="F185" s="83">
        <v>340328.49673900008</v>
      </c>
      <c r="G185" s="85">
        <v>104.7353</v>
      </c>
      <c r="H185" s="83">
        <v>1432.3705041600001</v>
      </c>
      <c r="I185" s="84">
        <v>1.1615307296464119E-3</v>
      </c>
      <c r="J185" s="84">
        <f t="shared" si="5"/>
        <v>3.3668160216494855E-3</v>
      </c>
      <c r="K185" s="84">
        <f>H185/'סכום נכסי הקרן'!$C$42</f>
        <v>2.7473824124055153E-4</v>
      </c>
    </row>
    <row r="186" spans="2:11">
      <c r="B186" s="76" t="s">
        <v>2308</v>
      </c>
      <c r="C186" s="73">
        <v>9384</v>
      </c>
      <c r="D186" s="86" t="s">
        <v>134</v>
      </c>
      <c r="E186" s="94">
        <v>44910</v>
      </c>
      <c r="F186" s="83">
        <v>45338.71948800001</v>
      </c>
      <c r="G186" s="85">
        <v>91.305400000000006</v>
      </c>
      <c r="H186" s="83">
        <v>166.35263523500004</v>
      </c>
      <c r="I186" s="84">
        <v>4.5338718310811382E-4</v>
      </c>
      <c r="J186" s="84">
        <f t="shared" si="5"/>
        <v>3.9101525473066314E-4</v>
      </c>
      <c r="K186" s="84">
        <f>H186/'סכום נכסי הקרן'!$C$42</f>
        <v>3.1907547870791463E-5</v>
      </c>
    </row>
    <row r="187" spans="2:11">
      <c r="B187" s="76" t="s">
        <v>2309</v>
      </c>
      <c r="C187" s="73">
        <v>5303</v>
      </c>
      <c r="D187" s="86" t="s">
        <v>134</v>
      </c>
      <c r="E187" s="94">
        <v>42788</v>
      </c>
      <c r="F187" s="83">
        <v>398251.01000000007</v>
      </c>
      <c r="G187" s="85">
        <v>64.000600000000006</v>
      </c>
      <c r="H187" s="83">
        <v>1024.2474900000002</v>
      </c>
      <c r="I187" s="84">
        <v>5.0279366646727608E-4</v>
      </c>
      <c r="J187" s="84">
        <f t="shared" si="5"/>
        <v>2.4075145707420048E-3</v>
      </c>
      <c r="K187" s="84">
        <f>H187/'סכום נכסי הקרן'!$C$42</f>
        <v>1.9645751792597384E-4</v>
      </c>
    </row>
    <row r="188" spans="2:11">
      <c r="B188" s="76" t="s">
        <v>2310</v>
      </c>
      <c r="C188" s="73">
        <v>7011</v>
      </c>
      <c r="D188" s="86" t="s">
        <v>134</v>
      </c>
      <c r="E188" s="94">
        <v>43651</v>
      </c>
      <c r="F188" s="83">
        <v>1053407.8600000003</v>
      </c>
      <c r="G188" s="85">
        <v>98.567700000000002</v>
      </c>
      <c r="H188" s="83">
        <v>4172.4885200000008</v>
      </c>
      <c r="I188" s="84">
        <v>1.2295181526504224E-3</v>
      </c>
      <c r="J188" s="84">
        <f t="shared" si="5"/>
        <v>9.8075191847956031E-3</v>
      </c>
      <c r="K188" s="84">
        <f>H188/'סכום נכסי הקרן'!$C$42</f>
        <v>8.0031120038558264E-4</v>
      </c>
    </row>
    <row r="189" spans="2:11">
      <c r="B189" s="76" t="s">
        <v>2311</v>
      </c>
      <c r="C189" s="73">
        <v>62177</v>
      </c>
      <c r="D189" s="86" t="s">
        <v>132</v>
      </c>
      <c r="E189" s="94">
        <v>42549</v>
      </c>
      <c r="F189" s="83">
        <v>61406.360000000008</v>
      </c>
      <c r="G189" s="85">
        <v>100</v>
      </c>
      <c r="H189" s="83">
        <v>227.20352000000005</v>
      </c>
      <c r="I189" s="84">
        <v>1.4903519999999999E-5</v>
      </c>
      <c r="J189" s="84">
        <f t="shared" si="5"/>
        <v>5.3404649780872061E-4</v>
      </c>
      <c r="K189" s="84">
        <f>H189/'סכום נכסי הקרן'!$C$42</f>
        <v>4.3579154490526855E-5</v>
      </c>
    </row>
    <row r="190" spans="2:11">
      <c r="B190" s="76" t="s">
        <v>2312</v>
      </c>
      <c r="C190" s="73">
        <v>8406</v>
      </c>
      <c r="D190" s="86" t="s">
        <v>132</v>
      </c>
      <c r="E190" s="94">
        <v>44621</v>
      </c>
      <c r="F190" s="83">
        <v>1031764.0300000001</v>
      </c>
      <c r="G190" s="85">
        <v>100</v>
      </c>
      <c r="H190" s="83">
        <v>3817.5269100000005</v>
      </c>
      <c r="I190" s="84">
        <v>1.2138400000000001E-3</v>
      </c>
      <c r="J190" s="84">
        <f t="shared" si="5"/>
        <v>8.9731746963077272E-3</v>
      </c>
      <c r="K190" s="84">
        <f>H190/'סכום נכסי הקרן'!$C$42</f>
        <v>7.3222718988963549E-4</v>
      </c>
    </row>
    <row r="191" spans="2:11">
      <c r="B191" s="76" t="s">
        <v>2313</v>
      </c>
      <c r="C191" s="73">
        <v>8502</v>
      </c>
      <c r="D191" s="86" t="s">
        <v>132</v>
      </c>
      <c r="E191" s="94">
        <v>44621</v>
      </c>
      <c r="F191" s="83">
        <v>2048800.5583400002</v>
      </c>
      <c r="G191" s="85">
        <v>100.4263</v>
      </c>
      <c r="H191" s="83">
        <v>7612.8780006410016</v>
      </c>
      <c r="I191" s="84">
        <v>1.7045054253002048E-3</v>
      </c>
      <c r="J191" s="84">
        <f t="shared" si="5"/>
        <v>1.7894224677889588E-2</v>
      </c>
      <c r="K191" s="84">
        <f>H191/'סכום נכסי הקרן'!$C$42</f>
        <v>1.4602009093321589E-3</v>
      </c>
    </row>
    <row r="192" spans="2:11">
      <c r="B192" s="76" t="s">
        <v>2314</v>
      </c>
      <c r="C192" s="73">
        <v>7017</v>
      </c>
      <c r="D192" s="86" t="s">
        <v>133</v>
      </c>
      <c r="E192" s="94">
        <v>43709</v>
      </c>
      <c r="F192" s="83">
        <v>1758794.5600000003</v>
      </c>
      <c r="G192" s="85">
        <v>98.397369999999995</v>
      </c>
      <c r="H192" s="83">
        <v>1730.6081200000003</v>
      </c>
      <c r="I192" s="84">
        <v>1.0659360720000001E-3</v>
      </c>
      <c r="J192" s="84">
        <f t="shared" si="5"/>
        <v>4.0678296074168835E-3</v>
      </c>
      <c r="K192" s="84">
        <f>H192/'סכום נכסי הקרן'!$C$42</f>
        <v>3.319422103321297E-4</v>
      </c>
    </row>
    <row r="193" spans="2:11">
      <c r="B193" s="76" t="s">
        <v>2315</v>
      </c>
      <c r="C193" s="73">
        <v>9536</v>
      </c>
      <c r="D193" s="86" t="s">
        <v>133</v>
      </c>
      <c r="E193" s="94">
        <v>45015</v>
      </c>
      <c r="F193" s="83">
        <v>697536.55780200008</v>
      </c>
      <c r="G193" s="85">
        <v>100</v>
      </c>
      <c r="H193" s="83">
        <v>697.53655780200006</v>
      </c>
      <c r="I193" s="84">
        <v>1.9376014124734627E-3</v>
      </c>
      <c r="J193" s="84">
        <f t="shared" si="5"/>
        <v>1.6395738753858576E-3</v>
      </c>
      <c r="K193" s="84">
        <f>H193/'סכום נכסי הקרן'!$C$42</f>
        <v>1.3379217635027692E-4</v>
      </c>
    </row>
    <row r="194" spans="2:11">
      <c r="B194" s="76" t="s">
        <v>2316</v>
      </c>
      <c r="C194" s="73">
        <v>6885</v>
      </c>
      <c r="D194" s="86" t="s">
        <v>134</v>
      </c>
      <c r="E194" s="94">
        <v>43602</v>
      </c>
      <c r="F194" s="83">
        <v>392755.14000000007</v>
      </c>
      <c r="G194" s="85">
        <v>95.516800000000003</v>
      </c>
      <c r="H194" s="83">
        <v>1507.5287800000003</v>
      </c>
      <c r="I194" s="84">
        <v>5.571193523113084E-4</v>
      </c>
      <c r="J194" s="84">
        <f t="shared" si="5"/>
        <v>3.5434770786335226E-3</v>
      </c>
      <c r="K194" s="84">
        <f>H194/'סכום נכסי הקרן'!$C$42</f>
        <v>2.8915410114480387E-4</v>
      </c>
    </row>
    <row r="195" spans="2:11">
      <c r="B195" s="76" t="s">
        <v>2317</v>
      </c>
      <c r="C195" s="73">
        <v>84034</v>
      </c>
      <c r="D195" s="86" t="s">
        <v>132</v>
      </c>
      <c r="E195" s="94">
        <v>44314</v>
      </c>
      <c r="F195" s="83">
        <v>102562.01000000002</v>
      </c>
      <c r="G195" s="85">
        <v>100</v>
      </c>
      <c r="H195" s="83">
        <v>379.47943000000004</v>
      </c>
      <c r="I195" s="84">
        <v>1.63276864E-3</v>
      </c>
      <c r="J195" s="84">
        <f t="shared" si="5"/>
        <v>8.9197412338483796E-4</v>
      </c>
      <c r="K195" s="84">
        <f>H195/'סכום נכסי הקרן'!$C$42</f>
        <v>7.2786692327421105E-5</v>
      </c>
    </row>
    <row r="196" spans="2:11">
      <c r="B196" s="76" t="s">
        <v>2318</v>
      </c>
      <c r="C196" s="73">
        <v>5317</v>
      </c>
      <c r="D196" s="86" t="s">
        <v>132</v>
      </c>
      <c r="E196" s="94">
        <v>43191</v>
      </c>
      <c r="F196" s="83">
        <v>481387.89000000007</v>
      </c>
      <c r="G196" s="85">
        <v>161.4555</v>
      </c>
      <c r="H196" s="83">
        <v>2875.7407200000007</v>
      </c>
      <c r="I196" s="84">
        <v>2.8890950000000002E-4</v>
      </c>
      <c r="J196" s="84">
        <f t="shared" si="5"/>
        <v>6.7594870894690734E-3</v>
      </c>
      <c r="K196" s="84">
        <f>H196/'סכום נכסי הקרן'!$C$42</f>
        <v>5.5158630073855782E-4</v>
      </c>
    </row>
    <row r="197" spans="2:11">
      <c r="B197" s="76" t="s">
        <v>2319</v>
      </c>
      <c r="C197" s="73">
        <v>87345</v>
      </c>
      <c r="D197" s="86" t="s">
        <v>132</v>
      </c>
      <c r="E197" s="94">
        <v>44421</v>
      </c>
      <c r="F197" s="83">
        <v>58493.94000000001</v>
      </c>
      <c r="G197" s="85">
        <v>100</v>
      </c>
      <c r="H197" s="83">
        <v>216.42757999999998</v>
      </c>
      <c r="I197" s="84">
        <v>2.2466129E-4</v>
      </c>
      <c r="J197" s="84">
        <f t="shared" si="5"/>
        <v>5.0871743152666228E-4</v>
      </c>
      <c r="K197" s="84">
        <f>H197/'סכום נכסי הקרן'!$C$42</f>
        <v>4.1512257137701287E-5</v>
      </c>
    </row>
    <row r="198" spans="2:11">
      <c r="B198" s="76" t="s">
        <v>2320</v>
      </c>
      <c r="C198" s="73">
        <v>7077</v>
      </c>
      <c r="D198" s="86" t="s">
        <v>132</v>
      </c>
      <c r="E198" s="94">
        <v>44012</v>
      </c>
      <c r="F198" s="83">
        <v>1894994.3400000003</v>
      </c>
      <c r="G198" s="85">
        <v>118.6464</v>
      </c>
      <c r="H198" s="83">
        <v>8318.867470000001</v>
      </c>
      <c r="I198" s="84">
        <v>8.7126176400000011E-4</v>
      </c>
      <c r="J198" s="84">
        <f t="shared" si="5"/>
        <v>1.9553667293923931E-2</v>
      </c>
      <c r="K198" s="84">
        <f>H198/'סכום נכסי הקרן'!$C$42</f>
        <v>1.5956144106453467E-3</v>
      </c>
    </row>
    <row r="199" spans="2:11">
      <c r="B199" s="76" t="s">
        <v>2321</v>
      </c>
      <c r="C199" s="73">
        <v>9172</v>
      </c>
      <c r="D199" s="86" t="s">
        <v>134</v>
      </c>
      <c r="E199" s="94">
        <v>44743</v>
      </c>
      <c r="F199" s="83">
        <v>110291.22920100001</v>
      </c>
      <c r="G199" s="85">
        <v>95.864599999999996</v>
      </c>
      <c r="H199" s="83">
        <v>424.87699203600005</v>
      </c>
      <c r="I199" s="84">
        <v>2.6065874483994001E-3</v>
      </c>
      <c r="J199" s="84">
        <f t="shared" si="5"/>
        <v>9.9868201688217435E-4</v>
      </c>
      <c r="K199" s="84">
        <f>H199/'סכום נכסי הקרן'!$C$42</f>
        <v>8.1494248308332503E-5</v>
      </c>
    </row>
    <row r="200" spans="2:11">
      <c r="B200" s="76" t="s">
        <v>2322</v>
      </c>
      <c r="C200" s="73">
        <v>84033</v>
      </c>
      <c r="D200" s="86" t="s">
        <v>132</v>
      </c>
      <c r="E200" s="94">
        <v>44314</v>
      </c>
      <c r="F200" s="83">
        <v>105093.09000000003</v>
      </c>
      <c r="G200" s="85">
        <v>100</v>
      </c>
      <c r="H200" s="83">
        <v>388.84445000000005</v>
      </c>
      <c r="I200" s="84">
        <v>1.8457384600000001E-3</v>
      </c>
      <c r="J200" s="84">
        <f t="shared" si="5"/>
        <v>9.1398679349183559E-4</v>
      </c>
      <c r="K200" s="84">
        <f>H200/'סכום נכסי הקרן'!$C$42</f>
        <v>7.4582965789147737E-5</v>
      </c>
    </row>
    <row r="201" spans="2:11">
      <c r="B201" s="76" t="s">
        <v>2323</v>
      </c>
      <c r="C201" s="73">
        <v>8275</v>
      </c>
      <c r="D201" s="86" t="s">
        <v>132</v>
      </c>
      <c r="E201" s="94">
        <v>44256</v>
      </c>
      <c r="F201" s="83">
        <v>129130.51000000002</v>
      </c>
      <c r="G201" s="85">
        <v>114.2824</v>
      </c>
      <c r="H201" s="83">
        <v>546.02177000000006</v>
      </c>
      <c r="I201" s="84">
        <v>2.1521751666666667E-4</v>
      </c>
      <c r="J201" s="84">
        <f t="shared" ref="J201:J221" si="7">IFERROR(H201/$H$11,0)</f>
        <v>1.2834352830265073E-3</v>
      </c>
      <c r="K201" s="84">
        <f>H201/'סכום נכסי הקרן'!$C$42</f>
        <v>1.0473062684073257E-4</v>
      </c>
    </row>
    <row r="202" spans="2:11">
      <c r="B202" s="76" t="s">
        <v>2324</v>
      </c>
      <c r="C202" s="73">
        <v>8335</v>
      </c>
      <c r="D202" s="86" t="s">
        <v>132</v>
      </c>
      <c r="E202" s="94">
        <v>44412</v>
      </c>
      <c r="F202" s="83">
        <v>1091456.2400000002</v>
      </c>
      <c r="G202" s="85">
        <v>98.963300000000004</v>
      </c>
      <c r="H202" s="83">
        <v>3996.5221100000008</v>
      </c>
      <c r="I202" s="84">
        <v>3.6381874630000001E-3</v>
      </c>
      <c r="J202" s="84">
        <f t="shared" si="7"/>
        <v>9.3939065568201512E-3</v>
      </c>
      <c r="K202" s="84">
        <f>H202/'סכום נכסי הקרן'!$C$42</f>
        <v>7.6655966622566566E-4</v>
      </c>
    </row>
    <row r="203" spans="2:11">
      <c r="B203" s="76" t="s">
        <v>2325</v>
      </c>
      <c r="C203" s="73">
        <v>6651</v>
      </c>
      <c r="D203" s="86" t="s">
        <v>134</v>
      </c>
      <c r="E203" s="94">
        <v>43465</v>
      </c>
      <c r="F203" s="83">
        <v>611583.15</v>
      </c>
      <c r="G203" s="85">
        <v>105.1855</v>
      </c>
      <c r="H203" s="83">
        <v>2585.0881900000004</v>
      </c>
      <c r="I203" s="84">
        <v>2.5214286320483022E-3</v>
      </c>
      <c r="J203" s="84">
        <f t="shared" si="7"/>
        <v>6.0763024023403524E-3</v>
      </c>
      <c r="K203" s="84">
        <f>H203/'סכום נכסי הקרן'!$C$42</f>
        <v>4.9583720183404921E-4</v>
      </c>
    </row>
    <row r="204" spans="2:11">
      <c r="B204" s="76" t="s">
        <v>2326</v>
      </c>
      <c r="C204" s="73">
        <v>8415</v>
      </c>
      <c r="D204" s="86" t="s">
        <v>134</v>
      </c>
      <c r="E204" s="94">
        <v>44440</v>
      </c>
      <c r="F204" s="83">
        <v>2259599.8800000004</v>
      </c>
      <c r="G204" s="85">
        <v>115.5314</v>
      </c>
      <c r="H204" s="83">
        <v>10490.484650000002</v>
      </c>
      <c r="I204" s="84">
        <v>3.7659997518333333E-3</v>
      </c>
      <c r="J204" s="84">
        <f t="shared" si="7"/>
        <v>2.4658097672292406E-2</v>
      </c>
      <c r="K204" s="84">
        <f>H204/'סכום נכסי הקרן'!$C$42</f>
        <v>2.0121451077996086E-3</v>
      </c>
    </row>
    <row r="205" spans="2:11">
      <c r="B205" s="76" t="s">
        <v>2327</v>
      </c>
      <c r="C205" s="73">
        <v>87341</v>
      </c>
      <c r="D205" s="86" t="s">
        <v>132</v>
      </c>
      <c r="E205" s="94">
        <v>44421</v>
      </c>
      <c r="F205" s="83">
        <v>155089.10999999999</v>
      </c>
      <c r="G205" s="85">
        <v>100</v>
      </c>
      <c r="H205" s="83">
        <v>573.8297</v>
      </c>
      <c r="I205" s="84">
        <v>2.3261794E-4</v>
      </c>
      <c r="J205" s="84">
        <f t="shared" si="7"/>
        <v>1.3487983884388267E-3</v>
      </c>
      <c r="K205" s="84">
        <f>H205/'סכום נכסי הקרן'!$C$42</f>
        <v>1.1006437377181776E-4</v>
      </c>
    </row>
    <row r="206" spans="2:11">
      <c r="B206" s="76" t="s">
        <v>2328</v>
      </c>
      <c r="C206" s="73">
        <v>8310</v>
      </c>
      <c r="D206" s="86" t="s">
        <v>132</v>
      </c>
      <c r="E206" s="94">
        <v>44377</v>
      </c>
      <c r="F206" s="83">
        <v>395420.06000000006</v>
      </c>
      <c r="G206" s="85">
        <v>35.569099999999999</v>
      </c>
      <c r="H206" s="83">
        <v>520.39523000000008</v>
      </c>
      <c r="I206" s="84">
        <v>1.0315196307692307E-3</v>
      </c>
      <c r="J206" s="84">
        <f t="shared" si="7"/>
        <v>1.2231995792048628E-3</v>
      </c>
      <c r="K206" s="84">
        <f>H206/'סכום נכסי הקרן'!$C$42</f>
        <v>9.9815285099030395E-5</v>
      </c>
    </row>
    <row r="207" spans="2:11">
      <c r="B207" s="76" t="s">
        <v>2329</v>
      </c>
      <c r="C207" s="73">
        <v>87951</v>
      </c>
      <c r="D207" s="86" t="s">
        <v>134</v>
      </c>
      <c r="E207" s="94">
        <v>44771</v>
      </c>
      <c r="F207" s="83">
        <v>121771.99000000002</v>
      </c>
      <c r="G207" s="85">
        <v>100</v>
      </c>
      <c r="H207" s="83">
        <v>489.34075000000007</v>
      </c>
      <c r="I207" s="84">
        <v>3.8298393999999997E-4</v>
      </c>
      <c r="J207" s="84">
        <f t="shared" si="7"/>
        <v>1.1502053919437193E-3</v>
      </c>
      <c r="K207" s="84">
        <f>H207/'סכום נכסי הקרן'!$C$42</f>
        <v>9.3858828167628193E-5</v>
      </c>
    </row>
    <row r="208" spans="2:11">
      <c r="B208" s="76" t="s">
        <v>2330</v>
      </c>
      <c r="C208" s="73">
        <v>7085</v>
      </c>
      <c r="D208" s="86" t="s">
        <v>132</v>
      </c>
      <c r="E208" s="94">
        <v>43983</v>
      </c>
      <c r="F208" s="83">
        <v>2227935.6210000003</v>
      </c>
      <c r="G208" s="85">
        <v>98.3048</v>
      </c>
      <c r="H208" s="83">
        <v>8103.6203285650008</v>
      </c>
      <c r="I208" s="84">
        <v>7.4264519622344093E-4</v>
      </c>
      <c r="J208" s="84">
        <f t="shared" si="7"/>
        <v>1.9047724507268597E-2</v>
      </c>
      <c r="K208" s="84">
        <f>H208/'סכום נכסי הקרן'!$C$42</f>
        <v>1.5543285695182366E-3</v>
      </c>
    </row>
    <row r="209" spans="2:11">
      <c r="B209" s="76" t="s">
        <v>2331</v>
      </c>
      <c r="C209" s="73">
        <v>8330</v>
      </c>
      <c r="D209" s="86" t="s">
        <v>132</v>
      </c>
      <c r="E209" s="94">
        <v>44002</v>
      </c>
      <c r="F209" s="83">
        <v>797934.26000000013</v>
      </c>
      <c r="G209" s="85">
        <v>110.38420000000001</v>
      </c>
      <c r="H209" s="83">
        <v>3258.9354000000003</v>
      </c>
      <c r="I209" s="84">
        <v>2.6734538881538462E-3</v>
      </c>
      <c r="J209" s="84">
        <f t="shared" si="7"/>
        <v>7.6601939835917229E-3</v>
      </c>
      <c r="K209" s="84">
        <f>H209/'סכום נכסי הקרן'!$C$42</f>
        <v>6.2508560286058464E-4</v>
      </c>
    </row>
    <row r="210" spans="2:11">
      <c r="B210" s="76" t="s">
        <v>2332</v>
      </c>
      <c r="C210" s="73">
        <v>5331</v>
      </c>
      <c r="D210" s="86" t="s">
        <v>132</v>
      </c>
      <c r="E210" s="94">
        <v>43251</v>
      </c>
      <c r="F210" s="83">
        <v>156741.37000000002</v>
      </c>
      <c r="G210" s="85">
        <v>157.04</v>
      </c>
      <c r="H210" s="83">
        <v>910.74260000000004</v>
      </c>
      <c r="I210" s="84">
        <v>3.2537141428571427E-4</v>
      </c>
      <c r="J210" s="84">
        <f t="shared" si="7"/>
        <v>2.1407190167441435E-3</v>
      </c>
      <c r="K210" s="84">
        <f>H210/'סכום נכסי הקרן'!$C$42</f>
        <v>1.746865209944991E-4</v>
      </c>
    </row>
    <row r="211" spans="2:11">
      <c r="B211" s="76" t="s">
        <v>2333</v>
      </c>
      <c r="C211" s="73">
        <v>62178</v>
      </c>
      <c r="D211" s="86" t="s">
        <v>132</v>
      </c>
      <c r="E211" s="94">
        <v>42549</v>
      </c>
      <c r="F211" s="83">
        <v>18040.11</v>
      </c>
      <c r="G211" s="85">
        <v>100</v>
      </c>
      <c r="H211" s="83">
        <v>66.748390000000015</v>
      </c>
      <c r="I211" s="84">
        <v>3.2581839999999996E-5</v>
      </c>
      <c r="J211" s="84">
        <f t="shared" si="7"/>
        <v>1.5689344915902106E-4</v>
      </c>
      <c r="K211" s="84">
        <f>H211/'סכום נכסי הקרן'!$C$42</f>
        <v>1.2802787561583279E-5</v>
      </c>
    </row>
    <row r="212" spans="2:11">
      <c r="B212" s="76" t="s">
        <v>2334</v>
      </c>
      <c r="C212" s="73">
        <v>5320</v>
      </c>
      <c r="D212" s="86" t="s">
        <v>132</v>
      </c>
      <c r="E212" s="94">
        <v>42948</v>
      </c>
      <c r="F212" s="83">
        <v>274407.88000000006</v>
      </c>
      <c r="G212" s="85">
        <v>135.16300000000001</v>
      </c>
      <c r="H212" s="83">
        <v>1372.3223400000004</v>
      </c>
      <c r="I212" s="84">
        <v>1.7334565200000001E-4</v>
      </c>
      <c r="J212" s="84">
        <f t="shared" si="7"/>
        <v>3.2256715896904604E-3</v>
      </c>
      <c r="K212" s="84">
        <f>H212/'סכום נכסי הקרן'!$C$42</f>
        <v>2.6322060180080541E-4</v>
      </c>
    </row>
    <row r="213" spans="2:11">
      <c r="B213" s="76" t="s">
        <v>2335</v>
      </c>
      <c r="C213" s="73">
        <v>5287</v>
      </c>
      <c r="D213" s="86" t="s">
        <v>134</v>
      </c>
      <c r="E213" s="94">
        <v>42735</v>
      </c>
      <c r="F213" s="83">
        <v>932192.1586790001</v>
      </c>
      <c r="G213" s="85">
        <v>29.861799999999999</v>
      </c>
      <c r="H213" s="83">
        <v>1118.6272647030003</v>
      </c>
      <c r="I213" s="84">
        <v>6.0618882662164669E-4</v>
      </c>
      <c r="J213" s="84">
        <f t="shared" si="7"/>
        <v>2.6293561519996952E-3</v>
      </c>
      <c r="K213" s="84">
        <f>H213/'סכום נכסי הקרן'!$C$42</f>
        <v>2.1456018985008469E-4</v>
      </c>
    </row>
    <row r="214" spans="2:11">
      <c r="B214" s="76" t="s">
        <v>2336</v>
      </c>
      <c r="C214" s="73">
        <v>7028</v>
      </c>
      <c r="D214" s="86" t="s">
        <v>134</v>
      </c>
      <c r="E214" s="94">
        <v>43754</v>
      </c>
      <c r="F214" s="83">
        <v>1033343.2900000002</v>
      </c>
      <c r="G214" s="85">
        <v>108.2533</v>
      </c>
      <c r="H214" s="83">
        <v>4495.2074600000005</v>
      </c>
      <c r="I214" s="84">
        <v>1.1084905660377358E-4</v>
      </c>
      <c r="J214" s="84">
        <f t="shared" si="7"/>
        <v>1.0566076621245278E-2</v>
      </c>
      <c r="K214" s="84">
        <f>H214/'סכום נכסי הקרן'!$C$42</f>
        <v>8.6221085116246785E-4</v>
      </c>
    </row>
    <row r="215" spans="2:11">
      <c r="B215" s="76" t="s">
        <v>2337</v>
      </c>
      <c r="C215" s="73">
        <v>8416</v>
      </c>
      <c r="D215" s="86" t="s">
        <v>134</v>
      </c>
      <c r="E215" s="94">
        <v>44713</v>
      </c>
      <c r="F215" s="83">
        <v>303598.85000000003</v>
      </c>
      <c r="G215" s="85">
        <v>104.1722</v>
      </c>
      <c r="H215" s="83">
        <v>1270.9133100000004</v>
      </c>
      <c r="I215" s="84">
        <v>7.50740119760479E-5</v>
      </c>
      <c r="J215" s="84">
        <f t="shared" si="7"/>
        <v>2.9873076007976848E-3</v>
      </c>
      <c r="K215" s="84">
        <f>H215/'סכום נכסי הקרן'!$C$42</f>
        <v>2.4376967170472029E-4</v>
      </c>
    </row>
    <row r="216" spans="2:11">
      <c r="B216" s="76" t="s">
        <v>2338</v>
      </c>
      <c r="C216" s="73">
        <v>5335</v>
      </c>
      <c r="D216" s="86" t="s">
        <v>132</v>
      </c>
      <c r="E216" s="94">
        <v>43306</v>
      </c>
      <c r="F216" s="83">
        <v>137908.45000000004</v>
      </c>
      <c r="G216" s="85">
        <v>143.31720000000001</v>
      </c>
      <c r="H216" s="83">
        <v>731.29219999999998</v>
      </c>
      <c r="I216" s="84">
        <v>1.687111E-4</v>
      </c>
      <c r="J216" s="84">
        <f t="shared" si="7"/>
        <v>1.7189171993674849E-3</v>
      </c>
      <c r="K216" s="84">
        <f>H216/'סכום נכסי הקרן'!$C$42</f>
        <v>1.402667342544572E-4</v>
      </c>
    </row>
    <row r="217" spans="2:11">
      <c r="B217" s="76" t="s">
        <v>2339</v>
      </c>
      <c r="C217" s="73">
        <v>8339</v>
      </c>
      <c r="D217" s="86" t="s">
        <v>132</v>
      </c>
      <c r="E217" s="94">
        <v>44539</v>
      </c>
      <c r="F217" s="83">
        <v>212273.95208000002</v>
      </c>
      <c r="G217" s="85">
        <v>99.307299999999998</v>
      </c>
      <c r="H217" s="83">
        <v>779.97306248500001</v>
      </c>
      <c r="I217" s="84">
        <v>5.184571913520097E-4</v>
      </c>
      <c r="J217" s="84">
        <f t="shared" si="7"/>
        <v>1.8333425573919652E-3</v>
      </c>
      <c r="K217" s="84">
        <f>H217/'סכום נכסי הקרן'!$C$42</f>
        <v>1.4960404921756125E-4</v>
      </c>
    </row>
    <row r="218" spans="2:11">
      <c r="B218" s="76" t="s">
        <v>2340</v>
      </c>
      <c r="C218" s="73">
        <v>7013</v>
      </c>
      <c r="D218" s="86" t="s">
        <v>134</v>
      </c>
      <c r="E218" s="94">
        <v>43507</v>
      </c>
      <c r="F218" s="83">
        <v>1246948.6543060003</v>
      </c>
      <c r="G218" s="85">
        <v>96.100399999999993</v>
      </c>
      <c r="H218" s="83">
        <v>4815.4595461450008</v>
      </c>
      <c r="I218" s="84">
        <v>1.0385440111423121E-3</v>
      </c>
      <c r="J218" s="84">
        <f t="shared" si="7"/>
        <v>1.1318835667503338E-2</v>
      </c>
      <c r="K218" s="84">
        <f>H218/'סכום נכסי הקרן'!$C$42</f>
        <v>9.236373428736283E-4</v>
      </c>
    </row>
    <row r="219" spans="2:11">
      <c r="B219" s="76" t="s">
        <v>2341</v>
      </c>
      <c r="C219" s="73">
        <v>8112</v>
      </c>
      <c r="D219" s="86" t="s">
        <v>132</v>
      </c>
      <c r="E219" s="94">
        <v>44440</v>
      </c>
      <c r="F219" s="83">
        <v>172850.36</v>
      </c>
      <c r="G219" s="85">
        <v>74.700999999999993</v>
      </c>
      <c r="H219" s="83">
        <v>477.74752000000007</v>
      </c>
      <c r="I219" s="84">
        <v>1.08031474125E-4</v>
      </c>
      <c r="J219" s="84">
        <f t="shared" si="7"/>
        <v>1.1229552688831654E-3</v>
      </c>
      <c r="K219" s="84">
        <f>H219/'סכום נכסי הקרן'!$C$42</f>
        <v>9.163516912742402E-5</v>
      </c>
    </row>
    <row r="220" spans="2:11">
      <c r="B220" s="76" t="s">
        <v>2342</v>
      </c>
      <c r="C220" s="73">
        <v>8317</v>
      </c>
      <c r="D220" s="86" t="s">
        <v>132</v>
      </c>
      <c r="E220" s="94">
        <v>44378</v>
      </c>
      <c r="F220" s="83">
        <v>166233.61000000002</v>
      </c>
      <c r="G220" s="85">
        <v>115.2396</v>
      </c>
      <c r="H220" s="83">
        <v>708.79772000000003</v>
      </c>
      <c r="I220" s="84">
        <v>3.5749163161290325E-5</v>
      </c>
      <c r="J220" s="84">
        <f t="shared" si="7"/>
        <v>1.6660434663195625E-3</v>
      </c>
      <c r="K220" s="84">
        <f>H220/'סכום נכסי הקרן'!$C$42</f>
        <v>1.3595214256545491E-4</v>
      </c>
    </row>
    <row r="221" spans="2:11">
      <c r="B221" s="76" t="s">
        <v>2343</v>
      </c>
      <c r="C221" s="73">
        <v>9377</v>
      </c>
      <c r="D221" s="86" t="s">
        <v>132</v>
      </c>
      <c r="E221" s="94">
        <v>44502</v>
      </c>
      <c r="F221" s="83">
        <v>508169.27000000008</v>
      </c>
      <c r="G221" s="85">
        <v>103.0479</v>
      </c>
      <c r="H221" s="83">
        <v>1937.5337100000002</v>
      </c>
      <c r="I221" s="84">
        <v>2.8959972230867114E-3</v>
      </c>
      <c r="J221" s="84">
        <f t="shared" si="7"/>
        <v>4.5542124180639326E-3</v>
      </c>
      <c r="K221" s="84">
        <f>H221/'סכום נכסי הקרן'!$C$42</f>
        <v>3.7163192224615903E-4</v>
      </c>
    </row>
    <row r="222" spans="2:11">
      <c r="B222" s="76" t="s">
        <v>2345</v>
      </c>
      <c r="C222" s="73">
        <v>84036</v>
      </c>
      <c r="D222" s="86" t="s">
        <v>132</v>
      </c>
      <c r="E222" s="94">
        <v>44314</v>
      </c>
      <c r="F222" s="83">
        <v>160400.29000000004</v>
      </c>
      <c r="G222" s="85">
        <v>100</v>
      </c>
      <c r="H222" s="83">
        <v>593.48108000000002</v>
      </c>
      <c r="I222" s="84">
        <v>2.7212809999999999E-5</v>
      </c>
      <c r="J222" s="84">
        <f t="shared" ref="J222:J244" si="8">IFERROR(H222/$H$11,0)</f>
        <v>1.3949893570739443E-3</v>
      </c>
      <c r="K222" s="84">
        <f>H222/'סכום נכסי הקרן'!$C$42</f>
        <v>1.1383363986845239E-4</v>
      </c>
    </row>
    <row r="223" spans="2:11">
      <c r="B223" s="76" t="s">
        <v>2346</v>
      </c>
      <c r="C223" s="73">
        <v>7043</v>
      </c>
      <c r="D223" s="86" t="s">
        <v>134</v>
      </c>
      <c r="E223" s="94">
        <v>43860</v>
      </c>
      <c r="F223" s="83">
        <v>2651895.7543660006</v>
      </c>
      <c r="G223" s="85">
        <v>93.164199999999994</v>
      </c>
      <c r="H223" s="83">
        <v>9928.1762805480012</v>
      </c>
      <c r="I223" s="84">
        <v>8.2008508437460368E-4</v>
      </c>
      <c r="J223" s="84">
        <f t="shared" si="8"/>
        <v>2.333638040578891E-2</v>
      </c>
      <c r="K223" s="84">
        <f>H223/'סכום נכסי הקרן'!$C$42</f>
        <v>1.9042906022722955E-3</v>
      </c>
    </row>
    <row r="224" spans="2:11">
      <c r="B224" s="76" t="s">
        <v>2347</v>
      </c>
      <c r="C224" s="73">
        <v>5304</v>
      </c>
      <c r="D224" s="86" t="s">
        <v>134</v>
      </c>
      <c r="E224" s="94">
        <v>42928</v>
      </c>
      <c r="F224" s="83">
        <v>1404724.8664290002</v>
      </c>
      <c r="G224" s="85">
        <v>56.195</v>
      </c>
      <c r="H224" s="83">
        <v>3172.1441785500001</v>
      </c>
      <c r="I224" s="84">
        <v>2.6090794825541565E-4</v>
      </c>
      <c r="J224" s="84">
        <f t="shared" si="8"/>
        <v>7.4561894511975335E-3</v>
      </c>
      <c r="K224" s="84">
        <f>H224/'סכום נכסי הקרן'!$C$42</f>
        <v>6.0843846619654403E-4</v>
      </c>
    </row>
    <row r="225" spans="2:11">
      <c r="B225" s="76" t="s">
        <v>2348</v>
      </c>
      <c r="C225" s="73">
        <v>85891</v>
      </c>
      <c r="D225" s="86" t="s">
        <v>132</v>
      </c>
      <c r="E225" s="94">
        <v>44395</v>
      </c>
      <c r="F225" s="83">
        <v>2527567.83</v>
      </c>
      <c r="G225" s="85">
        <v>100</v>
      </c>
      <c r="H225" s="83">
        <v>9352.0009499999996</v>
      </c>
      <c r="I225" s="84">
        <v>1.35073539E-3</v>
      </c>
      <c r="J225" s="84">
        <f t="shared" si="8"/>
        <v>2.1982068565008703E-2</v>
      </c>
      <c r="K225" s="84">
        <f>H225/'סכום נכסי הקרן'!$C$42</f>
        <v>1.7937763208756791E-3</v>
      </c>
    </row>
    <row r="226" spans="2:11">
      <c r="B226" s="76" t="s">
        <v>2349</v>
      </c>
      <c r="C226" s="73">
        <v>7041</v>
      </c>
      <c r="D226" s="86" t="s">
        <v>132</v>
      </c>
      <c r="E226" s="94">
        <v>43516</v>
      </c>
      <c r="F226" s="83">
        <v>730667.2300000001</v>
      </c>
      <c r="G226" s="85">
        <v>82.046400000000006</v>
      </c>
      <c r="H226" s="83">
        <v>2218.0987900000005</v>
      </c>
      <c r="I226" s="84">
        <v>4.7622375599999997E-4</v>
      </c>
      <c r="J226" s="84">
        <f t="shared" si="8"/>
        <v>5.213686348667753E-3</v>
      </c>
      <c r="K226" s="84">
        <f>H226/'סכום נכסי הקרן'!$C$42</f>
        <v>4.2544618078390987E-4</v>
      </c>
    </row>
    <row r="227" spans="2:11">
      <c r="B227" s="76" t="s">
        <v>2350</v>
      </c>
      <c r="C227" s="73">
        <v>7054</v>
      </c>
      <c r="D227" s="86" t="s">
        <v>132</v>
      </c>
      <c r="E227" s="94">
        <v>43973</v>
      </c>
      <c r="F227" s="83">
        <v>264800.78999999998</v>
      </c>
      <c r="G227" s="85">
        <v>105.4258</v>
      </c>
      <c r="H227" s="83">
        <v>1032.9228900000001</v>
      </c>
      <c r="I227" s="84">
        <v>8.3077495384615381E-4</v>
      </c>
      <c r="J227" s="84">
        <f t="shared" si="8"/>
        <v>2.4279062750038479E-3</v>
      </c>
      <c r="K227" s="84">
        <f>H227/'סכום נכסי הקרן'!$C$42</f>
        <v>1.9812151766007615E-4</v>
      </c>
    </row>
    <row r="228" spans="2:11">
      <c r="B228" s="76" t="s">
        <v>2351</v>
      </c>
      <c r="C228" s="73">
        <v>7071</v>
      </c>
      <c r="D228" s="86" t="s">
        <v>132</v>
      </c>
      <c r="E228" s="94">
        <v>44055</v>
      </c>
      <c r="F228" s="83">
        <v>353934.68000000005</v>
      </c>
      <c r="G228" s="85">
        <v>0</v>
      </c>
      <c r="H228" s="85">
        <v>0</v>
      </c>
      <c r="I228" s="84">
        <v>1.0989779076923077E-3</v>
      </c>
      <c r="J228" s="84">
        <f t="shared" si="8"/>
        <v>0</v>
      </c>
      <c r="K228" s="84">
        <f>H228/'סכום נכסי הקרן'!$C$42</f>
        <v>0</v>
      </c>
    </row>
    <row r="229" spans="2:11">
      <c r="B229" s="76" t="s">
        <v>2352</v>
      </c>
      <c r="C229" s="73">
        <v>83111</v>
      </c>
      <c r="D229" s="86" t="s">
        <v>132</v>
      </c>
      <c r="E229" s="94">
        <v>44256</v>
      </c>
      <c r="F229" s="83">
        <v>184698.53000000003</v>
      </c>
      <c r="G229" s="85">
        <v>100</v>
      </c>
      <c r="H229" s="83">
        <v>683.38455000000022</v>
      </c>
      <c r="I229" s="84">
        <v>1.8360296000000001E-4</v>
      </c>
      <c r="J229" s="84">
        <f t="shared" si="8"/>
        <v>1.6063092930254273E-3</v>
      </c>
      <c r="K229" s="84">
        <f>H229/'סכום נכסי הקרן'!$C$42</f>
        <v>1.3107772661659985E-4</v>
      </c>
    </row>
    <row r="230" spans="2:11">
      <c r="B230" s="76" t="s">
        <v>2353</v>
      </c>
      <c r="C230" s="73">
        <v>62179</v>
      </c>
      <c r="D230" s="86" t="s">
        <v>132</v>
      </c>
      <c r="E230" s="94">
        <v>42549</v>
      </c>
      <c r="F230" s="83">
        <v>38144.920000000006</v>
      </c>
      <c r="G230" s="85">
        <v>100</v>
      </c>
      <c r="H230" s="83">
        <v>141.13620000000003</v>
      </c>
      <c r="I230" s="84">
        <v>1.95E-5</v>
      </c>
      <c r="J230" s="84">
        <f t="shared" si="8"/>
        <v>3.3174351050560812E-4</v>
      </c>
      <c r="K230" s="84">
        <f>H230/'סכום נכסי הקרן'!$C$42</f>
        <v>2.7070866965467332E-5</v>
      </c>
    </row>
    <row r="231" spans="2:11">
      <c r="B231" s="76" t="s">
        <v>2354</v>
      </c>
      <c r="C231" s="73">
        <v>6646</v>
      </c>
      <c r="D231" s="86" t="s">
        <v>134</v>
      </c>
      <c r="E231" s="94">
        <v>42947</v>
      </c>
      <c r="F231" s="83">
        <v>664967.57000000007</v>
      </c>
      <c r="G231" s="85">
        <v>79.099999999999994</v>
      </c>
      <c r="H231" s="83">
        <v>2113.6882000000005</v>
      </c>
      <c r="I231" s="84">
        <v>5.1885583143507978E-4</v>
      </c>
      <c r="J231" s="84">
        <f t="shared" si="8"/>
        <v>4.9682671319071928E-3</v>
      </c>
      <c r="K231" s="84">
        <f>H231/'סכום נכסי הקרן'!$C$42</f>
        <v>4.0541953140780401E-4</v>
      </c>
    </row>
    <row r="232" spans="2:11">
      <c r="B232" s="76" t="s">
        <v>2355</v>
      </c>
      <c r="C232" s="73">
        <v>621710</v>
      </c>
      <c r="D232" s="86" t="s">
        <v>132</v>
      </c>
      <c r="E232" s="94">
        <v>42549</v>
      </c>
      <c r="F232" s="83">
        <v>44112.48000000001</v>
      </c>
      <c r="G232" s="85">
        <v>100</v>
      </c>
      <c r="H232" s="83">
        <v>163.21618000000001</v>
      </c>
      <c r="I232" s="84">
        <v>1.4149589999999998E-5</v>
      </c>
      <c r="J232" s="84">
        <f t="shared" si="8"/>
        <v>3.8364295286762162E-4</v>
      </c>
      <c r="K232" s="84">
        <f>H232/'סכום נכסי הקרן'!$C$42</f>
        <v>3.1305954782626773E-5</v>
      </c>
    </row>
    <row r="233" spans="2:11">
      <c r="B233" s="76" t="s">
        <v>2356</v>
      </c>
      <c r="C233" s="73">
        <v>6647</v>
      </c>
      <c r="D233" s="86" t="s">
        <v>132</v>
      </c>
      <c r="E233" s="94">
        <v>43454</v>
      </c>
      <c r="F233" s="83">
        <v>893362.12000000011</v>
      </c>
      <c r="G233" s="85">
        <v>126.2908</v>
      </c>
      <c r="H233" s="83">
        <v>4174.4664000000002</v>
      </c>
      <c r="I233" s="84">
        <v>6.5135799130434778E-5</v>
      </c>
      <c r="J233" s="84">
        <f t="shared" si="8"/>
        <v>9.8121682319894394E-3</v>
      </c>
      <c r="K233" s="84">
        <f>H233/'סכום נכסי הקרן'!$C$42</f>
        <v>8.0069057099605432E-4</v>
      </c>
    </row>
    <row r="234" spans="2:11">
      <c r="B234" s="76" t="s">
        <v>2357</v>
      </c>
      <c r="C234" s="73">
        <v>8000</v>
      </c>
      <c r="D234" s="86" t="s">
        <v>132</v>
      </c>
      <c r="E234" s="94">
        <v>44228</v>
      </c>
      <c r="F234" s="83">
        <v>954473.07000000018</v>
      </c>
      <c r="G234" s="85">
        <v>103.127</v>
      </c>
      <c r="H234" s="83">
        <v>3641.9819300000008</v>
      </c>
      <c r="I234" s="84">
        <v>6.2122050909090907E-5</v>
      </c>
      <c r="J234" s="84">
        <f t="shared" si="8"/>
        <v>8.5605526481242235E-3</v>
      </c>
      <c r="K234" s="84">
        <f>H234/'סכום נכסי הקרן'!$C$42</f>
        <v>6.9855648882190366E-4</v>
      </c>
    </row>
    <row r="235" spans="2:11">
      <c r="B235" s="76" t="s">
        <v>2358</v>
      </c>
      <c r="C235" s="73">
        <v>9618</v>
      </c>
      <c r="D235" s="86" t="s">
        <v>136</v>
      </c>
      <c r="E235" s="94">
        <v>45020</v>
      </c>
      <c r="F235" s="83">
        <v>1904113.2351790003</v>
      </c>
      <c r="G235" s="85">
        <v>100.50279999999999</v>
      </c>
      <c r="H235" s="83">
        <v>4691.7867038180011</v>
      </c>
      <c r="I235" s="84">
        <v>2.9294050507331342E-3</v>
      </c>
      <c r="J235" s="84">
        <f t="shared" si="8"/>
        <v>1.1028140134622579E-2</v>
      </c>
      <c r="K235" s="84">
        <f>H235/'סכום נכסי הקרן'!$C$42</f>
        <v>8.9991606469074241E-4</v>
      </c>
    </row>
    <row r="236" spans="2:11">
      <c r="B236" s="76" t="s">
        <v>2359</v>
      </c>
      <c r="C236" s="73">
        <v>8312</v>
      </c>
      <c r="D236" s="86" t="s">
        <v>134</v>
      </c>
      <c r="E236" s="94">
        <v>44377</v>
      </c>
      <c r="F236" s="83">
        <v>1997358.9700000002</v>
      </c>
      <c r="G236" s="85">
        <v>90.94</v>
      </c>
      <c r="H236" s="83">
        <v>7299.1963600000008</v>
      </c>
      <c r="I236" s="84">
        <v>1.8285809363636364E-3</v>
      </c>
      <c r="J236" s="84">
        <f t="shared" si="8"/>
        <v>1.7156909597510463E-2</v>
      </c>
      <c r="K236" s="84">
        <f>H236/'סכום נכסי הקרן'!$C$42</f>
        <v>1.4000346730065239E-3</v>
      </c>
    </row>
    <row r="237" spans="2:11">
      <c r="B237" s="76" t="s">
        <v>2360</v>
      </c>
      <c r="C237" s="73">
        <v>5337</v>
      </c>
      <c r="D237" s="86" t="s">
        <v>132</v>
      </c>
      <c r="E237" s="94">
        <v>42985</v>
      </c>
      <c r="F237" s="83">
        <v>469365.26000000007</v>
      </c>
      <c r="G237" s="85">
        <v>106.3754</v>
      </c>
      <c r="H237" s="83">
        <v>1847.3699300000003</v>
      </c>
      <c r="I237" s="84">
        <v>1.0948817333333334E-4</v>
      </c>
      <c r="J237" s="84">
        <f t="shared" si="8"/>
        <v>4.3422806181596186E-3</v>
      </c>
      <c r="K237" s="84">
        <f>H237/'סכום נכסי הקרן'!$C$42</f>
        <v>3.543379062992676E-4</v>
      </c>
    </row>
    <row r="238" spans="2:11">
      <c r="B238" s="76" t="s">
        <v>2361</v>
      </c>
      <c r="C238" s="73">
        <v>7049</v>
      </c>
      <c r="D238" s="86" t="s">
        <v>134</v>
      </c>
      <c r="E238" s="94">
        <v>43922</v>
      </c>
      <c r="F238" s="83">
        <v>306715.84000000008</v>
      </c>
      <c r="G238" s="85">
        <v>102.45440000000001</v>
      </c>
      <c r="H238" s="83">
        <v>1262.7890000000002</v>
      </c>
      <c r="I238" s="84">
        <v>6.1178166666666668E-4</v>
      </c>
      <c r="J238" s="84">
        <f t="shared" si="8"/>
        <v>2.9682112447966314E-3</v>
      </c>
      <c r="K238" s="84">
        <f>H238/'סכום נכסי הקרן'!$C$42</f>
        <v>2.4221137471786491E-4</v>
      </c>
    </row>
    <row r="239" spans="2:11">
      <c r="B239" s="76" t="s">
        <v>2362</v>
      </c>
      <c r="C239" s="73">
        <v>7005</v>
      </c>
      <c r="D239" s="86" t="s">
        <v>132</v>
      </c>
      <c r="E239" s="94">
        <v>43621</v>
      </c>
      <c r="F239" s="83">
        <v>306624.34000000008</v>
      </c>
      <c r="G239" s="85">
        <v>87.900999999999996</v>
      </c>
      <c r="H239" s="83">
        <v>997.24568000000022</v>
      </c>
      <c r="I239" s="84">
        <v>1.3874404E-4</v>
      </c>
      <c r="J239" s="84">
        <f t="shared" si="8"/>
        <v>2.3440462667958491E-3</v>
      </c>
      <c r="K239" s="84">
        <f>H239/'סכום נכסי הקרן'!$C$42</f>
        <v>1.9127839020157127E-4</v>
      </c>
    </row>
    <row r="240" spans="2:11">
      <c r="B240" s="76" t="s">
        <v>2363</v>
      </c>
      <c r="C240" s="73">
        <v>8273</v>
      </c>
      <c r="D240" s="86" t="s">
        <v>132</v>
      </c>
      <c r="E240" s="94">
        <v>43922</v>
      </c>
      <c r="F240" s="83">
        <v>1928899.8900000004</v>
      </c>
      <c r="G240" s="85">
        <v>69.8125</v>
      </c>
      <c r="H240" s="83">
        <v>4982.4689900000012</v>
      </c>
      <c r="I240" s="84">
        <v>5.5080781249999995E-4</v>
      </c>
      <c r="J240" s="84">
        <f t="shared" si="8"/>
        <v>1.171139476426269E-2</v>
      </c>
      <c r="K240" s="84">
        <f>H240/'סכום נכסי הקרן'!$C$42</f>
        <v>9.5567087102994396E-4</v>
      </c>
    </row>
    <row r="241" spans="2:11">
      <c r="B241" s="76" t="s">
        <v>2364</v>
      </c>
      <c r="C241" s="73">
        <v>8321</v>
      </c>
      <c r="D241" s="86" t="s">
        <v>132</v>
      </c>
      <c r="E241" s="94">
        <v>44217</v>
      </c>
      <c r="F241" s="83">
        <v>1054904.1299999999</v>
      </c>
      <c r="G241" s="85">
        <v>93.643799999999999</v>
      </c>
      <c r="H241" s="83">
        <v>3655.0535400000003</v>
      </c>
      <c r="I241" s="84">
        <v>2.977457276E-3</v>
      </c>
      <c r="J241" s="84">
        <f t="shared" si="8"/>
        <v>8.5912777334627832E-3</v>
      </c>
      <c r="K241" s="84">
        <f>H241/'סכום נכסי הקרן'!$C$42</f>
        <v>7.0106371103232485E-4</v>
      </c>
    </row>
    <row r="242" spans="2:11">
      <c r="B242" s="76" t="s">
        <v>2365</v>
      </c>
      <c r="C242" s="73">
        <v>8509</v>
      </c>
      <c r="D242" s="86" t="s">
        <v>132</v>
      </c>
      <c r="E242" s="94">
        <v>44531</v>
      </c>
      <c r="F242" s="83">
        <v>1636227.9</v>
      </c>
      <c r="G242" s="85">
        <v>71.343999999999994</v>
      </c>
      <c r="H242" s="83">
        <v>4319.1965900000005</v>
      </c>
      <c r="I242" s="84">
        <v>9.2353883959999999E-4</v>
      </c>
      <c r="J242" s="84">
        <f t="shared" si="8"/>
        <v>1.0152359489134975E-2</v>
      </c>
      <c r="K242" s="84">
        <f>H242/'סכום נכסי הקרן'!$C$42</f>
        <v>8.2845078927723807E-4</v>
      </c>
    </row>
    <row r="243" spans="2:11">
      <c r="B243" s="76" t="s">
        <v>2366</v>
      </c>
      <c r="C243" s="73">
        <v>9409</v>
      </c>
      <c r="D243" s="86" t="s">
        <v>132</v>
      </c>
      <c r="E243" s="94">
        <v>44931</v>
      </c>
      <c r="F243" s="83">
        <v>383415.93000000005</v>
      </c>
      <c r="G243" s="85">
        <v>94.927800000000005</v>
      </c>
      <c r="H243" s="83">
        <v>1346.6827500000002</v>
      </c>
      <c r="I243" s="84">
        <v>1.3364698337881419E-3</v>
      </c>
      <c r="J243" s="84">
        <f t="shared" si="8"/>
        <v>3.1654052115782216E-3</v>
      </c>
      <c r="K243" s="84">
        <f>H243/'סכום נכסי הקרן'!$C$42</f>
        <v>2.5830275698183526E-4</v>
      </c>
    </row>
    <row r="244" spans="2:11">
      <c r="B244" s="76" t="s">
        <v>2367</v>
      </c>
      <c r="C244" s="73">
        <v>6658</v>
      </c>
      <c r="D244" s="86" t="s">
        <v>132</v>
      </c>
      <c r="E244" s="94">
        <v>43356</v>
      </c>
      <c r="F244" s="83">
        <v>730521.37000000011</v>
      </c>
      <c r="G244" s="85">
        <v>58.655099999999997</v>
      </c>
      <c r="H244" s="83">
        <v>1585.4057500000001</v>
      </c>
      <c r="I244" s="84">
        <v>7.2947450210688865E-4</v>
      </c>
      <c r="J244" s="84">
        <f t="shared" si="8"/>
        <v>3.726528481571535E-3</v>
      </c>
      <c r="K244" s="84">
        <f>H244/'סכום נכסי הקרן'!$C$42</f>
        <v>3.0409142476938556E-4</v>
      </c>
    </row>
    <row r="245" spans="2:11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</row>
    <row r="246" spans="2:11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</row>
    <row r="247" spans="2:11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</row>
    <row r="248" spans="2:11">
      <c r="B248" s="129" t="s">
        <v>112</v>
      </c>
      <c r="C248" s="116"/>
      <c r="D248" s="116"/>
      <c r="E248" s="116"/>
      <c r="F248" s="116"/>
      <c r="G248" s="116"/>
      <c r="H248" s="116"/>
      <c r="I248" s="116"/>
      <c r="J248" s="116"/>
      <c r="K248" s="116"/>
    </row>
    <row r="249" spans="2:11">
      <c r="B249" s="129" t="s">
        <v>205</v>
      </c>
      <c r="C249" s="116"/>
      <c r="D249" s="116"/>
      <c r="E249" s="116"/>
      <c r="F249" s="116"/>
      <c r="G249" s="116"/>
      <c r="H249" s="116"/>
      <c r="I249" s="116"/>
      <c r="J249" s="116"/>
      <c r="K249" s="116"/>
    </row>
    <row r="250" spans="2:11">
      <c r="B250" s="129" t="s">
        <v>213</v>
      </c>
      <c r="C250" s="116"/>
      <c r="D250" s="116"/>
      <c r="E250" s="116"/>
      <c r="F250" s="116"/>
      <c r="G250" s="116"/>
      <c r="H250" s="116"/>
      <c r="I250" s="116"/>
      <c r="J250" s="116"/>
      <c r="K250" s="116"/>
    </row>
    <row r="251" spans="2:11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</row>
    <row r="252" spans="2:11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</row>
    <row r="253" spans="2:11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</row>
    <row r="254" spans="2:11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</row>
    <row r="255" spans="2:11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</row>
    <row r="256" spans="2:11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</row>
    <row r="257" spans="2:11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</row>
    <row r="258" spans="2:11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</row>
    <row r="259" spans="2:11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</row>
    <row r="260" spans="2:11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</row>
    <row r="261" spans="2:11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</row>
    <row r="262" spans="2:11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</row>
    <row r="263" spans="2:11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</row>
    <row r="264" spans="2:11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</row>
    <row r="265" spans="2:11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</row>
    <row r="266" spans="2:11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</row>
    <row r="267" spans="2:11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</row>
    <row r="268" spans="2:11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</row>
    <row r="269" spans="2:11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</row>
    <row r="270" spans="2:11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</row>
    <row r="271" spans="2:11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</row>
    <row r="272" spans="2:11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</row>
    <row r="273" spans="2:11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</row>
    <row r="274" spans="2:11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</row>
    <row r="275" spans="2:11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</row>
    <row r="276" spans="2:11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</row>
    <row r="277" spans="2:11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</row>
    <row r="278" spans="2:11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</row>
    <row r="279" spans="2:11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</row>
    <row r="280" spans="2:11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</row>
    <row r="281" spans="2:11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</row>
    <row r="282" spans="2:11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</row>
    <row r="283" spans="2:11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</row>
    <row r="284" spans="2:11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</row>
    <row r="285" spans="2:11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</row>
    <row r="286" spans="2:11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</row>
    <row r="287" spans="2:11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</row>
    <row r="288" spans="2:11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</row>
    <row r="289" spans="2:11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</row>
    <row r="290" spans="2:11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</row>
    <row r="291" spans="2:11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</row>
    <row r="292" spans="2:11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</row>
    <row r="293" spans="2:11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</row>
    <row r="294" spans="2:11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</row>
    <row r="295" spans="2:11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</row>
    <row r="296" spans="2:11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</row>
    <row r="297" spans="2:11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</row>
    <row r="298" spans="2:11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</row>
    <row r="299" spans="2:11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</row>
    <row r="300" spans="2:11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</row>
    <row r="301" spans="2:11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</row>
    <row r="302" spans="2:11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</row>
    <row r="303" spans="2:11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</row>
    <row r="304" spans="2:11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</row>
    <row r="305" spans="2:11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</row>
    <row r="306" spans="2:11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</row>
    <row r="307" spans="2:11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</row>
    <row r="308" spans="2:11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</row>
    <row r="309" spans="2:11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</row>
    <row r="310" spans="2:11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</row>
    <row r="311" spans="2:11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</row>
    <row r="312" spans="2:11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</row>
    <row r="313" spans="2:11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</row>
    <row r="314" spans="2:11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</row>
    <row r="315" spans="2:11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</row>
    <row r="316" spans="2:11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</row>
    <row r="317" spans="2:11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</row>
    <row r="318" spans="2:11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</row>
    <row r="319" spans="2:11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</row>
    <row r="320" spans="2:11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</row>
    <row r="321" spans="2:11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</row>
    <row r="322" spans="2:11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</row>
    <row r="323" spans="2:11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</row>
    <row r="324" spans="2:11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</row>
    <row r="325" spans="2:11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</row>
    <row r="326" spans="2:11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</row>
    <row r="327" spans="2:11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</row>
    <row r="328" spans="2:11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</row>
    <row r="329" spans="2:11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</row>
    <row r="330" spans="2:11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</row>
    <row r="331" spans="2:11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</row>
    <row r="332" spans="2:11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</row>
    <row r="333" spans="2:11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</row>
    <row r="334" spans="2:11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</row>
    <row r="335" spans="2:11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</row>
    <row r="336" spans="2:11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</row>
    <row r="337" spans="2:11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</row>
    <row r="338" spans="2:11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</row>
    <row r="339" spans="2:11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</row>
    <row r="340" spans="2:11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</row>
    <row r="341" spans="2:11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</row>
    <row r="342" spans="2:11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</row>
    <row r="343" spans="2:11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</row>
    <row r="344" spans="2:11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</row>
    <row r="345" spans="2:11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</row>
    <row r="346" spans="2:11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</row>
    <row r="347" spans="2:11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</row>
    <row r="348" spans="2:11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</row>
    <row r="349" spans="2:11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</row>
    <row r="350" spans="2:11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</row>
    <row r="351" spans="2:11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</row>
    <row r="352" spans="2:11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</row>
    <row r="353" spans="2:11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</row>
    <row r="354" spans="2:11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</row>
    <row r="355" spans="2:11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</row>
    <row r="356" spans="2:11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</row>
    <row r="357" spans="2:11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</row>
    <row r="358" spans="2:11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</row>
    <row r="359" spans="2:11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</row>
    <row r="360" spans="2:11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</row>
    <row r="361" spans="2:11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</row>
    <row r="362" spans="2:11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</row>
    <row r="363" spans="2:11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</row>
    <row r="364" spans="2:11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</row>
    <row r="365" spans="2:11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</row>
    <row r="366" spans="2:11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</row>
    <row r="367" spans="2:11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</row>
    <row r="368" spans="2:11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</row>
    <row r="369" spans="2:11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</row>
    <row r="370" spans="2:11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</row>
    <row r="371" spans="2:11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</row>
    <row r="372" spans="2:11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</row>
    <row r="373" spans="2:11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</row>
    <row r="374" spans="2:11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</row>
    <row r="375" spans="2:11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</row>
    <row r="376" spans="2:11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</row>
    <row r="377" spans="2:11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</row>
    <row r="378" spans="2:11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</row>
    <row r="379" spans="2:11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</row>
    <row r="380" spans="2:11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</row>
    <row r="381" spans="2:11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</row>
    <row r="382" spans="2:11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</row>
    <row r="383" spans="2:11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</row>
    <row r="384" spans="2:11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</row>
    <row r="385" spans="2:11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</row>
    <row r="386" spans="2:11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</row>
    <row r="387" spans="2:11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</row>
    <row r="388" spans="2:11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</row>
    <row r="389" spans="2:11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</row>
    <row r="390" spans="2:11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</row>
    <row r="391" spans="2:11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</row>
    <row r="392" spans="2:11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</row>
    <row r="393" spans="2:11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</row>
    <row r="394" spans="2:11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</row>
    <row r="395" spans="2:11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</row>
    <row r="396" spans="2:11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</row>
    <row r="397" spans="2:11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</row>
    <row r="398" spans="2:11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</row>
    <row r="399" spans="2:11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</row>
    <row r="400" spans="2:11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</row>
    <row r="401" spans="2:1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</row>
    <row r="402" spans="2:1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</row>
    <row r="403" spans="2:1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</row>
    <row r="404" spans="2:1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</row>
    <row r="405" spans="2:11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</row>
    <row r="406" spans="2:11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</row>
    <row r="407" spans="2:11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</row>
    <row r="408" spans="2:1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</row>
    <row r="409" spans="2:1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</row>
    <row r="410" spans="2:1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</row>
    <row r="411" spans="2:1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</row>
    <row r="412" spans="2:1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</row>
    <row r="413" spans="2:1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</row>
    <row r="414" spans="2:1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</row>
    <row r="415" spans="2:1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</row>
    <row r="416" spans="2:1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</row>
    <row r="417" spans="2:1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</row>
    <row r="418" spans="2:1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</row>
    <row r="419" spans="2:1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</row>
    <row r="420" spans="2:1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</row>
    <row r="421" spans="2:1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</row>
    <row r="422" spans="2:1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</row>
    <row r="423" spans="2:1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</row>
    <row r="424" spans="2:1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</row>
    <row r="425" spans="2:1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</row>
    <row r="426" spans="2:1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</row>
    <row r="427" spans="2:1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</row>
    <row r="428" spans="2:1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</row>
    <row r="429" spans="2:1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</row>
    <row r="430" spans="2:1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</row>
    <row r="431" spans="2:1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</row>
    <row r="432" spans="2:1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</row>
    <row r="433" spans="2:1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</row>
    <row r="434" spans="2:1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</row>
    <row r="435" spans="2:1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</row>
    <row r="436" spans="2:1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</row>
    <row r="437" spans="2:1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</row>
    <row r="438" spans="2:1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</row>
    <row r="439" spans="2:1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</row>
    <row r="440" spans="2:1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</row>
    <row r="441" spans="2:1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</row>
    <row r="442" spans="2:11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</row>
    <row r="443" spans="2:1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</row>
    <row r="444" spans="2:1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</row>
    <row r="445" spans="2:1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</row>
    <row r="446" spans="2:1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</row>
    <row r="447" spans="2:1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</row>
    <row r="448" spans="2:1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</row>
    <row r="449" spans="2:1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</row>
    <row r="450" spans="2:1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</row>
    <row r="451" spans="2:1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</row>
    <row r="452" spans="2:1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</row>
    <row r="453" spans="2:1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</row>
    <row r="454" spans="2:1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</row>
    <row r="455" spans="2:1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</row>
    <row r="456" spans="2:1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</row>
    <row r="457" spans="2:1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</row>
    <row r="458" spans="2:1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</row>
    <row r="459" spans="2:1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</row>
    <row r="460" spans="2:11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</row>
    <row r="461" spans="2:11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</row>
    <row r="462" spans="2:11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</row>
    <row r="463" spans="2:11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</row>
    <row r="464" spans="2:11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</row>
    <row r="465" spans="2:11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</row>
    <row r="466" spans="2:11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</row>
    <row r="467" spans="2:11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</row>
    <row r="468" spans="2:11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</row>
    <row r="469" spans="2:11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</row>
    <row r="470" spans="2:11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</row>
    <row r="471" spans="2:11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</row>
    <row r="472" spans="2:11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</row>
    <row r="473" spans="2:11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</row>
    <row r="474" spans="2:11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</row>
    <row r="475" spans="2:11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</row>
    <row r="476" spans="2:11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</row>
    <row r="477" spans="2:11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</row>
    <row r="478" spans="2:11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</row>
    <row r="479" spans="2:11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</row>
    <row r="480" spans="2:11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</row>
    <row r="481" spans="2:11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</row>
    <row r="482" spans="2:11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</row>
    <row r="483" spans="2:11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</row>
    <row r="484" spans="2:11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</row>
    <row r="485" spans="2:11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</row>
    <row r="486" spans="2:11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</row>
    <row r="487" spans="2:11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</row>
    <row r="488" spans="2:11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</row>
    <row r="489" spans="2:11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</row>
    <row r="490" spans="2:11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</row>
    <row r="491" spans="2:11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</row>
    <row r="492" spans="2:11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</row>
    <row r="493" spans="2:11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</row>
    <row r="494" spans="2:11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</row>
    <row r="495" spans="2:11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</row>
    <row r="496" spans="2:11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</row>
    <row r="497" spans="2:11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</row>
    <row r="498" spans="2:11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</row>
    <row r="499" spans="2:11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</row>
    <row r="500" spans="2:11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A1048576 B271:K348 B350:K393 B443:K1048576 D1:K269 C5:C269 B1:B269 B395:K441 L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58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67" t="s" vm="1">
        <v>231</v>
      </c>
    </row>
    <row r="2" spans="2:12">
      <c r="B2" s="46" t="s">
        <v>145</v>
      </c>
      <c r="C2" s="67" t="s">
        <v>232</v>
      </c>
    </row>
    <row r="3" spans="2:12">
      <c r="B3" s="46" t="s">
        <v>147</v>
      </c>
      <c r="C3" s="67" t="s">
        <v>233</v>
      </c>
    </row>
    <row r="4" spans="2:12">
      <c r="B4" s="46" t="s">
        <v>148</v>
      </c>
      <c r="C4" s="67">
        <v>8802</v>
      </c>
    </row>
    <row r="6" spans="2:12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99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78.75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49</v>
      </c>
      <c r="C11" s="73"/>
      <c r="D11" s="73"/>
      <c r="E11" s="73"/>
      <c r="F11" s="73"/>
      <c r="G11" s="83"/>
      <c r="H11" s="85"/>
      <c r="I11" s="83">
        <v>3.9715020390000011</v>
      </c>
      <c r="J11" s="73"/>
      <c r="K11" s="84">
        <f>IFERROR(I11/$I$11,0)</f>
        <v>1</v>
      </c>
      <c r="L11" s="84">
        <f>I11/'סכום נכסי הקרן'!$C$42</f>
        <v>7.6176064929374079E-7</v>
      </c>
    </row>
    <row r="12" spans="2:12" ht="21" customHeight="1">
      <c r="B12" s="92" t="s">
        <v>2368</v>
      </c>
      <c r="C12" s="73"/>
      <c r="D12" s="73"/>
      <c r="E12" s="73"/>
      <c r="F12" s="73"/>
      <c r="G12" s="83"/>
      <c r="H12" s="85"/>
      <c r="I12" s="83">
        <v>1.7108720390000003</v>
      </c>
      <c r="J12" s="73"/>
      <c r="K12" s="84">
        <f t="shared" ref="K12:K17" si="0">IFERROR(I12/$I$11,0)</f>
        <v>0.43078714858995437</v>
      </c>
      <c r="L12" s="84">
        <f>I12/'סכום נכסי הקרן'!$C$42</f>
        <v>3.2815669801728284E-7</v>
      </c>
    </row>
    <row r="13" spans="2:12">
      <c r="B13" s="72" t="s">
        <v>2369</v>
      </c>
      <c r="C13" s="73">
        <v>8944</v>
      </c>
      <c r="D13" s="86" t="s">
        <v>499</v>
      </c>
      <c r="E13" s="86" t="s">
        <v>133</v>
      </c>
      <c r="F13" s="94">
        <v>44607</v>
      </c>
      <c r="G13" s="83">
        <v>27724.110650000002</v>
      </c>
      <c r="H13" s="85">
        <v>6.1585999999999999</v>
      </c>
      <c r="I13" s="83">
        <v>1.7074170780000004</v>
      </c>
      <c r="J13" s="84">
        <v>1.6643780948857783E-4</v>
      </c>
      <c r="K13" s="84">
        <f t="shared" si="0"/>
        <v>0.42991721047433157</v>
      </c>
      <c r="L13" s="84">
        <f>I13/'סכום נכסי הקרן'!$C$42</f>
        <v>3.2749401339348061E-7</v>
      </c>
    </row>
    <row r="14" spans="2:12">
      <c r="B14" s="72" t="s">
        <v>2370</v>
      </c>
      <c r="C14" s="73" t="s">
        <v>2371</v>
      </c>
      <c r="D14" s="86" t="s">
        <v>1103</v>
      </c>
      <c r="E14" s="86" t="s">
        <v>133</v>
      </c>
      <c r="F14" s="94">
        <v>44628</v>
      </c>
      <c r="G14" s="83">
        <v>49187.938249999999</v>
      </c>
      <c r="H14" s="85">
        <v>1E-4</v>
      </c>
      <c r="I14" s="83">
        <v>4.9188000000000011E-5</v>
      </c>
      <c r="J14" s="84">
        <v>5.4079099115487657E-4</v>
      </c>
      <c r="K14" s="84">
        <f t="shared" si="0"/>
        <v>1.2385238511015655E-5</v>
      </c>
      <c r="L14" s="84">
        <f>I14/'סכום נכסי הקרן'!$C$42</f>
        <v>9.4345873298091289E-12</v>
      </c>
    </row>
    <row r="15" spans="2:12">
      <c r="B15" s="72" t="s">
        <v>2372</v>
      </c>
      <c r="C15" s="73">
        <v>8731</v>
      </c>
      <c r="D15" s="86" t="s">
        <v>156</v>
      </c>
      <c r="E15" s="86" t="s">
        <v>133</v>
      </c>
      <c r="F15" s="94">
        <v>44537</v>
      </c>
      <c r="G15" s="83">
        <v>5902.5525900000011</v>
      </c>
      <c r="H15" s="85">
        <v>5.7700000000000001E-2</v>
      </c>
      <c r="I15" s="83">
        <v>3.4057730000000004E-3</v>
      </c>
      <c r="J15" s="84">
        <v>9.0206945957007332E-4</v>
      </c>
      <c r="K15" s="84">
        <f t="shared" si="0"/>
        <v>8.5755287711184261E-4</v>
      </c>
      <c r="L15" s="84">
        <f>I15/'סכום נכסי הקרן'!$C$42</f>
        <v>6.5325003647243272E-10</v>
      </c>
    </row>
    <row r="16" spans="2:12">
      <c r="B16" s="92" t="s">
        <v>200</v>
      </c>
      <c r="C16" s="73"/>
      <c r="D16" s="73"/>
      <c r="E16" s="73"/>
      <c r="F16" s="73"/>
      <c r="G16" s="83"/>
      <c r="H16" s="85"/>
      <c r="I16" s="83">
        <v>2.2606299999999999</v>
      </c>
      <c r="J16" s="73"/>
      <c r="K16" s="84">
        <f t="shared" si="0"/>
        <v>0.56921285141004541</v>
      </c>
      <c r="L16" s="84">
        <f>I16/'סכום נכסי הקרן'!$C$42</f>
        <v>4.3360395127645774E-7</v>
      </c>
    </row>
    <row r="17" spans="2:12">
      <c r="B17" s="72" t="s">
        <v>2373</v>
      </c>
      <c r="C17" s="73">
        <v>9122</v>
      </c>
      <c r="D17" s="86" t="s">
        <v>1196</v>
      </c>
      <c r="E17" s="86" t="s">
        <v>132</v>
      </c>
      <c r="F17" s="94">
        <v>44742</v>
      </c>
      <c r="G17" s="83">
        <v>3669.5200000000004</v>
      </c>
      <c r="H17" s="85">
        <v>16.649999999999999</v>
      </c>
      <c r="I17" s="83">
        <v>2.2606299999999999</v>
      </c>
      <c r="J17" s="84">
        <v>4.4113546628311639E-4</v>
      </c>
      <c r="K17" s="84">
        <f t="shared" si="0"/>
        <v>0.56921285141004541</v>
      </c>
      <c r="L17" s="84">
        <f>I17/'סכום נכסי הקרן'!$C$42</f>
        <v>4.3360395127645774E-7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4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4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4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</row>
    <row r="507" spans="2:12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</row>
    <row r="508" spans="2:12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</row>
    <row r="509" spans="2:12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</row>
    <row r="510" spans="2:12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</row>
    <row r="511" spans="2:12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</row>
    <row r="512" spans="2:12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</row>
    <row r="513" spans="2:12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</row>
    <row r="514" spans="2:12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</row>
    <row r="515" spans="2:12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</row>
    <row r="516" spans="2:12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</row>
    <row r="517" spans="2:12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</row>
    <row r="518" spans="2:12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</row>
    <row r="519" spans="2:12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</row>
    <row r="520" spans="2:12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</row>
    <row r="521" spans="2:12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</row>
    <row r="522" spans="2:12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</row>
    <row r="523" spans="2:12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</row>
    <row r="524" spans="2:12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</row>
    <row r="525" spans="2:12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</row>
    <row r="526" spans="2:12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</row>
    <row r="527" spans="2:12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</row>
    <row r="528" spans="2:12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</row>
    <row r="529" spans="2:12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</row>
    <row r="530" spans="2:12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</row>
    <row r="531" spans="2:12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</row>
    <row r="532" spans="2:12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</row>
    <row r="533" spans="2:12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</row>
    <row r="534" spans="2:12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</row>
    <row r="535" spans="2:12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</row>
    <row r="536" spans="2:12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</row>
    <row r="537" spans="2:12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</row>
    <row r="538" spans="2:12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</row>
    <row r="539" spans="2:12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</row>
    <row r="540" spans="2:12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</row>
    <row r="541" spans="2:12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</row>
    <row r="542" spans="2:12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</row>
    <row r="543" spans="2:12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</row>
    <row r="544" spans="2:12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</row>
    <row r="545" spans="2:12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</row>
    <row r="546" spans="2:12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</row>
    <row r="547" spans="2:12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</row>
    <row r="548" spans="2:12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</row>
    <row r="549" spans="2:12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</row>
    <row r="550" spans="2:12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</row>
    <row r="551" spans="2:12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</row>
    <row r="552" spans="2:12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</row>
    <row r="553" spans="2:12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</row>
    <row r="554" spans="2:12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</row>
    <row r="555" spans="2:12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</row>
    <row r="556" spans="2:12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</row>
    <row r="557" spans="2:12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</row>
    <row r="558" spans="2:12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</row>
    <row r="559" spans="2:12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</row>
    <row r="560" spans="2:12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</row>
    <row r="561" spans="2:12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</row>
    <row r="562" spans="2:12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</row>
    <row r="563" spans="2:12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</row>
    <row r="564" spans="2:12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</row>
    <row r="565" spans="2:12">
      <c r="B565" s="115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</row>
    <row r="566" spans="2:12">
      <c r="B566" s="115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</row>
    <row r="567" spans="2:12">
      <c r="B567" s="115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</row>
    <row r="568" spans="2:12">
      <c r="B568" s="115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</row>
    <row r="569" spans="2:12">
      <c r="B569" s="115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</row>
    <row r="570" spans="2:12">
      <c r="B570" s="115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58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146</v>
      </c>
      <c r="C1" s="67" t="s" vm="1">
        <v>231</v>
      </c>
    </row>
    <row r="2" spans="2:12">
      <c r="B2" s="46" t="s">
        <v>145</v>
      </c>
      <c r="C2" s="67" t="s">
        <v>232</v>
      </c>
    </row>
    <row r="3" spans="2:12">
      <c r="B3" s="46" t="s">
        <v>147</v>
      </c>
      <c r="C3" s="67" t="s">
        <v>233</v>
      </c>
    </row>
    <row r="4" spans="2:12">
      <c r="B4" s="46" t="s">
        <v>148</v>
      </c>
      <c r="C4" s="67">
        <v>8802</v>
      </c>
    </row>
    <row r="6" spans="2:12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100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51</v>
      </c>
      <c r="C11" s="73"/>
      <c r="D11" s="73"/>
      <c r="E11" s="73"/>
      <c r="F11" s="73"/>
      <c r="G11" s="83"/>
      <c r="H11" s="85"/>
      <c r="I11" s="83">
        <v>-15.746146763999997</v>
      </c>
      <c r="J11" s="73"/>
      <c r="K11" s="84">
        <f>IFERROR(I11/$I$11,0)</f>
        <v>1</v>
      </c>
      <c r="L11" s="84">
        <f>I11/'סכום נכסי הקרן'!$C$42</f>
        <v>-3.0202162469087856E-6</v>
      </c>
    </row>
    <row r="12" spans="2:12" ht="19.5" customHeight="1">
      <c r="B12" s="92" t="s">
        <v>202</v>
      </c>
      <c r="C12" s="73"/>
      <c r="D12" s="73"/>
      <c r="E12" s="73"/>
      <c r="F12" s="73"/>
      <c r="G12" s="83"/>
      <c r="H12" s="85"/>
      <c r="I12" s="83">
        <v>-15.746146763999997</v>
      </c>
      <c r="J12" s="73"/>
      <c r="K12" s="84">
        <f t="shared" ref="K12:K17" si="0">IFERROR(I12/$I$11,0)</f>
        <v>1</v>
      </c>
      <c r="L12" s="84">
        <f>I12/'סכום נכסי הקרן'!$C$42</f>
        <v>-3.0202162469087856E-6</v>
      </c>
    </row>
    <row r="13" spans="2:12">
      <c r="B13" s="72" t="s">
        <v>2374</v>
      </c>
      <c r="C13" s="73"/>
      <c r="D13" s="73"/>
      <c r="E13" s="73"/>
      <c r="F13" s="73"/>
      <c r="G13" s="83"/>
      <c r="H13" s="85"/>
      <c r="I13" s="83">
        <v>-15.746146763999997</v>
      </c>
      <c r="J13" s="73"/>
      <c r="K13" s="84">
        <f t="shared" si="0"/>
        <v>1</v>
      </c>
      <c r="L13" s="84">
        <f>I13/'סכום נכסי הקרן'!$C$42</f>
        <v>-3.0202162469087856E-6</v>
      </c>
    </row>
    <row r="14" spans="2:12">
      <c r="B14" s="76" t="s">
        <v>2375</v>
      </c>
      <c r="C14" s="73" t="s">
        <v>2376</v>
      </c>
      <c r="D14" s="86" t="s">
        <v>535</v>
      </c>
      <c r="E14" s="86" t="s">
        <v>132</v>
      </c>
      <c r="F14" s="94">
        <v>45048</v>
      </c>
      <c r="G14" s="83">
        <v>-1101283.1700000002</v>
      </c>
      <c r="H14" s="85">
        <v>1.4449000000000001</v>
      </c>
      <c r="I14" s="83">
        <v>-15.912440523000001</v>
      </c>
      <c r="J14" s="73"/>
      <c r="K14" s="84">
        <f t="shared" si="0"/>
        <v>1.010560917632255</v>
      </c>
      <c r="L14" s="84">
        <f>I14/'סכום נכסי הקרן'!$C$42</f>
        <v>-3.0521125019239879E-6</v>
      </c>
    </row>
    <row r="15" spans="2:12">
      <c r="B15" s="76" t="s">
        <v>2377</v>
      </c>
      <c r="C15" s="73" t="s">
        <v>2378</v>
      </c>
      <c r="D15" s="86" t="s">
        <v>535</v>
      </c>
      <c r="E15" s="86" t="s">
        <v>132</v>
      </c>
      <c r="F15" s="94">
        <v>45076</v>
      </c>
      <c r="G15" s="83">
        <v>-5139321.4600000009</v>
      </c>
      <c r="H15" s="85">
        <v>1.0383</v>
      </c>
      <c r="I15" s="83">
        <v>-53.361574719000004</v>
      </c>
      <c r="J15" s="73"/>
      <c r="K15" s="84">
        <f t="shared" si="0"/>
        <v>3.3888655757355934</v>
      </c>
      <c r="L15" s="84">
        <f>I15/'סכום נכסי הקרן'!$C$42</f>
        <v>-1.0235106870426535E-5</v>
      </c>
    </row>
    <row r="16" spans="2:12" s="6" customFormat="1">
      <c r="B16" s="76" t="s">
        <v>2379</v>
      </c>
      <c r="C16" s="73" t="s">
        <v>2380</v>
      </c>
      <c r="D16" s="86" t="s">
        <v>535</v>
      </c>
      <c r="E16" s="86" t="s">
        <v>132</v>
      </c>
      <c r="F16" s="94">
        <v>45048</v>
      </c>
      <c r="G16" s="83">
        <v>1101283.1700000002</v>
      </c>
      <c r="H16" s="85">
        <v>0.1817</v>
      </c>
      <c r="I16" s="83">
        <v>2.0010315200000002</v>
      </c>
      <c r="J16" s="73"/>
      <c r="K16" s="84">
        <f t="shared" si="0"/>
        <v>-0.12708071060120602</v>
      </c>
      <c r="L16" s="84">
        <f>I16/'סכום נכסי הקרן'!$C$42</f>
        <v>3.8381122682647593E-7</v>
      </c>
    </row>
    <row r="17" spans="2:12" s="6" customFormat="1">
      <c r="B17" s="76" t="s">
        <v>2381</v>
      </c>
      <c r="C17" s="73" t="s">
        <v>2382</v>
      </c>
      <c r="D17" s="86" t="s">
        <v>535</v>
      </c>
      <c r="E17" s="86" t="s">
        <v>132</v>
      </c>
      <c r="F17" s="94">
        <v>45076</v>
      </c>
      <c r="G17" s="83">
        <v>5139321.4600000009</v>
      </c>
      <c r="H17" s="85">
        <v>1.0025999999999999</v>
      </c>
      <c r="I17" s="83">
        <v>51.526836958000004</v>
      </c>
      <c r="J17" s="73"/>
      <c r="K17" s="84">
        <f t="shared" si="0"/>
        <v>-3.2723457827666422</v>
      </c>
      <c r="L17" s="84">
        <f>I17/'סכום נכסי הקרן'!$C$42</f>
        <v>9.8831918986152607E-6</v>
      </c>
    </row>
    <row r="18" spans="2:12" s="6" customFormat="1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9" t="s">
        <v>222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9" t="s">
        <v>112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9" t="s">
        <v>205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29" t="s">
        <v>213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5"/>
      <c r="D474" s="115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5"/>
      <c r="D475" s="115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5"/>
      <c r="D476" s="115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5"/>
      <c r="D477" s="115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5"/>
      <c r="D478" s="115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5"/>
      <c r="D479" s="115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5"/>
      <c r="D480" s="115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5"/>
      <c r="D481" s="115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5"/>
      <c r="D482" s="115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5"/>
      <c r="D483" s="115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5"/>
      <c r="D484" s="115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5"/>
      <c r="D485" s="115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5"/>
      <c r="D486" s="115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5"/>
      <c r="D487" s="115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5"/>
      <c r="D488" s="115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5"/>
      <c r="D489" s="115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5"/>
      <c r="D490" s="115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5"/>
      <c r="D491" s="115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5"/>
      <c r="D492" s="115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5"/>
      <c r="D493" s="115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5"/>
      <c r="D494" s="115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5"/>
      <c r="D495" s="115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5"/>
      <c r="D496" s="115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5"/>
      <c r="D497" s="115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5"/>
      <c r="D498" s="115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5"/>
      <c r="D499" s="115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5"/>
      <c r="D500" s="115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5"/>
      <c r="D501" s="115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5"/>
      <c r="D502" s="115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5"/>
      <c r="D503" s="115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5"/>
      <c r="D504" s="115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5"/>
      <c r="D505" s="115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B506" s="115"/>
      <c r="C506" s="115"/>
      <c r="D506" s="115"/>
      <c r="E506" s="116"/>
      <c r="F506" s="116"/>
      <c r="G506" s="116"/>
      <c r="H506" s="116"/>
      <c r="I506" s="116"/>
      <c r="J506" s="116"/>
      <c r="K506" s="116"/>
      <c r="L506" s="116"/>
    </row>
    <row r="507" spans="2:12">
      <c r="B507" s="115"/>
      <c r="C507" s="115"/>
      <c r="D507" s="115"/>
      <c r="E507" s="116"/>
      <c r="F507" s="116"/>
      <c r="G507" s="116"/>
      <c r="H507" s="116"/>
      <c r="I507" s="116"/>
      <c r="J507" s="116"/>
      <c r="K507" s="116"/>
      <c r="L507" s="116"/>
    </row>
    <row r="508" spans="2:12">
      <c r="B508" s="115"/>
      <c r="C508" s="115"/>
      <c r="D508" s="115"/>
      <c r="E508" s="116"/>
      <c r="F508" s="116"/>
      <c r="G508" s="116"/>
      <c r="H508" s="116"/>
      <c r="I508" s="116"/>
      <c r="J508" s="116"/>
      <c r="K508" s="116"/>
      <c r="L508" s="116"/>
    </row>
    <row r="509" spans="2:12">
      <c r="B509" s="115"/>
      <c r="C509" s="115"/>
      <c r="D509" s="115"/>
      <c r="E509" s="116"/>
      <c r="F509" s="116"/>
      <c r="G509" s="116"/>
      <c r="H509" s="116"/>
      <c r="I509" s="116"/>
      <c r="J509" s="116"/>
      <c r="K509" s="116"/>
      <c r="L509" s="116"/>
    </row>
    <row r="510" spans="2:12">
      <c r="B510" s="115"/>
      <c r="C510" s="115"/>
      <c r="D510" s="115"/>
      <c r="E510" s="116"/>
      <c r="F510" s="116"/>
      <c r="G510" s="116"/>
      <c r="H510" s="116"/>
      <c r="I510" s="116"/>
      <c r="J510" s="116"/>
      <c r="K510" s="116"/>
      <c r="L510" s="116"/>
    </row>
    <row r="511" spans="2:12">
      <c r="B511" s="115"/>
      <c r="C511" s="115"/>
      <c r="D511" s="115"/>
      <c r="E511" s="116"/>
      <c r="F511" s="116"/>
      <c r="G511" s="116"/>
      <c r="H511" s="116"/>
      <c r="I511" s="116"/>
      <c r="J511" s="116"/>
      <c r="K511" s="116"/>
      <c r="L511" s="116"/>
    </row>
    <row r="512" spans="2:12">
      <c r="B512" s="115"/>
      <c r="C512" s="115"/>
      <c r="D512" s="115"/>
      <c r="E512" s="116"/>
      <c r="F512" s="116"/>
      <c r="G512" s="116"/>
      <c r="H512" s="116"/>
      <c r="I512" s="116"/>
      <c r="J512" s="116"/>
      <c r="K512" s="116"/>
      <c r="L512" s="116"/>
    </row>
    <row r="513" spans="2:12">
      <c r="B513" s="115"/>
      <c r="C513" s="115"/>
      <c r="D513" s="115"/>
      <c r="E513" s="116"/>
      <c r="F513" s="116"/>
      <c r="G513" s="116"/>
      <c r="H513" s="116"/>
      <c r="I513" s="116"/>
      <c r="J513" s="116"/>
      <c r="K513" s="116"/>
      <c r="L513" s="116"/>
    </row>
    <row r="514" spans="2:12">
      <c r="B514" s="115"/>
      <c r="C514" s="115"/>
      <c r="D514" s="115"/>
      <c r="E514" s="116"/>
      <c r="F514" s="116"/>
      <c r="G514" s="116"/>
      <c r="H514" s="116"/>
      <c r="I514" s="116"/>
      <c r="J514" s="116"/>
      <c r="K514" s="116"/>
      <c r="L514" s="116"/>
    </row>
    <row r="515" spans="2:12">
      <c r="B515" s="115"/>
      <c r="C515" s="115"/>
      <c r="D515" s="115"/>
      <c r="E515" s="116"/>
      <c r="F515" s="116"/>
      <c r="G515" s="116"/>
      <c r="H515" s="116"/>
      <c r="I515" s="116"/>
      <c r="J515" s="116"/>
      <c r="K515" s="116"/>
      <c r="L515" s="116"/>
    </row>
    <row r="516" spans="2:12">
      <c r="B516" s="115"/>
      <c r="C516" s="115"/>
      <c r="D516" s="115"/>
      <c r="E516" s="116"/>
      <c r="F516" s="116"/>
      <c r="G516" s="116"/>
      <c r="H516" s="116"/>
      <c r="I516" s="116"/>
      <c r="J516" s="116"/>
      <c r="K516" s="116"/>
      <c r="L516" s="116"/>
    </row>
    <row r="517" spans="2:12">
      <c r="B517" s="115"/>
      <c r="C517" s="115"/>
      <c r="D517" s="115"/>
      <c r="E517" s="116"/>
      <c r="F517" s="116"/>
      <c r="G517" s="116"/>
      <c r="H517" s="116"/>
      <c r="I517" s="116"/>
      <c r="J517" s="116"/>
      <c r="K517" s="116"/>
      <c r="L517" s="116"/>
    </row>
    <row r="518" spans="2:12">
      <c r="B518" s="115"/>
      <c r="C518" s="115"/>
      <c r="D518" s="115"/>
      <c r="E518" s="116"/>
      <c r="F518" s="116"/>
      <c r="G518" s="116"/>
      <c r="H518" s="116"/>
      <c r="I518" s="116"/>
      <c r="J518" s="116"/>
      <c r="K518" s="116"/>
      <c r="L518" s="116"/>
    </row>
    <row r="519" spans="2:12">
      <c r="B519" s="115"/>
      <c r="C519" s="115"/>
      <c r="D519" s="115"/>
      <c r="E519" s="116"/>
      <c r="F519" s="116"/>
      <c r="G519" s="116"/>
      <c r="H519" s="116"/>
      <c r="I519" s="116"/>
      <c r="J519" s="116"/>
      <c r="K519" s="116"/>
      <c r="L519" s="116"/>
    </row>
    <row r="520" spans="2:12">
      <c r="B520" s="115"/>
      <c r="C520" s="115"/>
      <c r="D520" s="115"/>
      <c r="E520" s="116"/>
      <c r="F520" s="116"/>
      <c r="G520" s="116"/>
      <c r="H520" s="116"/>
      <c r="I520" s="116"/>
      <c r="J520" s="116"/>
      <c r="K520" s="116"/>
      <c r="L520" s="116"/>
    </row>
    <row r="521" spans="2:12">
      <c r="B521" s="115"/>
      <c r="C521" s="115"/>
      <c r="D521" s="115"/>
      <c r="E521" s="116"/>
      <c r="F521" s="116"/>
      <c r="G521" s="116"/>
      <c r="H521" s="116"/>
      <c r="I521" s="116"/>
      <c r="J521" s="116"/>
      <c r="K521" s="116"/>
      <c r="L521" s="116"/>
    </row>
    <row r="522" spans="2:12">
      <c r="B522" s="115"/>
      <c r="C522" s="115"/>
      <c r="D522" s="115"/>
      <c r="E522" s="116"/>
      <c r="F522" s="116"/>
      <c r="G522" s="116"/>
      <c r="H522" s="116"/>
      <c r="I522" s="116"/>
      <c r="J522" s="116"/>
      <c r="K522" s="116"/>
      <c r="L522" s="116"/>
    </row>
    <row r="523" spans="2:12">
      <c r="B523" s="115"/>
      <c r="C523" s="115"/>
      <c r="D523" s="115"/>
      <c r="E523" s="116"/>
      <c r="F523" s="116"/>
      <c r="G523" s="116"/>
      <c r="H523" s="116"/>
      <c r="I523" s="116"/>
      <c r="J523" s="116"/>
      <c r="K523" s="116"/>
      <c r="L523" s="116"/>
    </row>
    <row r="524" spans="2:12">
      <c r="B524" s="115"/>
      <c r="C524" s="115"/>
      <c r="D524" s="115"/>
      <c r="E524" s="116"/>
      <c r="F524" s="116"/>
      <c r="G524" s="116"/>
      <c r="H524" s="116"/>
      <c r="I524" s="116"/>
      <c r="J524" s="116"/>
      <c r="K524" s="116"/>
      <c r="L524" s="116"/>
    </row>
    <row r="525" spans="2:12">
      <c r="B525" s="115"/>
      <c r="C525" s="115"/>
      <c r="D525" s="115"/>
      <c r="E525" s="116"/>
      <c r="F525" s="116"/>
      <c r="G525" s="116"/>
      <c r="H525" s="116"/>
      <c r="I525" s="116"/>
      <c r="J525" s="116"/>
      <c r="K525" s="116"/>
      <c r="L525" s="116"/>
    </row>
    <row r="526" spans="2:12">
      <c r="B526" s="115"/>
      <c r="C526" s="115"/>
      <c r="D526" s="115"/>
      <c r="E526" s="116"/>
      <c r="F526" s="116"/>
      <c r="G526" s="116"/>
      <c r="H526" s="116"/>
      <c r="I526" s="116"/>
      <c r="J526" s="116"/>
      <c r="K526" s="116"/>
      <c r="L526" s="116"/>
    </row>
    <row r="527" spans="2:12">
      <c r="B527" s="115"/>
      <c r="C527" s="115"/>
      <c r="D527" s="115"/>
      <c r="E527" s="116"/>
      <c r="F527" s="116"/>
      <c r="G527" s="116"/>
      <c r="H527" s="116"/>
      <c r="I527" s="116"/>
      <c r="J527" s="116"/>
      <c r="K527" s="116"/>
      <c r="L527" s="116"/>
    </row>
    <row r="528" spans="2:12">
      <c r="B528" s="115"/>
      <c r="C528" s="115"/>
      <c r="D528" s="115"/>
      <c r="E528" s="116"/>
      <c r="F528" s="116"/>
      <c r="G528" s="116"/>
      <c r="H528" s="116"/>
      <c r="I528" s="116"/>
      <c r="J528" s="116"/>
      <c r="K528" s="116"/>
      <c r="L528" s="116"/>
    </row>
    <row r="529" spans="2:12">
      <c r="B529" s="115"/>
      <c r="C529" s="115"/>
      <c r="D529" s="115"/>
      <c r="E529" s="116"/>
      <c r="F529" s="116"/>
      <c r="G529" s="116"/>
      <c r="H529" s="116"/>
      <c r="I529" s="116"/>
      <c r="J529" s="116"/>
      <c r="K529" s="116"/>
      <c r="L529" s="116"/>
    </row>
    <row r="530" spans="2:12">
      <c r="B530" s="115"/>
      <c r="C530" s="115"/>
      <c r="D530" s="115"/>
      <c r="E530" s="116"/>
      <c r="F530" s="116"/>
      <c r="G530" s="116"/>
      <c r="H530" s="116"/>
      <c r="I530" s="116"/>
      <c r="J530" s="116"/>
      <c r="K530" s="116"/>
      <c r="L530" s="116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zoomScale="70" zoomScaleNormal="70" workbookViewId="0">
      <selection activeCell="G31" sqref="G3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8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2.42578125" style="1" bestFit="1" customWidth="1"/>
    <col min="11" max="11" width="14.28515625" style="1" customWidth="1"/>
    <col min="12" max="12" width="9" style="1" customWidth="1"/>
    <col min="13" max="16384" width="9.140625" style="1"/>
  </cols>
  <sheetData>
    <row r="1" spans="2:12">
      <c r="B1" s="46" t="s">
        <v>146</v>
      </c>
      <c r="C1" s="67" t="s" vm="1">
        <v>231</v>
      </c>
    </row>
    <row r="2" spans="2:12">
      <c r="B2" s="46" t="s">
        <v>145</v>
      </c>
      <c r="C2" s="67" t="s">
        <v>232</v>
      </c>
    </row>
    <row r="3" spans="2:12">
      <c r="B3" s="46" t="s">
        <v>147</v>
      </c>
      <c r="C3" s="67" t="s">
        <v>233</v>
      </c>
    </row>
    <row r="4" spans="2:12">
      <c r="B4" s="46" t="s">
        <v>148</v>
      </c>
      <c r="C4" s="67">
        <v>8802</v>
      </c>
    </row>
    <row r="6" spans="2:12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s="3" customFormat="1" ht="63">
      <c r="B7" s="66" t="s">
        <v>115</v>
      </c>
      <c r="C7" s="49" t="s">
        <v>46</v>
      </c>
      <c r="D7" s="49" t="s">
        <v>117</v>
      </c>
      <c r="E7" s="49" t="s">
        <v>14</v>
      </c>
      <c r="F7" s="49" t="s">
        <v>67</v>
      </c>
      <c r="G7" s="49" t="s">
        <v>103</v>
      </c>
      <c r="H7" s="49" t="s">
        <v>16</v>
      </c>
      <c r="I7" s="49" t="s">
        <v>18</v>
      </c>
      <c r="J7" s="49" t="s">
        <v>62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45</v>
      </c>
      <c r="C10" s="69"/>
      <c r="D10" s="69"/>
      <c r="E10" s="69"/>
      <c r="F10" s="69"/>
      <c r="G10" s="69"/>
      <c r="H10" s="69"/>
      <c r="I10" s="69"/>
      <c r="J10" s="77">
        <f>J11+J58</f>
        <v>669791.71556442033</v>
      </c>
      <c r="K10" s="78">
        <f>IFERROR(J10/$J$10,0)</f>
        <v>1</v>
      </c>
      <c r="L10" s="78">
        <f>J10/'סכום נכסי הקרן'!$C$42</f>
        <v>0.12847053007390416</v>
      </c>
    </row>
    <row r="11" spans="2:12">
      <c r="B11" s="70" t="s">
        <v>199</v>
      </c>
      <c r="C11" s="71"/>
      <c r="D11" s="71"/>
      <c r="E11" s="71"/>
      <c r="F11" s="71"/>
      <c r="G11" s="71"/>
      <c r="H11" s="71"/>
      <c r="I11" s="71"/>
      <c r="J11" s="80">
        <f>J12+J21</f>
        <v>645919.54809677135</v>
      </c>
      <c r="K11" s="81">
        <f t="shared" ref="K11:K55" si="0">IFERROR(J11/$J$10,0)</f>
        <v>0.96435881944653146</v>
      </c>
      <c r="L11" s="81">
        <f>J11/'סכום נכסי הקרן'!$C$42</f>
        <v>0.12389168871574033</v>
      </c>
    </row>
    <row r="12" spans="2:12">
      <c r="B12" s="89" t="s">
        <v>43</v>
      </c>
      <c r="C12" s="71"/>
      <c r="D12" s="71"/>
      <c r="E12" s="71"/>
      <c r="F12" s="71"/>
      <c r="G12" s="71"/>
      <c r="H12" s="71"/>
      <c r="I12" s="71"/>
      <c r="J12" s="80">
        <f>SUM(J13:J19)</f>
        <v>398195.29018466303</v>
      </c>
      <c r="K12" s="81">
        <f t="shared" si="0"/>
        <v>0.59450614412140301</v>
      </c>
      <c r="L12" s="81">
        <f>J12/'סכום נכסי הקרן'!$C$42</f>
        <v>7.6376519467469511E-2</v>
      </c>
    </row>
    <row r="13" spans="2:12">
      <c r="B13" s="76" t="s">
        <v>3064</v>
      </c>
      <c r="C13" s="73">
        <v>30011000</v>
      </c>
      <c r="D13" s="73">
        <v>11</v>
      </c>
      <c r="E13" s="73" t="s">
        <v>328</v>
      </c>
      <c r="F13" s="73" t="s">
        <v>329</v>
      </c>
      <c r="G13" s="86" t="s">
        <v>133</v>
      </c>
      <c r="H13" s="114"/>
      <c r="I13" s="114"/>
      <c r="J13" s="83">
        <v>63086.189411004008</v>
      </c>
      <c r="K13" s="84">
        <f t="shared" si="0"/>
        <v>9.4187772026774794E-2</v>
      </c>
      <c r="L13" s="84">
        <f>J13/'סכום נכסי הקרן'!$C$42</f>
        <v>1.2100352998759801E-2</v>
      </c>
    </row>
    <row r="14" spans="2:12">
      <c r="B14" s="76" t="s">
        <v>3065</v>
      </c>
      <c r="C14" s="73">
        <v>30012000</v>
      </c>
      <c r="D14" s="73">
        <v>12</v>
      </c>
      <c r="E14" s="73" t="s">
        <v>328</v>
      </c>
      <c r="F14" s="73" t="s">
        <v>329</v>
      </c>
      <c r="G14" s="86" t="s">
        <v>133</v>
      </c>
      <c r="H14" s="114"/>
      <c r="I14" s="114"/>
      <c r="J14" s="83">
        <v>41545.126102127011</v>
      </c>
      <c r="K14" s="84">
        <f t="shared" si="0"/>
        <v>6.202693335362882E-2</v>
      </c>
      <c r="L14" s="84">
        <f>J14/'סכום נכסי הקרן'!$C$42</f>
        <v>7.9686330067994214E-3</v>
      </c>
    </row>
    <row r="15" spans="2:12">
      <c r="B15" s="76" t="s">
        <v>3065</v>
      </c>
      <c r="C15" s="73">
        <v>30112000</v>
      </c>
      <c r="D15" s="73">
        <v>12</v>
      </c>
      <c r="E15" s="73" t="s">
        <v>328</v>
      </c>
      <c r="F15" s="73" t="s">
        <v>329</v>
      </c>
      <c r="G15" s="86" t="s">
        <v>133</v>
      </c>
      <c r="H15" s="114"/>
      <c r="I15" s="114"/>
      <c r="J15" s="83">
        <v>2843.4510499999997</v>
      </c>
      <c r="K15" s="84">
        <f t="shared" si="0"/>
        <v>4.2452765298894137E-3</v>
      </c>
      <c r="L15" s="84">
        <f>J15/'סכום נכסי הקרן'!$C$42</f>
        <v>5.4539292610519742E-4</v>
      </c>
    </row>
    <row r="16" spans="2:12">
      <c r="B16" s="76" t="s">
        <v>3066</v>
      </c>
      <c r="C16" s="73">
        <v>34810000</v>
      </c>
      <c r="D16" s="73">
        <v>10</v>
      </c>
      <c r="E16" s="73" t="s">
        <v>328</v>
      </c>
      <c r="F16" s="73" t="s">
        <v>329</v>
      </c>
      <c r="G16" s="86" t="s">
        <v>133</v>
      </c>
      <c r="H16" s="114"/>
      <c r="I16" s="114"/>
      <c r="J16" s="83">
        <v>4941.3477810400009</v>
      </c>
      <c r="K16" s="84">
        <f t="shared" si="0"/>
        <v>7.3774393833402731E-3</v>
      </c>
      <c r="L16" s="84">
        <f>J16/'סכום נכסי הקרן'!$C$42</f>
        <v>9.4778354816582155E-4</v>
      </c>
    </row>
    <row r="17" spans="2:12">
      <c r="B17" s="76" t="s">
        <v>3066</v>
      </c>
      <c r="C17" s="73">
        <v>34110000</v>
      </c>
      <c r="D17" s="73">
        <v>10</v>
      </c>
      <c r="E17" s="73" t="s">
        <v>328</v>
      </c>
      <c r="F17" s="73" t="s">
        <v>329</v>
      </c>
      <c r="G17" s="86" t="s">
        <v>133</v>
      </c>
      <c r="H17" s="114"/>
      <c r="I17" s="114"/>
      <c r="J17" s="83">
        <v>61887.31432551</v>
      </c>
      <c r="K17" s="84">
        <f t="shared" si="0"/>
        <v>9.2397849790302009E-2</v>
      </c>
      <c r="L17" s="84">
        <f>J17/'סכום נכסי הקרן'!$C$42</f>
        <v>1.1870400740249074E-2</v>
      </c>
    </row>
    <row r="18" spans="2:12">
      <c r="B18" s="76" t="s">
        <v>3066</v>
      </c>
      <c r="C18" s="73">
        <v>30010000</v>
      </c>
      <c r="D18" s="73">
        <v>10</v>
      </c>
      <c r="E18" s="73" t="s">
        <v>328</v>
      </c>
      <c r="F18" s="73" t="s">
        <v>329</v>
      </c>
      <c r="G18" s="86" t="s">
        <v>133</v>
      </c>
      <c r="H18" s="114"/>
      <c r="I18" s="114"/>
      <c r="J18" s="83">
        <v>215710.37160000001</v>
      </c>
      <c r="K18" s="84">
        <f t="shared" si="0"/>
        <v>0.3220558967622123</v>
      </c>
      <c r="L18" s="84">
        <f>J18/'סכום נכסי הקרן'!$C$42</f>
        <v>4.1374691770467972E-2</v>
      </c>
    </row>
    <row r="19" spans="2:12">
      <c r="B19" s="76" t="s">
        <v>3067</v>
      </c>
      <c r="C19" s="73">
        <v>30120000</v>
      </c>
      <c r="D19" s="73">
        <v>20</v>
      </c>
      <c r="E19" s="73" t="s">
        <v>328</v>
      </c>
      <c r="F19" s="73" t="s">
        <v>329</v>
      </c>
      <c r="G19" s="86" t="s">
        <v>133</v>
      </c>
      <c r="H19" s="114"/>
      <c r="I19" s="114"/>
      <c r="J19" s="83">
        <v>8181.4899149820021</v>
      </c>
      <c r="K19" s="84">
        <f t="shared" si="0"/>
        <v>1.2214976275255392E-2</v>
      </c>
      <c r="L19" s="84">
        <f>J19/'סכום נכסי הקרן'!$C$42</f>
        <v>1.5692644769222238E-3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44</v>
      </c>
      <c r="C21" s="71"/>
      <c r="D21" s="71"/>
      <c r="E21" s="71"/>
      <c r="F21" s="71"/>
      <c r="G21" s="71"/>
      <c r="H21" s="71"/>
      <c r="I21" s="71"/>
      <c r="J21" s="80">
        <f>SUM(J22:J55)</f>
        <v>247724.25791210838</v>
      </c>
      <c r="K21" s="81">
        <f t="shared" si="0"/>
        <v>0.3698526753251285</v>
      </c>
      <c r="L21" s="81">
        <f>J21/'סכום נכסי הקרן'!$C$42</f>
        <v>4.7515169248270837E-2</v>
      </c>
    </row>
    <row r="22" spans="2:12">
      <c r="B22" s="76" t="s">
        <v>3064</v>
      </c>
      <c r="C22" s="73">
        <v>32011000</v>
      </c>
      <c r="D22" s="73">
        <v>11</v>
      </c>
      <c r="E22" s="73" t="s">
        <v>328</v>
      </c>
      <c r="F22" s="73" t="s">
        <v>329</v>
      </c>
      <c r="G22" s="86" t="s">
        <v>134</v>
      </c>
      <c r="H22" s="87"/>
      <c r="I22" s="87"/>
      <c r="J22" s="83">
        <v>7.0793298000000004E-2</v>
      </c>
      <c r="K22" s="84">
        <f t="shared" si="0"/>
        <v>1.0569449629627605E-7</v>
      </c>
      <c r="L22" s="84">
        <f>J22/'סכום נכסי הקרן'!$C$42</f>
        <v>1.3578627965076884E-8</v>
      </c>
    </row>
    <row r="23" spans="2:12">
      <c r="B23" s="76" t="s">
        <v>3064</v>
      </c>
      <c r="C23" s="73">
        <v>31211000</v>
      </c>
      <c r="D23" s="73">
        <v>11</v>
      </c>
      <c r="E23" s="73" t="s">
        <v>328</v>
      </c>
      <c r="F23" s="73" t="s">
        <v>329</v>
      </c>
      <c r="G23" s="86" t="s">
        <v>136</v>
      </c>
      <c r="H23" s="87"/>
      <c r="I23" s="87"/>
      <c r="J23" s="83">
        <v>6.2710100000000013E-4</v>
      </c>
      <c r="K23" s="84">
        <f t="shared" si="0"/>
        <v>9.3626269992239956E-10</v>
      </c>
      <c r="L23" s="84">
        <f>J23/'סכום נכסי הקרן'!$C$42</f>
        <v>1.2028216534745535E-10</v>
      </c>
    </row>
    <row r="24" spans="2:12">
      <c r="B24" s="76" t="s">
        <v>3064</v>
      </c>
      <c r="C24" s="73">
        <v>30211000</v>
      </c>
      <c r="D24" s="73">
        <v>11</v>
      </c>
      <c r="E24" s="73" t="s">
        <v>328</v>
      </c>
      <c r="F24" s="73" t="s">
        <v>329</v>
      </c>
      <c r="G24" s="86" t="s">
        <v>135</v>
      </c>
      <c r="H24" s="87"/>
      <c r="I24" s="87"/>
      <c r="J24" s="83">
        <v>1.8093768E-2</v>
      </c>
      <c r="K24" s="84">
        <f t="shared" si="0"/>
        <v>2.7014021791465031E-8</v>
      </c>
      <c r="L24" s="84">
        <f>J24/'סכום נכסי הקרן'!$C$42</f>
        <v>3.470505698977511E-9</v>
      </c>
    </row>
    <row r="25" spans="2:12">
      <c r="B25" s="76" t="s">
        <v>3064</v>
      </c>
      <c r="C25" s="73">
        <v>30311000</v>
      </c>
      <c r="D25" s="73">
        <v>11</v>
      </c>
      <c r="E25" s="73" t="s">
        <v>328</v>
      </c>
      <c r="F25" s="73" t="s">
        <v>329</v>
      </c>
      <c r="G25" s="86" t="s">
        <v>132</v>
      </c>
      <c r="H25" s="87"/>
      <c r="I25" s="87"/>
      <c r="J25" s="83">
        <v>23453.680063806998</v>
      </c>
      <c r="K25" s="84">
        <f t="shared" si="0"/>
        <v>3.501637825431006E-2</v>
      </c>
      <c r="L25" s="84">
        <f>J25/'סכום נכסי הקרן'!$C$42</f>
        <v>4.4985726755995444E-3</v>
      </c>
    </row>
    <row r="26" spans="2:12">
      <c r="B26" s="76" t="s">
        <v>3065</v>
      </c>
      <c r="C26" s="73">
        <v>32012000</v>
      </c>
      <c r="D26" s="73">
        <v>12</v>
      </c>
      <c r="E26" s="73" t="s">
        <v>328</v>
      </c>
      <c r="F26" s="73" t="s">
        <v>329</v>
      </c>
      <c r="G26" s="86" t="s">
        <v>134</v>
      </c>
      <c r="H26" s="87"/>
      <c r="I26" s="87"/>
      <c r="J26" s="83">
        <v>315.56050320900005</v>
      </c>
      <c r="K26" s="84">
        <f t="shared" si="0"/>
        <v>4.7113228765913206E-4</v>
      </c>
      <c r="L26" s="84">
        <f>J26/'סכום נכסי הקרן'!$C$42</f>
        <v>6.0526614730499797E-5</v>
      </c>
    </row>
    <row r="27" spans="2:12">
      <c r="B27" s="76" t="s">
        <v>3065</v>
      </c>
      <c r="C27" s="73">
        <v>31212000</v>
      </c>
      <c r="D27" s="73">
        <v>12</v>
      </c>
      <c r="E27" s="73" t="s">
        <v>328</v>
      </c>
      <c r="F27" s="73" t="s">
        <v>329</v>
      </c>
      <c r="G27" s="86" t="s">
        <v>136</v>
      </c>
      <c r="H27" s="87"/>
      <c r="I27" s="87"/>
      <c r="J27" s="83">
        <v>42.154010000000007</v>
      </c>
      <c r="K27" s="84">
        <f t="shared" si="0"/>
        <v>6.2935997893729772E-5</v>
      </c>
      <c r="L27" s="84">
        <f>J27/'סכום נכסי הקרן'!$C$42</f>
        <v>8.0854210101375796E-6</v>
      </c>
    </row>
    <row r="28" spans="2:12">
      <c r="B28" s="76" t="s">
        <v>3065</v>
      </c>
      <c r="C28" s="73">
        <v>30312000</v>
      </c>
      <c r="D28" s="73">
        <v>12</v>
      </c>
      <c r="E28" s="73" t="s">
        <v>328</v>
      </c>
      <c r="F28" s="73" t="s">
        <v>329</v>
      </c>
      <c r="G28" s="86" t="s">
        <v>132</v>
      </c>
      <c r="H28" s="87"/>
      <c r="I28" s="87"/>
      <c r="J28" s="83">
        <v>21498.442680671</v>
      </c>
      <c r="K28" s="84">
        <f t="shared" si="0"/>
        <v>3.2097206013595857E-2</v>
      </c>
      <c r="L28" s="84">
        <f>J28/'סכום נכסי הקרן'!$C$42</f>
        <v>4.1235450704579643E-3</v>
      </c>
    </row>
    <row r="29" spans="2:12">
      <c r="B29" s="76" t="s">
        <v>3065</v>
      </c>
      <c r="C29" s="73">
        <v>30212000</v>
      </c>
      <c r="D29" s="73">
        <v>12</v>
      </c>
      <c r="E29" s="73" t="s">
        <v>328</v>
      </c>
      <c r="F29" s="73" t="s">
        <v>329</v>
      </c>
      <c r="G29" s="86" t="s">
        <v>135</v>
      </c>
      <c r="H29" s="87"/>
      <c r="I29" s="87"/>
      <c r="J29" s="83">
        <v>797.60171666600013</v>
      </c>
      <c r="K29" s="84">
        <f t="shared" si="0"/>
        <v>1.1908205164853029E-3</v>
      </c>
      <c r="L29" s="84">
        <f>J29/'סכום נכסי הקרן'!$C$42</f>
        <v>1.5298534297574721E-4</v>
      </c>
    </row>
    <row r="30" spans="2:12">
      <c r="B30" s="76" t="s">
        <v>3065</v>
      </c>
      <c r="C30" s="73">
        <v>31712000</v>
      </c>
      <c r="D30" s="73">
        <v>12</v>
      </c>
      <c r="E30" s="73" t="s">
        <v>328</v>
      </c>
      <c r="F30" s="73" t="s">
        <v>329</v>
      </c>
      <c r="G30" s="86" t="s">
        <v>141</v>
      </c>
      <c r="H30" s="87"/>
      <c r="I30" s="87"/>
      <c r="J30" s="83">
        <v>4.8072720830000009</v>
      </c>
      <c r="K30" s="84">
        <f t="shared" si="0"/>
        <v>7.1772641722643691E-6</v>
      </c>
      <c r="L30" s="84">
        <f>J30/'סכום נכסי הקרן'!$C$42</f>
        <v>9.2206693269124446E-7</v>
      </c>
    </row>
    <row r="31" spans="2:12">
      <c r="B31" s="76" t="s">
        <v>3065</v>
      </c>
      <c r="C31" s="73">
        <v>31012000</v>
      </c>
      <c r="D31" s="73">
        <v>12</v>
      </c>
      <c r="E31" s="73" t="s">
        <v>328</v>
      </c>
      <c r="F31" s="73" t="s">
        <v>329</v>
      </c>
      <c r="G31" s="86" t="s">
        <v>139</v>
      </c>
      <c r="H31" s="87"/>
      <c r="I31" s="87"/>
      <c r="J31" s="83">
        <v>0.31681000000000004</v>
      </c>
      <c r="K31" s="84">
        <f t="shared" si="0"/>
        <v>4.7299778817513511E-7</v>
      </c>
      <c r="L31" s="84">
        <f>J31/'סכום נכסי הקרן'!$C$42</f>
        <v>6.0766276570643845E-8</v>
      </c>
    </row>
    <row r="32" spans="2:12">
      <c r="B32" s="76" t="s">
        <v>3066</v>
      </c>
      <c r="C32" s="73">
        <v>32610000</v>
      </c>
      <c r="D32" s="73">
        <v>10</v>
      </c>
      <c r="E32" s="73" t="s">
        <v>328</v>
      </c>
      <c r="F32" s="73" t="s">
        <v>329</v>
      </c>
      <c r="G32" s="86" t="s">
        <v>137</v>
      </c>
      <c r="H32" s="87"/>
      <c r="I32" s="87"/>
      <c r="J32" s="83">
        <v>0.6831934340000001</v>
      </c>
      <c r="K32" s="84">
        <f t="shared" si="0"/>
        <v>1.0200087850060768E-6</v>
      </c>
      <c r="L32" s="84">
        <f>J32/'סכום נכסי הקרן'!$C$42</f>
        <v>1.3104106928976963E-7</v>
      </c>
    </row>
    <row r="33" spans="2:12">
      <c r="B33" s="76" t="s">
        <v>3066</v>
      </c>
      <c r="C33" s="73">
        <v>34510000</v>
      </c>
      <c r="D33" s="73">
        <v>10</v>
      </c>
      <c r="E33" s="73" t="s">
        <v>328</v>
      </c>
      <c r="F33" s="73" t="s">
        <v>329</v>
      </c>
      <c r="G33" s="86" t="s">
        <v>134</v>
      </c>
      <c r="H33" s="87"/>
      <c r="I33" s="87"/>
      <c r="J33" s="83">
        <v>11271.081653684001</v>
      </c>
      <c r="K33" s="84">
        <f t="shared" si="0"/>
        <v>1.6827741209349063E-2</v>
      </c>
      <c r="L33" s="84">
        <f>J33/'סכום נכסי הקרן'!$C$42</f>
        <v>2.161868833111555E-3</v>
      </c>
    </row>
    <row r="34" spans="2:12">
      <c r="B34" s="76" t="s">
        <v>3066</v>
      </c>
      <c r="C34" s="73">
        <v>30310000</v>
      </c>
      <c r="D34" s="73">
        <v>10</v>
      </c>
      <c r="E34" s="73" t="s">
        <v>328</v>
      </c>
      <c r="F34" s="73" t="s">
        <v>329</v>
      </c>
      <c r="G34" s="86" t="s">
        <v>132</v>
      </c>
      <c r="H34" s="87"/>
      <c r="I34" s="87"/>
      <c r="J34" s="83">
        <v>12275.554119999999</v>
      </c>
      <c r="K34" s="84">
        <f t="shared" si="0"/>
        <v>1.8327420054241237E-2</v>
      </c>
      <c r="L34" s="84">
        <f>J34/'סכום נכסי הקרן'!$C$42</f>
        <v>2.3545333692554728E-3</v>
      </c>
    </row>
    <row r="35" spans="2:12">
      <c r="B35" s="76" t="s">
        <v>3066</v>
      </c>
      <c r="C35" s="73">
        <v>32010000</v>
      </c>
      <c r="D35" s="73">
        <v>10</v>
      </c>
      <c r="E35" s="73" t="s">
        <v>328</v>
      </c>
      <c r="F35" s="73" t="s">
        <v>329</v>
      </c>
      <c r="G35" s="86" t="s">
        <v>134</v>
      </c>
      <c r="H35" s="87"/>
      <c r="I35" s="87"/>
      <c r="J35" s="83">
        <v>819.36592000000019</v>
      </c>
      <c r="K35" s="84">
        <f t="shared" si="0"/>
        <v>1.2233145035386659E-3</v>
      </c>
      <c r="L35" s="84">
        <f>J35/'סכום נכסי הקרן'!$C$42</f>
        <v>1.5715986271670732E-4</v>
      </c>
    </row>
    <row r="36" spans="2:12">
      <c r="B36" s="76" t="s">
        <v>3066</v>
      </c>
      <c r="C36" s="73">
        <v>31010000</v>
      </c>
      <c r="D36" s="73">
        <v>10</v>
      </c>
      <c r="E36" s="73" t="s">
        <v>328</v>
      </c>
      <c r="F36" s="73" t="s">
        <v>329</v>
      </c>
      <c r="G36" s="86" t="s">
        <v>139</v>
      </c>
      <c r="H36" s="87"/>
      <c r="I36" s="87"/>
      <c r="J36" s="83">
        <v>-36.802330000000005</v>
      </c>
      <c r="K36" s="84">
        <f t="shared" si="0"/>
        <v>-5.4945931914053918E-5</v>
      </c>
      <c r="L36" s="84">
        <f>J36/'סכום נכסי הקרן'!$C$42</f>
        <v>-7.0589329984031537E-6</v>
      </c>
    </row>
    <row r="37" spans="2:12">
      <c r="B37" s="76" t="s">
        <v>3066</v>
      </c>
      <c r="C37" s="73">
        <v>33810000</v>
      </c>
      <c r="D37" s="73">
        <v>10</v>
      </c>
      <c r="E37" s="73" t="s">
        <v>328</v>
      </c>
      <c r="F37" s="73" t="s">
        <v>329</v>
      </c>
      <c r="G37" s="86" t="s">
        <v>135</v>
      </c>
      <c r="H37" s="87"/>
      <c r="I37" s="87"/>
      <c r="J37" s="83">
        <v>148.03589960300002</v>
      </c>
      <c r="K37" s="84">
        <f t="shared" si="0"/>
        <v>2.2101781219890584E-4</v>
      </c>
      <c r="L37" s="84">
        <f>J37/'סכום נכסי הקרן'!$C$42</f>
        <v>2.8394275488968036E-5</v>
      </c>
    </row>
    <row r="38" spans="2:12">
      <c r="B38" s="76" t="s">
        <v>3066</v>
      </c>
      <c r="C38" s="73">
        <v>31110000</v>
      </c>
      <c r="D38" s="73">
        <v>10</v>
      </c>
      <c r="E38" s="73" t="s">
        <v>328</v>
      </c>
      <c r="F38" s="73" t="s">
        <v>329</v>
      </c>
      <c r="G38" s="86" t="s">
        <v>140</v>
      </c>
      <c r="H38" s="87"/>
      <c r="I38" s="87"/>
      <c r="J38" s="83">
        <v>2.9385800000000004</v>
      </c>
      <c r="K38" s="84">
        <f t="shared" si="0"/>
        <v>4.3873041898162579E-6</v>
      </c>
      <c r="L38" s="84">
        <f>J38/'סכום נכסי הקרן'!$C$42</f>
        <v>5.6363929486115523E-7</v>
      </c>
    </row>
    <row r="39" spans="2:12">
      <c r="B39" s="76" t="s">
        <v>3066</v>
      </c>
      <c r="C39" s="73">
        <v>34610000</v>
      </c>
      <c r="D39" s="73">
        <v>10</v>
      </c>
      <c r="E39" s="73" t="s">
        <v>328</v>
      </c>
      <c r="F39" s="73" t="s">
        <v>329</v>
      </c>
      <c r="G39" s="86" t="s">
        <v>136</v>
      </c>
      <c r="H39" s="87"/>
      <c r="I39" s="87"/>
      <c r="J39" s="83">
        <v>-0.51363258200000006</v>
      </c>
      <c r="K39" s="84">
        <f t="shared" si="0"/>
        <v>-7.6685418774875707E-7</v>
      </c>
      <c r="L39" s="84">
        <f>J39/'סכום נכסי הקרן'!$C$42</f>
        <v>-9.8518163989476048E-8</v>
      </c>
    </row>
    <row r="40" spans="2:12">
      <c r="B40" s="76" t="s">
        <v>3066</v>
      </c>
      <c r="C40" s="73">
        <v>30210000</v>
      </c>
      <c r="D40" s="73">
        <v>10</v>
      </c>
      <c r="E40" s="73" t="s">
        <v>328</v>
      </c>
      <c r="F40" s="73" t="s">
        <v>329</v>
      </c>
      <c r="G40" s="86" t="s">
        <v>135</v>
      </c>
      <c r="H40" s="87"/>
      <c r="I40" s="87"/>
      <c r="J40" s="83">
        <v>27.301740000000006</v>
      </c>
      <c r="K40" s="84">
        <f t="shared" si="0"/>
        <v>4.0761537304165317E-5</v>
      </c>
      <c r="L40" s="84">
        <f>J40/'סכום נכסי הקרן'!$C$42</f>
        <v>5.2366563040933372E-6</v>
      </c>
    </row>
    <row r="41" spans="2:12">
      <c r="B41" s="76" t="s">
        <v>3066</v>
      </c>
      <c r="C41" s="73">
        <v>31710000</v>
      </c>
      <c r="D41" s="73">
        <v>10</v>
      </c>
      <c r="E41" s="73" t="s">
        <v>328</v>
      </c>
      <c r="F41" s="73" t="s">
        <v>329</v>
      </c>
      <c r="G41" s="86" t="s">
        <v>141</v>
      </c>
      <c r="H41" s="87"/>
      <c r="I41" s="87"/>
      <c r="J41" s="83">
        <v>2.5065387380000006</v>
      </c>
      <c r="K41" s="84">
        <f t="shared" si="0"/>
        <v>3.7422659608260303E-6</v>
      </c>
      <c r="L41" s="84">
        <f>J41/'סכום נכסי הקרן'!$C$42</f>
        <v>4.8077089166484843E-7</v>
      </c>
    </row>
    <row r="42" spans="2:12">
      <c r="B42" s="76" t="s">
        <v>3066</v>
      </c>
      <c r="C42" s="73">
        <v>30710000</v>
      </c>
      <c r="D42" s="73">
        <v>10</v>
      </c>
      <c r="E42" s="73" t="s">
        <v>328</v>
      </c>
      <c r="F42" s="73" t="s">
        <v>329</v>
      </c>
      <c r="G42" s="86" t="s">
        <v>3059</v>
      </c>
      <c r="H42" s="87"/>
      <c r="I42" s="87"/>
      <c r="J42" s="83">
        <v>0.73881258200000011</v>
      </c>
      <c r="K42" s="84">
        <f t="shared" si="0"/>
        <v>1.1030482534072808E-6</v>
      </c>
      <c r="L42" s="84">
        <f>J42/'סכום נכסי הקרן'!$C$42</f>
        <v>1.4170919381232755E-7</v>
      </c>
    </row>
    <row r="43" spans="2:12">
      <c r="B43" s="76" t="s">
        <v>3066</v>
      </c>
      <c r="C43" s="73">
        <v>34710000</v>
      </c>
      <c r="D43" s="73">
        <v>10</v>
      </c>
      <c r="E43" s="73" t="s">
        <v>328</v>
      </c>
      <c r="F43" s="73" t="s">
        <v>329</v>
      </c>
      <c r="G43" s="86" t="s">
        <v>140</v>
      </c>
      <c r="H43" s="87"/>
      <c r="I43" s="87"/>
      <c r="J43" s="83">
        <v>299.16655399000007</v>
      </c>
      <c r="K43" s="84">
        <f t="shared" si="0"/>
        <v>4.4665609776600219E-4</v>
      </c>
      <c r="L43" s="84">
        <f>J43/'סכום נכסי הקרן'!$C$42</f>
        <v>5.7382145640739866E-5</v>
      </c>
    </row>
    <row r="44" spans="2:12">
      <c r="B44" s="76" t="s">
        <v>3066</v>
      </c>
      <c r="C44" s="73">
        <v>30910000</v>
      </c>
      <c r="D44" s="73">
        <v>10</v>
      </c>
      <c r="E44" s="73" t="s">
        <v>328</v>
      </c>
      <c r="F44" s="73" t="s">
        <v>329</v>
      </c>
      <c r="G44" s="86" t="s">
        <v>3061</v>
      </c>
      <c r="H44" s="87"/>
      <c r="I44" s="87"/>
      <c r="J44" s="83">
        <v>41.483720018000007</v>
      </c>
      <c r="K44" s="84">
        <f t="shared" si="0"/>
        <v>6.1935253981220843E-5</v>
      </c>
      <c r="L44" s="84">
        <f>J44/'סכום נכסי הקרן'!$C$42</f>
        <v>7.9568549092293255E-6</v>
      </c>
    </row>
    <row r="45" spans="2:12">
      <c r="B45" s="76" t="s">
        <v>3066</v>
      </c>
      <c r="C45" s="73">
        <v>34010000</v>
      </c>
      <c r="D45" s="73">
        <v>10</v>
      </c>
      <c r="E45" s="73" t="s">
        <v>328</v>
      </c>
      <c r="F45" s="73" t="s">
        <v>329</v>
      </c>
      <c r="G45" s="86" t="s">
        <v>132</v>
      </c>
      <c r="H45" s="87"/>
      <c r="I45" s="87"/>
      <c r="J45" s="83">
        <v>131132.72559114941</v>
      </c>
      <c r="K45" s="84">
        <f t="shared" si="0"/>
        <v>0.19578134895360186</v>
      </c>
      <c r="L45" s="84">
        <f>J45/'סכום נכסי הקרן'!$C$42</f>
        <v>2.5152133678653231E-2</v>
      </c>
    </row>
    <row r="46" spans="2:12">
      <c r="B46" s="76" t="s">
        <v>3066</v>
      </c>
      <c r="C46" s="73">
        <v>31410000</v>
      </c>
      <c r="D46" s="73">
        <v>10</v>
      </c>
      <c r="E46" s="73" t="s">
        <v>328</v>
      </c>
      <c r="F46" s="73" t="s">
        <v>329</v>
      </c>
      <c r="G46" s="86" t="s">
        <v>132</v>
      </c>
      <c r="H46" s="87"/>
      <c r="I46" s="87"/>
      <c r="J46" s="83">
        <v>559.34689070100012</v>
      </c>
      <c r="K46" s="84">
        <f t="shared" si="0"/>
        <v>8.3510571675203462E-4</v>
      </c>
      <c r="L46" s="84">
        <f>J46/'סכום נכסי הקרן'!$C$42</f>
        <v>1.0728647409888155E-4</v>
      </c>
    </row>
    <row r="47" spans="2:12">
      <c r="B47" s="76" t="s">
        <v>3066</v>
      </c>
      <c r="C47" s="73">
        <v>30810000</v>
      </c>
      <c r="D47" s="73">
        <v>10</v>
      </c>
      <c r="E47" s="73" t="s">
        <v>328</v>
      </c>
      <c r="F47" s="73" t="s">
        <v>329</v>
      </c>
      <c r="G47" s="86" t="s">
        <v>138</v>
      </c>
      <c r="H47" s="87"/>
      <c r="I47" s="87"/>
      <c r="J47" s="83">
        <v>0.73286090800000014</v>
      </c>
      <c r="K47" s="84">
        <f t="shared" si="0"/>
        <v>1.0941623955178852E-6</v>
      </c>
      <c r="L47" s="84">
        <f>J47/'סכום נכסי הקרן'!$C$42</f>
        <v>1.4056762293911548E-7</v>
      </c>
    </row>
    <row r="48" spans="2:12">
      <c r="B48" s="76" t="s">
        <v>3067</v>
      </c>
      <c r="C48" s="73">
        <v>31720000</v>
      </c>
      <c r="D48" s="73">
        <v>20</v>
      </c>
      <c r="E48" s="73" t="s">
        <v>328</v>
      </c>
      <c r="F48" s="73" t="s">
        <v>329</v>
      </c>
      <c r="G48" s="86" t="s">
        <v>141</v>
      </c>
      <c r="H48" s="87"/>
      <c r="I48" s="87"/>
      <c r="J48" s="83">
        <v>0.83087628300000005</v>
      </c>
      <c r="K48" s="84">
        <f t="shared" si="0"/>
        <v>1.2404994921441166E-6</v>
      </c>
      <c r="L48" s="84">
        <f>J48/'סכום נכסי הקרן'!$C$42</f>
        <v>1.5936762731216359E-7</v>
      </c>
    </row>
    <row r="49" spans="2:12">
      <c r="B49" s="76" t="s">
        <v>3067</v>
      </c>
      <c r="C49" s="73">
        <v>32020000</v>
      </c>
      <c r="D49" s="73">
        <v>20</v>
      </c>
      <c r="E49" s="73" t="s">
        <v>328</v>
      </c>
      <c r="F49" s="73" t="s">
        <v>329</v>
      </c>
      <c r="G49" s="86" t="s">
        <v>134</v>
      </c>
      <c r="H49" s="87"/>
      <c r="I49" s="87"/>
      <c r="J49" s="83">
        <v>208.22905925600003</v>
      </c>
      <c r="K49" s="84">
        <f t="shared" si="0"/>
        <v>3.1088628661303985E-4</v>
      </c>
      <c r="L49" s="84">
        <f>J49/'סכום נכסי הקרן'!$C$42</f>
        <v>3.993972603388492E-5</v>
      </c>
    </row>
    <row r="50" spans="2:12">
      <c r="B50" s="76" t="s">
        <v>3067</v>
      </c>
      <c r="C50" s="73">
        <v>33820000</v>
      </c>
      <c r="D50" s="73">
        <v>20</v>
      </c>
      <c r="E50" s="73" t="s">
        <v>328</v>
      </c>
      <c r="F50" s="73" t="s">
        <v>329</v>
      </c>
      <c r="G50" s="86" t="s">
        <v>135</v>
      </c>
      <c r="H50" s="87"/>
      <c r="I50" s="87"/>
      <c r="J50" s="83">
        <v>1.438292063</v>
      </c>
      <c r="K50" s="84">
        <f t="shared" si="0"/>
        <v>2.1473721301374704E-6</v>
      </c>
      <c r="L50" s="84">
        <f>J50/'סכום נכסי הקרן'!$C$42</f>
        <v>2.7587403582468956E-7</v>
      </c>
    </row>
    <row r="51" spans="2:12">
      <c r="B51" s="76" t="s">
        <v>3067</v>
      </c>
      <c r="C51" s="73">
        <v>34020000</v>
      </c>
      <c r="D51" s="73">
        <v>20</v>
      </c>
      <c r="E51" s="73" t="s">
        <v>328</v>
      </c>
      <c r="F51" s="73" t="s">
        <v>329</v>
      </c>
      <c r="G51" s="86" t="s">
        <v>132</v>
      </c>
      <c r="H51" s="87"/>
      <c r="I51" s="87"/>
      <c r="J51" s="83">
        <v>44842.514633331004</v>
      </c>
      <c r="K51" s="84">
        <f t="shared" si="0"/>
        <v>6.6949939199446654E-2</v>
      </c>
      <c r="L51" s="84">
        <f>J51/'סכום נכסי הקרן'!$C$42</f>
        <v>8.6010941773685661E-3</v>
      </c>
    </row>
    <row r="52" spans="2:12">
      <c r="B52" s="76" t="s">
        <v>3067</v>
      </c>
      <c r="C52" s="73">
        <v>31220000</v>
      </c>
      <c r="D52" s="73">
        <v>20</v>
      </c>
      <c r="E52" s="73" t="s">
        <v>328</v>
      </c>
      <c r="F52" s="73" t="s">
        <v>329</v>
      </c>
      <c r="G52" s="86" t="s">
        <v>136</v>
      </c>
      <c r="H52" s="87"/>
      <c r="I52" s="87"/>
      <c r="J52" s="83">
        <v>0.45735297900000005</v>
      </c>
      <c r="K52" s="84">
        <f t="shared" si="0"/>
        <v>6.8282865907739344E-7</v>
      </c>
      <c r="L52" s="84">
        <f>J52/'סכום נכסי הקרן'!$C$42</f>
        <v>8.7723359781325931E-8</v>
      </c>
    </row>
    <row r="53" spans="2:12">
      <c r="B53" s="76" t="s">
        <v>3067</v>
      </c>
      <c r="C53" s="73">
        <v>30820000</v>
      </c>
      <c r="D53" s="73">
        <v>20</v>
      </c>
      <c r="E53" s="73" t="s">
        <v>328</v>
      </c>
      <c r="F53" s="73" t="s">
        <v>329</v>
      </c>
      <c r="G53" s="86" t="s">
        <v>138</v>
      </c>
      <c r="H53" s="87"/>
      <c r="I53" s="87"/>
      <c r="J53" s="83">
        <v>1.7462E-5</v>
      </c>
      <c r="K53" s="84">
        <f t="shared" si="0"/>
        <v>2.6070791253793153E-11</v>
      </c>
      <c r="L53" s="84">
        <f>J53/'סכום נכסי הקרן'!$C$42</f>
        <v>3.3493283718209107E-12</v>
      </c>
    </row>
    <row r="54" spans="2:12">
      <c r="B54" s="76" t="s">
        <v>3067</v>
      </c>
      <c r="C54" s="73">
        <v>34520000</v>
      </c>
      <c r="D54" s="73">
        <v>20</v>
      </c>
      <c r="E54" s="73" t="s">
        <v>328</v>
      </c>
      <c r="F54" s="73" t="s">
        <v>329</v>
      </c>
      <c r="G54" s="86" t="s">
        <v>134</v>
      </c>
      <c r="H54" s="87"/>
      <c r="I54" s="87"/>
      <c r="J54" s="83">
        <v>8.9468453080000003</v>
      </c>
      <c r="K54" s="84">
        <f t="shared" si="0"/>
        <v>1.3357652983899136E-5</v>
      </c>
      <c r="L54" s="84">
        <f>J54/'סכום נכסי הקרן'!$C$42</f>
        <v>1.7160647593847896E-6</v>
      </c>
    </row>
    <row r="55" spans="2:12">
      <c r="B55" s="76" t="s">
        <v>3067</v>
      </c>
      <c r="C55" s="73">
        <v>31120000</v>
      </c>
      <c r="D55" s="73">
        <v>20</v>
      </c>
      <c r="E55" s="73" t="s">
        <v>328</v>
      </c>
      <c r="F55" s="73" t="s">
        <v>329</v>
      </c>
      <c r="G55" s="86" t="s">
        <v>140</v>
      </c>
      <c r="H55" s="87"/>
      <c r="I55" s="87"/>
      <c r="J55" s="83">
        <v>4.8421525980000002</v>
      </c>
      <c r="K55" s="84">
        <f t="shared" si="0"/>
        <v>7.2293408316040657E-6</v>
      </c>
      <c r="L55" s="84">
        <f>J55/'סכום נכסי הקרן'!$C$42</f>
        <v>9.2875724872109348E-7</v>
      </c>
    </row>
    <row r="56" spans="2:12">
      <c r="B56" s="115"/>
      <c r="C56" s="115"/>
      <c r="D56" s="115"/>
      <c r="E56" s="116"/>
      <c r="F56" s="116"/>
      <c r="G56" s="116"/>
      <c r="H56" s="116"/>
      <c r="I56" s="116"/>
      <c r="J56" s="116"/>
      <c r="K56" s="116"/>
      <c r="L56" s="116"/>
    </row>
    <row r="57" spans="2:12">
      <c r="B57" s="115"/>
      <c r="C57" s="115"/>
      <c r="D57" s="115"/>
      <c r="E57" s="116"/>
      <c r="F57" s="116"/>
      <c r="G57" s="116"/>
      <c r="H57" s="116"/>
      <c r="I57" s="116"/>
      <c r="J57" s="116"/>
      <c r="K57" s="116"/>
      <c r="L57" s="116"/>
    </row>
    <row r="58" spans="2:12">
      <c r="B58" s="117" t="s">
        <v>198</v>
      </c>
      <c r="C58" s="118"/>
      <c r="D58" s="118"/>
      <c r="E58" s="118"/>
      <c r="F58" s="118"/>
      <c r="G58" s="119"/>
      <c r="H58" s="120"/>
      <c r="I58" s="114"/>
      <c r="J58" s="121">
        <f>J59</f>
        <v>23872.167467649004</v>
      </c>
      <c r="K58" s="84">
        <f t="shared" ref="K58:K59" si="1">IFERROR(J58/$J$10,0)</f>
        <v>3.564118055346862E-2</v>
      </c>
      <c r="L58" s="84">
        <f>J58/'סכום נכסי הקרן'!$C$42</f>
        <v>4.578841358163839E-3</v>
      </c>
    </row>
    <row r="59" spans="2:12">
      <c r="B59" s="122" t="s">
        <v>44</v>
      </c>
      <c r="C59" s="118"/>
      <c r="D59" s="118"/>
      <c r="E59" s="118"/>
      <c r="F59" s="118"/>
      <c r="G59" s="119"/>
      <c r="H59" s="120"/>
      <c r="I59" s="114"/>
      <c r="J59" s="121">
        <f>SUM(J60:J72)</f>
        <v>23872.167467649004</v>
      </c>
      <c r="K59" s="84">
        <f t="shared" si="1"/>
        <v>3.564118055346862E-2</v>
      </c>
      <c r="L59" s="84">
        <f>J59/'סכום נכסי הקרן'!$C$42</f>
        <v>4.578841358163839E-3</v>
      </c>
    </row>
    <row r="60" spans="2:12">
      <c r="B60" s="76" t="s">
        <v>3068</v>
      </c>
      <c r="C60" s="73">
        <v>31785000</v>
      </c>
      <c r="D60" s="73">
        <v>85</v>
      </c>
      <c r="E60" s="73" t="s">
        <v>716</v>
      </c>
      <c r="F60" s="73" t="s">
        <v>671</v>
      </c>
      <c r="G60" s="86" t="s">
        <v>141</v>
      </c>
      <c r="H60" s="87"/>
      <c r="I60" s="87"/>
      <c r="J60" s="83">
        <v>309.43426101600005</v>
      </c>
      <c r="K60" s="84">
        <f>IFERROR(J60/$J$10,0)</f>
        <v>4.6198579920512432E-4</v>
      </c>
      <c r="L60" s="84">
        <f>J60/'סכום נכסי הקרן'!$C$42</f>
        <v>5.9351560510498578E-5</v>
      </c>
    </row>
    <row r="61" spans="2:12">
      <c r="B61" s="76" t="s">
        <v>3068</v>
      </c>
      <c r="C61" s="73">
        <v>32085000</v>
      </c>
      <c r="D61" s="73">
        <v>85</v>
      </c>
      <c r="E61" s="73" t="s">
        <v>716</v>
      </c>
      <c r="F61" s="73" t="s">
        <v>671</v>
      </c>
      <c r="G61" s="86" t="s">
        <v>134</v>
      </c>
      <c r="H61" s="87"/>
      <c r="I61" s="87"/>
      <c r="J61" s="83">
        <v>3390.6690772310008</v>
      </c>
      <c r="K61" s="84">
        <f>IFERROR(J61/$J$10,0)</f>
        <v>5.0622738359398052E-3</v>
      </c>
      <c r="L61" s="84">
        <f>J61/'סכום נכסי הקרן'!$C$42</f>
        <v>6.5035300308244294E-4</v>
      </c>
    </row>
    <row r="62" spans="2:12">
      <c r="B62" s="76" t="s">
        <v>3068</v>
      </c>
      <c r="C62" s="73">
        <v>30385000</v>
      </c>
      <c r="D62" s="73">
        <v>85</v>
      </c>
      <c r="E62" s="73" t="s">
        <v>716</v>
      </c>
      <c r="F62" s="73" t="s">
        <v>671</v>
      </c>
      <c r="G62" s="86" t="s">
        <v>132</v>
      </c>
      <c r="H62" s="87"/>
      <c r="I62" s="87"/>
      <c r="J62" s="83">
        <v>20172.064129402002</v>
      </c>
      <c r="K62" s="84">
        <f>IFERROR(J62/$J$10,0)</f>
        <v>3.011692091832369E-2</v>
      </c>
      <c r="L62" s="84">
        <f>J62/'סכום נכסי הקרן'!$C$42</f>
        <v>3.8691367945708974E-3</v>
      </c>
    </row>
    <row r="63" spans="2:12">
      <c r="B63" s="76"/>
      <c r="C63" s="73"/>
      <c r="D63" s="73"/>
      <c r="E63" s="73"/>
      <c r="F63" s="73"/>
      <c r="G63" s="86"/>
      <c r="H63" s="73"/>
      <c r="I63" s="73"/>
      <c r="J63" s="83"/>
      <c r="K63" s="84"/>
      <c r="L63" s="84"/>
    </row>
    <row r="64" spans="2:12">
      <c r="B64" s="76"/>
      <c r="C64" s="73"/>
      <c r="D64" s="73"/>
      <c r="E64" s="73"/>
      <c r="F64" s="73"/>
      <c r="G64" s="86"/>
      <c r="H64" s="73"/>
      <c r="I64" s="73"/>
      <c r="J64" s="83"/>
      <c r="K64" s="84"/>
      <c r="L64" s="84"/>
    </row>
    <row r="65" spans="2:12">
      <c r="B65" s="76"/>
      <c r="C65" s="73"/>
      <c r="D65" s="73"/>
      <c r="E65" s="73"/>
      <c r="F65" s="73"/>
      <c r="G65" s="86"/>
      <c r="H65" s="73"/>
      <c r="I65" s="73"/>
      <c r="J65" s="83"/>
      <c r="K65" s="84"/>
      <c r="L65" s="84"/>
    </row>
    <row r="66" spans="2:12">
      <c r="B66" s="76"/>
      <c r="C66" s="73"/>
      <c r="D66" s="73"/>
      <c r="E66" s="73"/>
      <c r="F66" s="73"/>
      <c r="G66" s="86"/>
      <c r="H66" s="73"/>
      <c r="I66" s="73"/>
      <c r="J66" s="83"/>
      <c r="K66" s="84"/>
      <c r="L66" s="84"/>
    </row>
    <row r="67" spans="2:12">
      <c r="B67" s="76"/>
      <c r="C67" s="73"/>
      <c r="D67" s="73"/>
      <c r="E67" s="73"/>
      <c r="F67" s="73"/>
      <c r="G67" s="86"/>
      <c r="H67" s="73"/>
      <c r="I67" s="73"/>
      <c r="J67" s="83"/>
      <c r="K67" s="84"/>
      <c r="L67" s="84"/>
    </row>
    <row r="68" spans="2:12">
      <c r="B68" s="76"/>
      <c r="C68" s="73"/>
      <c r="D68" s="73"/>
      <c r="E68" s="73"/>
      <c r="F68" s="73"/>
      <c r="G68" s="86"/>
      <c r="H68" s="73"/>
      <c r="I68" s="73"/>
      <c r="J68" s="83"/>
      <c r="K68" s="84"/>
      <c r="L68" s="84"/>
    </row>
    <row r="69" spans="2:12">
      <c r="B69" s="76"/>
      <c r="C69" s="73"/>
      <c r="D69" s="73"/>
      <c r="E69" s="73"/>
      <c r="F69" s="73"/>
      <c r="G69" s="86"/>
      <c r="H69" s="73"/>
      <c r="I69" s="73"/>
      <c r="J69" s="83"/>
      <c r="K69" s="84"/>
      <c r="L69" s="84"/>
    </row>
    <row r="70" spans="2:12">
      <c r="B70" s="123" t="s">
        <v>222</v>
      </c>
      <c r="C70" s="73"/>
      <c r="D70" s="73"/>
      <c r="E70" s="73"/>
      <c r="F70" s="73"/>
      <c r="G70" s="86"/>
      <c r="H70" s="73"/>
      <c r="I70" s="73"/>
      <c r="J70" s="83"/>
      <c r="K70" s="84"/>
      <c r="L70" s="84"/>
    </row>
    <row r="71" spans="2:12">
      <c r="B71" s="76"/>
      <c r="C71" s="73"/>
      <c r="D71" s="73"/>
      <c r="E71" s="73"/>
      <c r="F71" s="73"/>
      <c r="G71" s="86"/>
      <c r="H71" s="73"/>
      <c r="I71" s="73"/>
      <c r="J71" s="83"/>
      <c r="K71" s="84"/>
      <c r="L71" s="84"/>
    </row>
    <row r="72" spans="2:12">
      <c r="B72" s="76"/>
      <c r="C72" s="73"/>
      <c r="D72" s="73"/>
      <c r="E72" s="73"/>
      <c r="F72" s="73"/>
      <c r="G72" s="86"/>
      <c r="H72" s="73"/>
      <c r="I72" s="73"/>
      <c r="J72" s="83"/>
      <c r="K72" s="84"/>
      <c r="L72" s="84"/>
    </row>
    <row r="73" spans="2:12">
      <c r="B73" s="115"/>
      <c r="C73" s="115"/>
      <c r="D73" s="116"/>
      <c r="E73" s="116"/>
      <c r="F73" s="116"/>
      <c r="G73" s="116"/>
      <c r="H73" s="116"/>
      <c r="I73" s="116"/>
      <c r="J73" s="116"/>
      <c r="K73" s="116"/>
      <c r="L73" s="116"/>
    </row>
    <row r="74" spans="2:12">
      <c r="B74" s="115"/>
      <c r="C74" s="115"/>
      <c r="D74" s="116"/>
      <c r="E74" s="116"/>
      <c r="F74" s="116"/>
      <c r="G74" s="116"/>
      <c r="H74" s="116"/>
      <c r="I74" s="116"/>
      <c r="J74" s="116"/>
      <c r="K74" s="116"/>
      <c r="L74" s="116"/>
    </row>
    <row r="75" spans="2:12">
      <c r="B75" s="115"/>
      <c r="C75" s="115"/>
      <c r="D75" s="116"/>
      <c r="E75" s="116"/>
      <c r="F75" s="116"/>
      <c r="G75" s="116"/>
      <c r="H75" s="116"/>
      <c r="I75" s="116"/>
      <c r="J75" s="116"/>
      <c r="K75" s="116"/>
      <c r="L75" s="116"/>
    </row>
    <row r="76" spans="2:12">
      <c r="B76" s="115"/>
      <c r="C76" s="115"/>
      <c r="D76" s="116"/>
      <c r="E76" s="116"/>
      <c r="F76" s="116"/>
      <c r="G76" s="116"/>
      <c r="H76" s="116"/>
      <c r="I76" s="116"/>
      <c r="J76" s="116"/>
      <c r="K76" s="116"/>
      <c r="L76" s="116"/>
    </row>
    <row r="77" spans="2:12">
      <c r="B77" s="124"/>
      <c r="C77" s="115"/>
      <c r="D77" s="116"/>
      <c r="E77" s="116"/>
      <c r="F77" s="116"/>
      <c r="G77" s="116"/>
      <c r="H77" s="116"/>
      <c r="I77" s="116"/>
      <c r="J77" s="116"/>
      <c r="K77" s="116"/>
      <c r="L77" s="116"/>
    </row>
    <row r="78" spans="2:12">
      <c r="B78" s="115"/>
      <c r="C78" s="115"/>
      <c r="D78" s="116"/>
      <c r="E78" s="116"/>
      <c r="F78" s="116"/>
      <c r="G78" s="116"/>
      <c r="H78" s="116"/>
      <c r="I78" s="116"/>
      <c r="J78" s="116"/>
      <c r="K78" s="116"/>
      <c r="L78" s="116"/>
    </row>
    <row r="79" spans="2:12">
      <c r="B79" s="115"/>
      <c r="C79" s="115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2:12">
      <c r="B80" s="115"/>
      <c r="C80" s="115"/>
      <c r="D80" s="116"/>
      <c r="E80" s="116"/>
      <c r="F80" s="116"/>
      <c r="G80" s="116"/>
      <c r="H80" s="116"/>
      <c r="I80" s="116"/>
      <c r="J80" s="116"/>
      <c r="K80" s="116"/>
      <c r="L80" s="116"/>
    </row>
    <row r="81" spans="2:12">
      <c r="B81" s="115"/>
      <c r="C81" s="115"/>
      <c r="D81" s="116"/>
      <c r="E81" s="116"/>
      <c r="F81" s="116"/>
      <c r="G81" s="116"/>
      <c r="H81" s="116"/>
      <c r="I81" s="116"/>
      <c r="J81" s="116"/>
      <c r="K81" s="116"/>
      <c r="L81" s="116"/>
    </row>
    <row r="82" spans="2:12">
      <c r="B82" s="115"/>
      <c r="C82" s="115"/>
      <c r="D82" s="116"/>
      <c r="E82" s="116"/>
      <c r="F82" s="116"/>
      <c r="G82" s="116"/>
      <c r="H82" s="116"/>
      <c r="I82" s="116"/>
      <c r="J82" s="116"/>
      <c r="K82" s="116"/>
      <c r="L82" s="116"/>
    </row>
    <row r="83" spans="2:12">
      <c r="B83" s="115"/>
      <c r="C83" s="115"/>
      <c r="D83" s="116"/>
      <c r="E83" s="116"/>
      <c r="F83" s="116"/>
      <c r="G83" s="116"/>
      <c r="H83" s="116"/>
      <c r="I83" s="116"/>
      <c r="J83" s="116"/>
      <c r="K83" s="116"/>
      <c r="L83" s="116"/>
    </row>
    <row r="84" spans="2:12">
      <c r="B84" s="115"/>
      <c r="C84" s="115"/>
      <c r="D84" s="116"/>
      <c r="E84" s="116"/>
      <c r="F84" s="116"/>
      <c r="G84" s="116"/>
      <c r="H84" s="116"/>
      <c r="I84" s="116"/>
      <c r="J84" s="116"/>
      <c r="K84" s="116"/>
      <c r="L84" s="116"/>
    </row>
    <row r="85" spans="2:12">
      <c r="B85" s="115"/>
      <c r="C85" s="115"/>
      <c r="D85" s="116"/>
      <c r="E85" s="116"/>
      <c r="F85" s="116"/>
      <c r="G85" s="116"/>
      <c r="H85" s="116"/>
      <c r="I85" s="116"/>
      <c r="J85" s="116"/>
      <c r="K85" s="116"/>
      <c r="L85" s="116"/>
    </row>
    <row r="86" spans="2:12">
      <c r="B86" s="115"/>
      <c r="C86" s="115"/>
      <c r="D86" s="116"/>
      <c r="E86" s="116"/>
      <c r="F86" s="116"/>
      <c r="G86" s="116"/>
      <c r="H86" s="116"/>
      <c r="I86" s="116"/>
      <c r="J86" s="116"/>
      <c r="K86" s="116"/>
      <c r="L86" s="116"/>
    </row>
    <row r="87" spans="2:12">
      <c r="B87" s="115"/>
      <c r="C87" s="115"/>
      <c r="D87" s="116"/>
      <c r="E87" s="116"/>
      <c r="F87" s="116"/>
      <c r="G87" s="116"/>
      <c r="H87" s="116"/>
      <c r="I87" s="116"/>
      <c r="J87" s="116"/>
      <c r="K87" s="116"/>
      <c r="L87" s="116"/>
    </row>
    <row r="88" spans="2:12">
      <c r="B88" s="115"/>
      <c r="C88" s="115"/>
      <c r="D88" s="116"/>
      <c r="E88" s="116"/>
      <c r="F88" s="116"/>
      <c r="G88" s="116"/>
      <c r="H88" s="116"/>
      <c r="I88" s="116"/>
      <c r="J88" s="116"/>
      <c r="K88" s="116"/>
      <c r="L88" s="116"/>
    </row>
    <row r="89" spans="2:12">
      <c r="B89" s="115"/>
      <c r="C89" s="115"/>
      <c r="D89" s="116"/>
      <c r="E89" s="116"/>
      <c r="F89" s="116"/>
      <c r="G89" s="116"/>
      <c r="H89" s="116"/>
      <c r="I89" s="116"/>
      <c r="J89" s="116"/>
      <c r="K89" s="116"/>
      <c r="L89" s="116"/>
    </row>
    <row r="90" spans="2:12">
      <c r="B90" s="115"/>
      <c r="C90" s="115"/>
      <c r="D90" s="116"/>
      <c r="E90" s="116"/>
      <c r="F90" s="116"/>
      <c r="G90" s="116"/>
      <c r="H90" s="116"/>
      <c r="I90" s="116"/>
      <c r="J90" s="116"/>
      <c r="K90" s="116"/>
      <c r="L90" s="116"/>
    </row>
    <row r="91" spans="2:12">
      <c r="B91" s="115"/>
      <c r="C91" s="115"/>
      <c r="D91" s="116"/>
      <c r="E91" s="116"/>
      <c r="F91" s="116"/>
      <c r="G91" s="116"/>
      <c r="H91" s="116"/>
      <c r="I91" s="116"/>
      <c r="J91" s="116"/>
      <c r="K91" s="116"/>
      <c r="L91" s="116"/>
    </row>
    <row r="92" spans="2:12">
      <c r="B92" s="115"/>
      <c r="C92" s="115"/>
      <c r="D92" s="116"/>
      <c r="E92" s="116"/>
      <c r="F92" s="116"/>
      <c r="G92" s="116"/>
      <c r="H92" s="116"/>
      <c r="I92" s="116"/>
      <c r="J92" s="116"/>
      <c r="K92" s="116"/>
      <c r="L92" s="116"/>
    </row>
    <row r="93" spans="2:12">
      <c r="B93" s="115"/>
      <c r="C93" s="115"/>
      <c r="D93" s="116"/>
      <c r="E93" s="116"/>
      <c r="F93" s="116"/>
      <c r="G93" s="116"/>
      <c r="H93" s="116"/>
      <c r="I93" s="116"/>
      <c r="J93" s="116"/>
      <c r="K93" s="116"/>
      <c r="L93" s="116"/>
    </row>
    <row r="94" spans="2:12">
      <c r="B94" s="115"/>
      <c r="C94" s="115"/>
      <c r="D94" s="116"/>
      <c r="E94" s="116"/>
      <c r="F94" s="116"/>
      <c r="G94" s="116"/>
      <c r="H94" s="116"/>
      <c r="I94" s="116"/>
      <c r="J94" s="116"/>
      <c r="K94" s="116"/>
      <c r="L94" s="116"/>
    </row>
    <row r="95" spans="2:12">
      <c r="B95" s="115"/>
      <c r="C95" s="115"/>
      <c r="D95" s="116"/>
      <c r="E95" s="116"/>
      <c r="F95" s="116"/>
      <c r="G95" s="116"/>
      <c r="H95" s="116"/>
      <c r="I95" s="116"/>
      <c r="J95" s="116"/>
      <c r="K95" s="116"/>
      <c r="L95" s="116"/>
    </row>
    <row r="96" spans="2:12">
      <c r="B96" s="115"/>
      <c r="C96" s="115"/>
      <c r="D96" s="116"/>
      <c r="E96" s="116"/>
      <c r="F96" s="116"/>
      <c r="G96" s="116"/>
      <c r="H96" s="116"/>
      <c r="I96" s="116"/>
      <c r="J96" s="116"/>
      <c r="K96" s="116"/>
      <c r="L96" s="116"/>
    </row>
    <row r="97" spans="2:12">
      <c r="B97" s="115"/>
      <c r="C97" s="115"/>
      <c r="D97" s="116"/>
      <c r="E97" s="116"/>
      <c r="F97" s="116"/>
      <c r="G97" s="116"/>
      <c r="H97" s="116"/>
      <c r="I97" s="116"/>
      <c r="J97" s="116"/>
      <c r="K97" s="116"/>
      <c r="L97" s="116"/>
    </row>
    <row r="98" spans="2:12">
      <c r="B98" s="115"/>
      <c r="C98" s="115"/>
      <c r="D98" s="116"/>
      <c r="E98" s="116"/>
      <c r="F98" s="116"/>
      <c r="G98" s="116"/>
      <c r="H98" s="116"/>
      <c r="I98" s="116"/>
      <c r="J98" s="116"/>
      <c r="K98" s="116"/>
      <c r="L98" s="116"/>
    </row>
    <row r="99" spans="2:12">
      <c r="B99" s="115"/>
      <c r="C99" s="115"/>
      <c r="D99" s="116"/>
      <c r="E99" s="116"/>
      <c r="F99" s="116"/>
      <c r="G99" s="116"/>
      <c r="H99" s="116"/>
      <c r="I99" s="116"/>
      <c r="J99" s="116"/>
      <c r="K99" s="116"/>
      <c r="L99" s="116"/>
    </row>
    <row r="100" spans="2:12">
      <c r="B100" s="115"/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</row>
    <row r="101" spans="2:12">
      <c r="B101" s="115"/>
      <c r="C101" s="115"/>
      <c r="D101" s="116"/>
      <c r="E101" s="116"/>
      <c r="F101" s="116"/>
      <c r="G101" s="116"/>
      <c r="H101" s="116"/>
      <c r="I101" s="116"/>
      <c r="J101" s="116"/>
      <c r="K101" s="116"/>
      <c r="L101" s="116"/>
    </row>
    <row r="102" spans="2:12">
      <c r="B102" s="115"/>
      <c r="C102" s="115"/>
      <c r="D102" s="116"/>
      <c r="E102" s="116"/>
      <c r="F102" s="116"/>
      <c r="G102" s="116"/>
      <c r="H102" s="116"/>
      <c r="I102" s="116"/>
      <c r="J102" s="116"/>
      <c r="K102" s="116"/>
      <c r="L102" s="116"/>
    </row>
    <row r="103" spans="2:12">
      <c r="B103" s="115"/>
      <c r="C103" s="115"/>
      <c r="D103" s="116"/>
      <c r="E103" s="116"/>
      <c r="F103" s="116"/>
      <c r="G103" s="116"/>
      <c r="H103" s="116"/>
      <c r="I103" s="116"/>
      <c r="J103" s="116"/>
      <c r="K103" s="116"/>
      <c r="L103" s="116"/>
    </row>
    <row r="104" spans="2:12">
      <c r="B104" s="115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</row>
    <row r="105" spans="2:12">
      <c r="B105" s="115"/>
      <c r="C105" s="115"/>
      <c r="D105" s="116"/>
      <c r="E105" s="116"/>
      <c r="F105" s="116"/>
      <c r="G105" s="116"/>
      <c r="H105" s="116"/>
      <c r="I105" s="116"/>
      <c r="J105" s="116"/>
      <c r="K105" s="116"/>
      <c r="L105" s="116"/>
    </row>
    <row r="106" spans="2:12">
      <c r="B106" s="115"/>
      <c r="C106" s="115"/>
      <c r="D106" s="116"/>
      <c r="E106" s="116"/>
      <c r="F106" s="116"/>
      <c r="G106" s="116"/>
      <c r="H106" s="116"/>
      <c r="I106" s="116"/>
      <c r="J106" s="116"/>
      <c r="K106" s="116"/>
      <c r="L106" s="116"/>
    </row>
    <row r="107" spans="2:12">
      <c r="B107" s="115"/>
      <c r="C107" s="115"/>
      <c r="D107" s="116"/>
      <c r="E107" s="116"/>
      <c r="F107" s="116"/>
      <c r="G107" s="116"/>
      <c r="H107" s="116"/>
      <c r="I107" s="116"/>
      <c r="J107" s="116"/>
      <c r="K107" s="116"/>
      <c r="L107" s="116"/>
    </row>
    <row r="108" spans="2:12">
      <c r="B108" s="115"/>
      <c r="C108" s="115"/>
      <c r="D108" s="116"/>
      <c r="E108" s="116"/>
      <c r="F108" s="116"/>
      <c r="G108" s="116"/>
      <c r="H108" s="116"/>
      <c r="I108" s="116"/>
      <c r="J108" s="116"/>
      <c r="K108" s="116"/>
      <c r="L108" s="116"/>
    </row>
    <row r="109" spans="2:12">
      <c r="B109" s="115"/>
      <c r="C109" s="115"/>
      <c r="D109" s="116"/>
      <c r="E109" s="116"/>
      <c r="F109" s="116"/>
      <c r="G109" s="116"/>
      <c r="H109" s="116"/>
      <c r="I109" s="116"/>
      <c r="J109" s="116"/>
      <c r="K109" s="116"/>
      <c r="L109" s="116"/>
    </row>
    <row r="110" spans="2:12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</row>
    <row r="111" spans="2:12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5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5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5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5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5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5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5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5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5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5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5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5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5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5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5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5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5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5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5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5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5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5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5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5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5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5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5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5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5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5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5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5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5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5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5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5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5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5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5"/>
      <c r="D474" s="116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5"/>
      <c r="D475" s="116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5"/>
      <c r="D476" s="116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5"/>
      <c r="D477" s="116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5"/>
      <c r="D478" s="116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5"/>
      <c r="D479" s="116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5"/>
      <c r="D480" s="116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5"/>
      <c r="D481" s="116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5"/>
      <c r="D482" s="116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5"/>
      <c r="D483" s="116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5"/>
      <c r="D484" s="116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5"/>
      <c r="D485" s="116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5"/>
      <c r="D486" s="116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5"/>
      <c r="D487" s="116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5"/>
      <c r="D488" s="116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5"/>
      <c r="D489" s="116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5"/>
      <c r="D490" s="116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5"/>
      <c r="D491" s="116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5"/>
      <c r="D492" s="116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5"/>
      <c r="D493" s="116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5"/>
      <c r="D494" s="116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5"/>
      <c r="D495" s="116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5"/>
      <c r="D496" s="116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5"/>
      <c r="D497" s="116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5"/>
      <c r="D498" s="116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5"/>
      <c r="D499" s="116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5"/>
      <c r="D500" s="116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5"/>
      <c r="D501" s="116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5"/>
      <c r="D502" s="116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5"/>
      <c r="D503" s="116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5"/>
      <c r="D504" s="116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5"/>
      <c r="D505" s="116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4.710937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146</v>
      </c>
      <c r="C1" s="67" t="s" vm="1">
        <v>231</v>
      </c>
    </row>
    <row r="2" spans="2:11">
      <c r="B2" s="46" t="s">
        <v>145</v>
      </c>
      <c r="C2" s="67" t="s">
        <v>232</v>
      </c>
    </row>
    <row r="3" spans="2:11">
      <c r="B3" s="46" t="s">
        <v>147</v>
      </c>
      <c r="C3" s="67" t="s">
        <v>233</v>
      </c>
    </row>
    <row r="4" spans="2:11">
      <c r="B4" s="46" t="s">
        <v>148</v>
      </c>
      <c r="C4" s="67">
        <v>8802</v>
      </c>
    </row>
    <row r="6" spans="2:11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ht="26.25" customHeight="1">
      <c r="B7" s="152" t="s">
        <v>101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1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50</v>
      </c>
      <c r="C11" s="69"/>
      <c r="D11" s="69"/>
      <c r="E11" s="69"/>
      <c r="F11" s="69"/>
      <c r="G11" s="77"/>
      <c r="H11" s="79"/>
      <c r="I11" s="77">
        <v>-13265.458646754005</v>
      </c>
      <c r="J11" s="78">
        <f>IFERROR(I11/$I$11,0)</f>
        <v>1</v>
      </c>
      <c r="K11" s="78">
        <f>I11/'סכום נכסי הקרן'!$C$42</f>
        <v>-2.54440367717273E-3</v>
      </c>
    </row>
    <row r="12" spans="2:11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-25412.446614798006</v>
      </c>
      <c r="J12" s="81">
        <f t="shared" ref="J12:J75" si="0">IFERROR(I12/$I$11,0)</f>
        <v>1.9156854875135667</v>
      </c>
      <c r="K12" s="81">
        <f>I12/'סכום נכסי הקרן'!$C$42</f>
        <v>-4.8742771987359537E-3</v>
      </c>
    </row>
    <row r="13" spans="2:11">
      <c r="B13" s="89" t="s">
        <v>192</v>
      </c>
      <c r="C13" s="71"/>
      <c r="D13" s="71"/>
      <c r="E13" s="71"/>
      <c r="F13" s="71"/>
      <c r="G13" s="80"/>
      <c r="H13" s="82"/>
      <c r="I13" s="80">
        <v>-645.91723426800013</v>
      </c>
      <c r="J13" s="81">
        <f t="shared" si="0"/>
        <v>4.869166241953142E-2</v>
      </c>
      <c r="K13" s="81">
        <f>I13/'סכום נכסי הקרן'!$C$42</f>
        <v>-1.2389124490790897E-4</v>
      </c>
    </row>
    <row r="14" spans="2:11">
      <c r="B14" s="76" t="s">
        <v>2383</v>
      </c>
      <c r="C14" s="73" t="s">
        <v>2384</v>
      </c>
      <c r="D14" s="86" t="s">
        <v>535</v>
      </c>
      <c r="E14" s="86" t="s">
        <v>133</v>
      </c>
      <c r="F14" s="94">
        <v>44952</v>
      </c>
      <c r="G14" s="83">
        <v>1731896.7598890003</v>
      </c>
      <c r="H14" s="85">
        <v>-34.616999</v>
      </c>
      <c r="I14" s="83">
        <v>-599.53067985000007</v>
      </c>
      <c r="J14" s="84">
        <f t="shared" si="0"/>
        <v>4.5194870061782778E-2</v>
      </c>
      <c r="K14" s="84">
        <f>I14/'סכום נכסי הקרן'!$C$42</f>
        <v>-1.1499399357454384E-4</v>
      </c>
    </row>
    <row r="15" spans="2:11">
      <c r="B15" s="76" t="s">
        <v>963</v>
      </c>
      <c r="C15" s="73" t="s">
        <v>2385</v>
      </c>
      <c r="D15" s="86" t="s">
        <v>535</v>
      </c>
      <c r="E15" s="86" t="s">
        <v>133</v>
      </c>
      <c r="F15" s="94">
        <v>44952</v>
      </c>
      <c r="G15" s="83">
        <v>2882530.9869200005</v>
      </c>
      <c r="H15" s="85">
        <v>-20.266642000000001</v>
      </c>
      <c r="I15" s="83">
        <v>-584.19224051000015</v>
      </c>
      <c r="J15" s="84">
        <f t="shared" si="0"/>
        <v>4.4038601006302122E-2</v>
      </c>
      <c r="K15" s="84">
        <f>I15/'סכום נכסי הקרן'!$C$42</f>
        <v>-1.1205197833797783E-4</v>
      </c>
    </row>
    <row r="16" spans="2:11" s="6" customFormat="1">
      <c r="B16" s="76" t="s">
        <v>974</v>
      </c>
      <c r="C16" s="73" t="s">
        <v>2386</v>
      </c>
      <c r="D16" s="86" t="s">
        <v>535</v>
      </c>
      <c r="E16" s="86" t="s">
        <v>133</v>
      </c>
      <c r="F16" s="94">
        <v>44882</v>
      </c>
      <c r="G16" s="83">
        <v>779172.7149260001</v>
      </c>
      <c r="H16" s="85">
        <v>-3.8064249999999999</v>
      </c>
      <c r="I16" s="83">
        <v>-29.658621643000004</v>
      </c>
      <c r="J16" s="84">
        <f t="shared" si="0"/>
        <v>2.2357780784501807E-3</v>
      </c>
      <c r="K16" s="84">
        <f>I16/'סכום נכסי הקרן'!$C$42</f>
        <v>-5.6887219641508209E-6</v>
      </c>
    </row>
    <row r="17" spans="2:11" s="6" customFormat="1">
      <c r="B17" s="76" t="s">
        <v>974</v>
      </c>
      <c r="C17" s="73" t="s">
        <v>2387</v>
      </c>
      <c r="D17" s="86" t="s">
        <v>535</v>
      </c>
      <c r="E17" s="86" t="s">
        <v>133</v>
      </c>
      <c r="F17" s="94">
        <v>44965</v>
      </c>
      <c r="G17" s="83">
        <v>810044.8536240001</v>
      </c>
      <c r="H17" s="85">
        <v>-3.0257000000000001</v>
      </c>
      <c r="I17" s="83">
        <v>-24.509524346000003</v>
      </c>
      <c r="J17" s="84">
        <f t="shared" si="0"/>
        <v>1.8476198221760969E-3</v>
      </c>
      <c r="K17" s="84">
        <f>I17/'סכום נכסי הקרן'!$C$42</f>
        <v>-4.7010906695620874E-6</v>
      </c>
    </row>
    <row r="18" spans="2:11" s="6" customFormat="1">
      <c r="B18" s="76" t="s">
        <v>1080</v>
      </c>
      <c r="C18" s="73" t="s">
        <v>2388</v>
      </c>
      <c r="D18" s="86" t="s">
        <v>535</v>
      </c>
      <c r="E18" s="86" t="s">
        <v>133</v>
      </c>
      <c r="F18" s="94">
        <v>44965</v>
      </c>
      <c r="G18" s="83">
        <v>692745.03579000011</v>
      </c>
      <c r="H18" s="85">
        <v>18.024788000000001</v>
      </c>
      <c r="I18" s="83">
        <v>124.86582171300002</v>
      </c>
      <c r="J18" s="84">
        <f t="shared" si="0"/>
        <v>-9.4128537156575511E-3</v>
      </c>
      <c r="K18" s="84">
        <f>I18/'סכום נכסי הקרן'!$C$42</f>
        <v>2.3950099606808068E-5</v>
      </c>
    </row>
    <row r="19" spans="2:11">
      <c r="B19" s="76" t="s">
        <v>1080</v>
      </c>
      <c r="C19" s="73" t="s">
        <v>2389</v>
      </c>
      <c r="D19" s="86" t="s">
        <v>535</v>
      </c>
      <c r="E19" s="86" t="s">
        <v>133</v>
      </c>
      <c r="F19" s="94">
        <v>44952</v>
      </c>
      <c r="G19" s="83">
        <v>1994474.2319010005</v>
      </c>
      <c r="H19" s="85">
        <v>30.234833999999999</v>
      </c>
      <c r="I19" s="83">
        <v>603.02597975000015</v>
      </c>
      <c r="J19" s="84">
        <f t="shared" si="0"/>
        <v>-4.5458358870807514E-2</v>
      </c>
      <c r="K19" s="84">
        <f>I19/'סכום נכסי הקרן'!$C$42</f>
        <v>1.1566441546912023E-4</v>
      </c>
    </row>
    <row r="20" spans="2:11">
      <c r="B20" s="76" t="s">
        <v>987</v>
      </c>
      <c r="C20" s="73" t="s">
        <v>2390</v>
      </c>
      <c r="D20" s="86" t="s">
        <v>535</v>
      </c>
      <c r="E20" s="86" t="s">
        <v>133</v>
      </c>
      <c r="F20" s="94">
        <v>45091</v>
      </c>
      <c r="G20" s="83">
        <v>1697162.7348550002</v>
      </c>
      <c r="H20" s="85">
        <v>1.5185919999999999</v>
      </c>
      <c r="I20" s="83">
        <v>25.772973598</v>
      </c>
      <c r="J20" s="84">
        <f t="shared" si="0"/>
        <v>-1.9428633629871913E-3</v>
      </c>
      <c r="K20" s="84">
        <f>I20/'סכום נכסי הקרן'!$C$42</f>
        <v>4.9434286850287861E-6</v>
      </c>
    </row>
    <row r="21" spans="2:11">
      <c r="B21" s="76" t="s">
        <v>1006</v>
      </c>
      <c r="C21" s="73" t="s">
        <v>2391</v>
      </c>
      <c r="D21" s="86" t="s">
        <v>535</v>
      </c>
      <c r="E21" s="86" t="s">
        <v>133</v>
      </c>
      <c r="F21" s="94">
        <v>44917</v>
      </c>
      <c r="G21" s="83">
        <v>2743757.9355000006</v>
      </c>
      <c r="H21" s="85">
        <v>-5.9169239999999999</v>
      </c>
      <c r="I21" s="83">
        <v>-162.34606836500004</v>
      </c>
      <c r="J21" s="84">
        <f t="shared" si="0"/>
        <v>1.2238255207612091E-2</v>
      </c>
      <c r="K21" s="84">
        <f>I21/'סכום נכסי הקרן'!$C$42</f>
        <v>-3.1139061552426514E-5</v>
      </c>
    </row>
    <row r="22" spans="2:11">
      <c r="B22" s="76" t="s">
        <v>1006</v>
      </c>
      <c r="C22" s="73" t="s">
        <v>2392</v>
      </c>
      <c r="D22" s="86" t="s">
        <v>535</v>
      </c>
      <c r="E22" s="86" t="s">
        <v>133</v>
      </c>
      <c r="F22" s="94">
        <v>45043</v>
      </c>
      <c r="G22" s="83">
        <v>2261214.2376600001</v>
      </c>
      <c r="H22" s="85">
        <v>2.8972000000000001E-2</v>
      </c>
      <c r="I22" s="83">
        <v>0.65512538500000017</v>
      </c>
      <c r="J22" s="84">
        <f t="shared" si="0"/>
        <v>-4.9385807339598185E-5</v>
      </c>
      <c r="K22" s="84">
        <f>I22/'סכום נכסי הקרן'!$C$42</f>
        <v>1.2565742979501763E-7</v>
      </c>
    </row>
    <row r="23" spans="2:11">
      <c r="B23" s="72"/>
      <c r="C23" s="73"/>
      <c r="D23" s="73"/>
      <c r="E23" s="73"/>
      <c r="F23" s="73"/>
      <c r="G23" s="83"/>
      <c r="H23" s="85"/>
      <c r="I23" s="73"/>
      <c r="J23" s="84"/>
      <c r="K23" s="73"/>
    </row>
    <row r="24" spans="2:11">
      <c r="B24" s="89" t="s">
        <v>2374</v>
      </c>
      <c r="C24" s="71"/>
      <c r="D24" s="71"/>
      <c r="E24" s="71"/>
      <c r="F24" s="71"/>
      <c r="G24" s="80"/>
      <c r="H24" s="82"/>
      <c r="I24" s="80">
        <v>-22039.573376016011</v>
      </c>
      <c r="J24" s="81">
        <f t="shared" si="0"/>
        <v>1.6614256591428891</v>
      </c>
      <c r="K24" s="81">
        <f>I24/'סכום נכסי הקרן'!$C$42</f>
        <v>-4.2273375564722939E-3</v>
      </c>
    </row>
    <row r="25" spans="2:11">
      <c r="B25" s="76" t="s">
        <v>2393</v>
      </c>
      <c r="C25" s="73" t="s">
        <v>2394</v>
      </c>
      <c r="D25" s="86" t="s">
        <v>535</v>
      </c>
      <c r="E25" s="86" t="s">
        <v>132</v>
      </c>
      <c r="F25" s="94">
        <v>44951</v>
      </c>
      <c r="G25" s="83">
        <v>2298804.5990000004</v>
      </c>
      <c r="H25" s="85">
        <v>-11.310268000000001</v>
      </c>
      <c r="I25" s="83">
        <v>-260.00096951500001</v>
      </c>
      <c r="J25" s="84">
        <f t="shared" si="0"/>
        <v>1.9599847727739216E-2</v>
      </c>
      <c r="K25" s="84">
        <f>I25/'סכום נכסי הקרן'!$C$42</f>
        <v>-4.9869924630485241E-5</v>
      </c>
    </row>
    <row r="26" spans="2:11">
      <c r="B26" s="76" t="s">
        <v>2393</v>
      </c>
      <c r="C26" s="73" t="s">
        <v>2395</v>
      </c>
      <c r="D26" s="86" t="s">
        <v>535</v>
      </c>
      <c r="E26" s="86" t="s">
        <v>132</v>
      </c>
      <c r="F26" s="94">
        <v>44951</v>
      </c>
      <c r="G26" s="83">
        <v>888065.86695000017</v>
      </c>
      <c r="H26" s="85">
        <v>-11.310268000000001</v>
      </c>
      <c r="I26" s="83">
        <v>-100.44263275200002</v>
      </c>
      <c r="J26" s="84">
        <f t="shared" si="0"/>
        <v>7.5717421784415925E-3</v>
      </c>
      <c r="K26" s="84">
        <f>I26/'סכום נכסי הקרן'!$C$42</f>
        <v>-1.9265568641430644E-5</v>
      </c>
    </row>
    <row r="27" spans="2:11">
      <c r="B27" s="76" t="s">
        <v>2396</v>
      </c>
      <c r="C27" s="73" t="s">
        <v>2397</v>
      </c>
      <c r="D27" s="86" t="s">
        <v>535</v>
      </c>
      <c r="E27" s="86" t="s">
        <v>132</v>
      </c>
      <c r="F27" s="94">
        <v>44951</v>
      </c>
      <c r="G27" s="83">
        <v>2627205.2560000005</v>
      </c>
      <c r="H27" s="85">
        <v>-11.310268000000001</v>
      </c>
      <c r="I27" s="83">
        <v>-297.14396504700005</v>
      </c>
      <c r="J27" s="84">
        <f t="shared" si="0"/>
        <v>2.2399825966040742E-2</v>
      </c>
      <c r="K27" s="84">
        <f>I27/'סכום נכסי הקרן'!$C$42</f>
        <v>-5.6994199556023267E-5</v>
      </c>
    </row>
    <row r="28" spans="2:11">
      <c r="B28" s="76" t="s">
        <v>2398</v>
      </c>
      <c r="C28" s="73" t="s">
        <v>2399</v>
      </c>
      <c r="D28" s="86" t="s">
        <v>535</v>
      </c>
      <c r="E28" s="86" t="s">
        <v>132</v>
      </c>
      <c r="F28" s="94">
        <v>44951</v>
      </c>
      <c r="G28" s="83">
        <v>2901401.422605</v>
      </c>
      <c r="H28" s="85">
        <v>-11.259849000000001</v>
      </c>
      <c r="I28" s="83">
        <v>-326.69340461900003</v>
      </c>
      <c r="J28" s="84">
        <f t="shared" si="0"/>
        <v>2.4627373490696484E-2</v>
      </c>
      <c r="K28" s="84">
        <f>I28/'סכום נכסי הקרן'!$C$42</f>
        <v>-6.2661979668834352E-5</v>
      </c>
    </row>
    <row r="29" spans="2:11">
      <c r="B29" s="76" t="s">
        <v>2398</v>
      </c>
      <c r="C29" s="73" t="s">
        <v>2400</v>
      </c>
      <c r="D29" s="86" t="s">
        <v>535</v>
      </c>
      <c r="E29" s="86" t="s">
        <v>132</v>
      </c>
      <c r="F29" s="94">
        <v>44951</v>
      </c>
      <c r="G29" s="83">
        <v>4928242.1857500011</v>
      </c>
      <c r="H29" s="85">
        <v>-11.259848</v>
      </c>
      <c r="I29" s="83">
        <v>-554.91260381200016</v>
      </c>
      <c r="J29" s="84">
        <f t="shared" si="0"/>
        <v>4.183139223367785E-2</v>
      </c>
      <c r="K29" s="84">
        <f>I29/'סכום נכסי הקרן'!$C$42</f>
        <v>-1.0643594822062471E-4</v>
      </c>
    </row>
    <row r="30" spans="2:11">
      <c r="B30" s="76" t="s">
        <v>2401</v>
      </c>
      <c r="C30" s="73" t="s">
        <v>2402</v>
      </c>
      <c r="D30" s="86" t="s">
        <v>535</v>
      </c>
      <c r="E30" s="86" t="s">
        <v>132</v>
      </c>
      <c r="F30" s="94">
        <v>44950</v>
      </c>
      <c r="G30" s="83">
        <v>2681905.2586200004</v>
      </c>
      <c r="H30" s="85">
        <v>-10.581398999999999</v>
      </c>
      <c r="I30" s="83">
        <v>-283.78308440100005</v>
      </c>
      <c r="J30" s="84">
        <f t="shared" si="0"/>
        <v>2.1392632698036446E-2</v>
      </c>
      <c r="K30" s="84">
        <f>I30/'סכום נכסי הקרן'!$C$42</f>
        <v>-5.4431493301289521E-5</v>
      </c>
    </row>
    <row r="31" spans="2:11">
      <c r="B31" s="76" t="s">
        <v>2403</v>
      </c>
      <c r="C31" s="73" t="s">
        <v>2404</v>
      </c>
      <c r="D31" s="86" t="s">
        <v>535</v>
      </c>
      <c r="E31" s="86" t="s">
        <v>132</v>
      </c>
      <c r="F31" s="94">
        <v>44950</v>
      </c>
      <c r="G31" s="83">
        <v>3971524.7551200003</v>
      </c>
      <c r="H31" s="85">
        <v>-10.455429000000001</v>
      </c>
      <c r="I31" s="83">
        <v>-415.23995029600002</v>
      </c>
      <c r="J31" s="84">
        <f t="shared" si="0"/>
        <v>3.1302344031475103E-2</v>
      </c>
      <c r="K31" s="84">
        <f>I31/'סכום נכסי הקרן'!$C$42</f>
        <v>-7.9645799257811113E-5</v>
      </c>
    </row>
    <row r="32" spans="2:11">
      <c r="B32" s="76" t="s">
        <v>2405</v>
      </c>
      <c r="C32" s="73" t="s">
        <v>2406</v>
      </c>
      <c r="D32" s="86" t="s">
        <v>535</v>
      </c>
      <c r="E32" s="86" t="s">
        <v>132</v>
      </c>
      <c r="F32" s="94">
        <v>44950</v>
      </c>
      <c r="G32" s="83">
        <v>2316861.6744000004</v>
      </c>
      <c r="H32" s="85">
        <v>-10.448807</v>
      </c>
      <c r="I32" s="83">
        <v>-242.08440375900003</v>
      </c>
      <c r="J32" s="84">
        <f t="shared" si="0"/>
        <v>1.8249229838595664E-2</v>
      </c>
      <c r="K32" s="84">
        <f>I32/'סכום נכסי הקרן'!$C$42</f>
        <v>-4.6433407506893112E-5</v>
      </c>
    </row>
    <row r="33" spans="2:11">
      <c r="B33" s="76" t="s">
        <v>2407</v>
      </c>
      <c r="C33" s="73" t="s">
        <v>2408</v>
      </c>
      <c r="D33" s="86" t="s">
        <v>535</v>
      </c>
      <c r="E33" s="86" t="s">
        <v>132</v>
      </c>
      <c r="F33" s="94">
        <v>44952</v>
      </c>
      <c r="G33" s="83">
        <v>3114198.6266560005</v>
      </c>
      <c r="H33" s="85">
        <v>-10.330845</v>
      </c>
      <c r="I33" s="83">
        <v>-321.72302451400003</v>
      </c>
      <c r="J33" s="84">
        <f t="shared" si="0"/>
        <v>2.4252687606298794E-2</v>
      </c>
      <c r="K33" s="84">
        <f>I33/'סכום נכסי הקרן'!$C$42</f>
        <v>-6.1708627526788155E-5</v>
      </c>
    </row>
    <row r="34" spans="2:11">
      <c r="B34" s="76" t="s">
        <v>2409</v>
      </c>
      <c r="C34" s="73" t="s">
        <v>2410</v>
      </c>
      <c r="D34" s="86" t="s">
        <v>535</v>
      </c>
      <c r="E34" s="86" t="s">
        <v>132</v>
      </c>
      <c r="F34" s="94">
        <v>44952</v>
      </c>
      <c r="G34" s="83">
        <v>6296164.8620000007</v>
      </c>
      <c r="H34" s="85">
        <v>-10.304418</v>
      </c>
      <c r="I34" s="83">
        <v>-648.78315638200013</v>
      </c>
      <c r="J34" s="84">
        <f t="shared" si="0"/>
        <v>4.8907706371747225E-2</v>
      </c>
      <c r="K34" s="84">
        <f>I34/'סכום נכסי הקרן'!$C$42</f>
        <v>-1.2444094793435779E-4</v>
      </c>
    </row>
    <row r="35" spans="2:11">
      <c r="B35" s="76" t="s">
        <v>2411</v>
      </c>
      <c r="C35" s="73" t="s">
        <v>2412</v>
      </c>
      <c r="D35" s="86" t="s">
        <v>535</v>
      </c>
      <c r="E35" s="86" t="s">
        <v>132</v>
      </c>
      <c r="F35" s="94">
        <v>44952</v>
      </c>
      <c r="G35" s="83">
        <v>3182458.3402559999</v>
      </c>
      <c r="H35" s="85">
        <v>-10.261502</v>
      </c>
      <c r="I35" s="83">
        <v>-326.5680269560001</v>
      </c>
      <c r="J35" s="84">
        <f t="shared" si="0"/>
        <v>2.4617922052465917E-2</v>
      </c>
      <c r="K35" s="84">
        <f>I35/'סכום נכסי הקרן'!$C$42</f>
        <v>-6.2637931394645928E-5</v>
      </c>
    </row>
    <row r="36" spans="2:11">
      <c r="B36" s="76" t="s">
        <v>2413</v>
      </c>
      <c r="C36" s="73" t="s">
        <v>2414</v>
      </c>
      <c r="D36" s="86" t="s">
        <v>535</v>
      </c>
      <c r="E36" s="86" t="s">
        <v>132</v>
      </c>
      <c r="F36" s="94">
        <v>44959</v>
      </c>
      <c r="G36" s="83">
        <v>4150412.8278080006</v>
      </c>
      <c r="H36" s="85">
        <v>-9.1638409999999997</v>
      </c>
      <c r="I36" s="83">
        <v>-380.33724471600004</v>
      </c>
      <c r="J36" s="84">
        <f t="shared" si="0"/>
        <v>2.8671247247758505E-2</v>
      </c>
      <c r="K36" s="84">
        <f>I36/'סכום נכסי הקרן'!$C$42</f>
        <v>-7.2951226926325265E-5</v>
      </c>
    </row>
    <row r="37" spans="2:11">
      <c r="B37" s="76" t="s">
        <v>2415</v>
      </c>
      <c r="C37" s="73" t="s">
        <v>2416</v>
      </c>
      <c r="D37" s="86" t="s">
        <v>535</v>
      </c>
      <c r="E37" s="86" t="s">
        <v>132</v>
      </c>
      <c r="F37" s="94">
        <v>44959</v>
      </c>
      <c r="G37" s="83">
        <v>745997.40572000016</v>
      </c>
      <c r="H37" s="85">
        <v>-9.1509</v>
      </c>
      <c r="I37" s="83">
        <v>-68.265473062000012</v>
      </c>
      <c r="J37" s="84">
        <f t="shared" si="0"/>
        <v>5.1461072609580863E-3</v>
      </c>
      <c r="K37" s="84">
        <f>I37/'סכום נכסי הקרן'!$C$42</f>
        <v>-1.3093774237907041E-5</v>
      </c>
    </row>
    <row r="38" spans="2:11">
      <c r="B38" s="76" t="s">
        <v>2417</v>
      </c>
      <c r="C38" s="73" t="s">
        <v>2418</v>
      </c>
      <c r="D38" s="86" t="s">
        <v>535</v>
      </c>
      <c r="E38" s="86" t="s">
        <v>132</v>
      </c>
      <c r="F38" s="94">
        <v>44959</v>
      </c>
      <c r="G38" s="83">
        <v>3350182.7749000005</v>
      </c>
      <c r="H38" s="85">
        <v>-9.0636229999999998</v>
      </c>
      <c r="I38" s="83">
        <v>-303.64792874800008</v>
      </c>
      <c r="J38" s="84">
        <f t="shared" si="0"/>
        <v>2.2890119130732151E-2</v>
      </c>
      <c r="K38" s="84">
        <f>I38/'סכום נכסי הקרן'!$C$42</f>
        <v>-5.8241703287156742E-5</v>
      </c>
    </row>
    <row r="39" spans="2:11">
      <c r="B39" s="76" t="s">
        <v>2417</v>
      </c>
      <c r="C39" s="73" t="s">
        <v>2419</v>
      </c>
      <c r="D39" s="86" t="s">
        <v>535</v>
      </c>
      <c r="E39" s="86" t="s">
        <v>132</v>
      </c>
      <c r="F39" s="94">
        <v>44959</v>
      </c>
      <c r="G39" s="83">
        <v>2415896.8885639999</v>
      </c>
      <c r="H39" s="85">
        <v>-9.0636229999999998</v>
      </c>
      <c r="I39" s="83">
        <v>-218.96778043799998</v>
      </c>
      <c r="J39" s="84">
        <f t="shared" si="0"/>
        <v>1.6506612117145332E-2</v>
      </c>
      <c r="K39" s="84">
        <f>I39/'סכום נכסי הקרן'!$C$42</f>
        <v>-4.1999484568528527E-5</v>
      </c>
    </row>
    <row r="40" spans="2:11">
      <c r="B40" s="76" t="s">
        <v>2420</v>
      </c>
      <c r="C40" s="73" t="s">
        <v>2421</v>
      </c>
      <c r="D40" s="86" t="s">
        <v>535</v>
      </c>
      <c r="E40" s="86" t="s">
        <v>132</v>
      </c>
      <c r="F40" s="94">
        <v>44958</v>
      </c>
      <c r="G40" s="83">
        <v>1819864.2826350003</v>
      </c>
      <c r="H40" s="85">
        <v>-8.5936509999999995</v>
      </c>
      <c r="I40" s="83">
        <v>-156.39278154700003</v>
      </c>
      <c r="J40" s="84">
        <f t="shared" si="0"/>
        <v>1.1789474130641431E-2</v>
      </c>
      <c r="K40" s="84">
        <f>I40/'סכום נכסי הקרן'!$C$42</f>
        <v>-2.9997181329936832E-5</v>
      </c>
    </row>
    <row r="41" spans="2:11">
      <c r="B41" s="76" t="s">
        <v>2420</v>
      </c>
      <c r="C41" s="73" t="s">
        <v>2422</v>
      </c>
      <c r="D41" s="86" t="s">
        <v>535</v>
      </c>
      <c r="E41" s="86" t="s">
        <v>132</v>
      </c>
      <c r="F41" s="94">
        <v>44958</v>
      </c>
      <c r="G41" s="83">
        <v>4845407.8327200003</v>
      </c>
      <c r="H41" s="85">
        <v>-8.5936509999999995</v>
      </c>
      <c r="I41" s="83">
        <v>-416.39742906900005</v>
      </c>
      <c r="J41" s="84">
        <f t="shared" si="0"/>
        <v>3.1389599120335773E-2</v>
      </c>
      <c r="K41" s="84">
        <f>I41/'סכום נכסי הקרן'!$C$42</f>
        <v>-7.9867811426760228E-5</v>
      </c>
    </row>
    <row r="42" spans="2:11">
      <c r="B42" s="76" t="s">
        <v>2423</v>
      </c>
      <c r="C42" s="73" t="s">
        <v>2424</v>
      </c>
      <c r="D42" s="86" t="s">
        <v>535</v>
      </c>
      <c r="E42" s="86" t="s">
        <v>132</v>
      </c>
      <c r="F42" s="94">
        <v>44958</v>
      </c>
      <c r="G42" s="83">
        <v>3150833.0260680006</v>
      </c>
      <c r="H42" s="85">
        <v>-8.5456430000000001</v>
      </c>
      <c r="I42" s="83">
        <v>-269.25894185500005</v>
      </c>
      <c r="J42" s="84">
        <f t="shared" si="0"/>
        <v>2.0297748387379463E-2</v>
      </c>
      <c r="K42" s="84">
        <f>I42/'סכום נכסי הקרן'!$C$42</f>
        <v>-5.1645665635175157E-5</v>
      </c>
    </row>
    <row r="43" spans="2:11">
      <c r="B43" s="76" t="s">
        <v>2423</v>
      </c>
      <c r="C43" s="73" t="s">
        <v>2425</v>
      </c>
      <c r="D43" s="86" t="s">
        <v>535</v>
      </c>
      <c r="E43" s="86" t="s">
        <v>132</v>
      </c>
      <c r="F43" s="94">
        <v>44958</v>
      </c>
      <c r="G43" s="83">
        <v>3029719.2939000004</v>
      </c>
      <c r="H43" s="85">
        <v>-8.5456430000000001</v>
      </c>
      <c r="I43" s="83">
        <v>-258.90899486700005</v>
      </c>
      <c r="J43" s="84">
        <f t="shared" si="0"/>
        <v>1.9517530585371343E-2</v>
      </c>
      <c r="K43" s="84">
        <f>I43/'סכום נכסי הקרן'!$C$42</f>
        <v>-4.9660476590750076E-5</v>
      </c>
    </row>
    <row r="44" spans="2:11">
      <c r="B44" s="76" t="s">
        <v>2426</v>
      </c>
      <c r="C44" s="73" t="s">
        <v>2427</v>
      </c>
      <c r="D44" s="86" t="s">
        <v>535</v>
      </c>
      <c r="E44" s="86" t="s">
        <v>132</v>
      </c>
      <c r="F44" s="94">
        <v>44958</v>
      </c>
      <c r="G44" s="83">
        <v>2491322.7871740004</v>
      </c>
      <c r="H44" s="85">
        <v>-8.5360469999999999</v>
      </c>
      <c r="I44" s="83">
        <v>-212.66047241700005</v>
      </c>
      <c r="J44" s="84">
        <f t="shared" si="0"/>
        <v>1.6031143594800401E-2</v>
      </c>
      <c r="K44" s="84">
        <f>I44/'סכום נכסי הקרן'!$C$42</f>
        <v>-4.0789700711894201E-5</v>
      </c>
    </row>
    <row r="45" spans="2:11">
      <c r="B45" s="76" t="s">
        <v>2426</v>
      </c>
      <c r="C45" s="73" t="s">
        <v>2428</v>
      </c>
      <c r="D45" s="86" t="s">
        <v>535</v>
      </c>
      <c r="E45" s="86" t="s">
        <v>132</v>
      </c>
      <c r="F45" s="94">
        <v>44958</v>
      </c>
      <c r="G45" s="83">
        <v>3751323.3503700006</v>
      </c>
      <c r="H45" s="85">
        <v>-8.5360469999999999</v>
      </c>
      <c r="I45" s="83">
        <v>-320.21470678600008</v>
      </c>
      <c r="J45" s="84">
        <f t="shared" si="0"/>
        <v>2.4138984961847142E-2</v>
      </c>
      <c r="K45" s="84">
        <f>I45/'סכום נכסי הקרן'!$C$42</f>
        <v>-6.1419322100141104E-5</v>
      </c>
    </row>
    <row r="46" spans="2:11">
      <c r="B46" s="76" t="s">
        <v>2429</v>
      </c>
      <c r="C46" s="73" t="s">
        <v>2430</v>
      </c>
      <c r="D46" s="86" t="s">
        <v>535</v>
      </c>
      <c r="E46" s="86" t="s">
        <v>132</v>
      </c>
      <c r="F46" s="94">
        <v>44963</v>
      </c>
      <c r="G46" s="83">
        <v>3031058.6923500006</v>
      </c>
      <c r="H46" s="85">
        <v>-8.4678769999999997</v>
      </c>
      <c r="I46" s="83">
        <v>-256.66632038900002</v>
      </c>
      <c r="J46" s="84">
        <f t="shared" si="0"/>
        <v>1.9348469376277846E-2</v>
      </c>
      <c r="K46" s="84">
        <f>I46/'סכום נכסי הקרן'!$C$42</f>
        <v>-4.9230316628665311E-5</v>
      </c>
    </row>
    <row r="47" spans="2:11">
      <c r="B47" s="76" t="s">
        <v>2431</v>
      </c>
      <c r="C47" s="73" t="s">
        <v>2432</v>
      </c>
      <c r="D47" s="86" t="s">
        <v>535</v>
      </c>
      <c r="E47" s="86" t="s">
        <v>132</v>
      </c>
      <c r="F47" s="94">
        <v>44963</v>
      </c>
      <c r="G47" s="83">
        <v>7507289.8381200014</v>
      </c>
      <c r="H47" s="85">
        <v>-8.4629600000000007</v>
      </c>
      <c r="I47" s="83">
        <v>-635.33894970400013</v>
      </c>
      <c r="J47" s="84">
        <f t="shared" si="0"/>
        <v>4.7894231675092859E-2</v>
      </c>
      <c r="K47" s="84">
        <f>I47/'סכום נכסי הקרן'!$C$42</f>
        <v>-1.2186225918946893E-4</v>
      </c>
    </row>
    <row r="48" spans="2:11">
      <c r="B48" s="76" t="s">
        <v>2433</v>
      </c>
      <c r="C48" s="73" t="s">
        <v>2434</v>
      </c>
      <c r="D48" s="86" t="s">
        <v>535</v>
      </c>
      <c r="E48" s="86" t="s">
        <v>132</v>
      </c>
      <c r="F48" s="94">
        <v>44963</v>
      </c>
      <c r="G48" s="83">
        <v>2696258.6872000005</v>
      </c>
      <c r="H48" s="85">
        <v>-8.3880510000000008</v>
      </c>
      <c r="I48" s="83">
        <v>-226.16354625800003</v>
      </c>
      <c r="J48" s="84">
        <f t="shared" si="0"/>
        <v>1.704905591887252E-2</v>
      </c>
      <c r="K48" s="84">
        <f>I48/'סכום נכסי הקרן'!$C$42</f>
        <v>-4.3379680572302743E-5</v>
      </c>
    </row>
    <row r="49" spans="2:11">
      <c r="B49" s="76" t="s">
        <v>2435</v>
      </c>
      <c r="C49" s="73" t="s">
        <v>2436</v>
      </c>
      <c r="D49" s="86" t="s">
        <v>535</v>
      </c>
      <c r="E49" s="86" t="s">
        <v>132</v>
      </c>
      <c r="F49" s="94">
        <v>44963</v>
      </c>
      <c r="G49" s="83">
        <v>4182891.7520000003</v>
      </c>
      <c r="H49" s="85">
        <v>-8.2924140000000008</v>
      </c>
      <c r="I49" s="83">
        <v>-346.86270993900007</v>
      </c>
      <c r="J49" s="84">
        <f t="shared" si="0"/>
        <v>2.6147811332846431E-2</v>
      </c>
      <c r="K49" s="84">
        <f>I49/'סכום נכסי הקרן'!$C$42</f>
        <v>-6.6530587305313243E-5</v>
      </c>
    </row>
    <row r="50" spans="2:11">
      <c r="B50" s="76" t="s">
        <v>2437</v>
      </c>
      <c r="C50" s="73" t="s">
        <v>2438</v>
      </c>
      <c r="D50" s="86" t="s">
        <v>535</v>
      </c>
      <c r="E50" s="86" t="s">
        <v>132</v>
      </c>
      <c r="F50" s="94">
        <v>44964</v>
      </c>
      <c r="G50" s="83">
        <v>2571477.3912060005</v>
      </c>
      <c r="H50" s="85">
        <v>-7.5183980000000004</v>
      </c>
      <c r="I50" s="83">
        <v>-193.33389279700003</v>
      </c>
      <c r="J50" s="84">
        <f t="shared" si="0"/>
        <v>1.4574233574977667E-2</v>
      </c>
      <c r="K50" s="84">
        <f>I50/'סכום נכסי הקרן'!$C$42</f>
        <v>-3.7082733500147443E-5</v>
      </c>
    </row>
    <row r="51" spans="2:11">
      <c r="B51" s="76" t="s">
        <v>2439</v>
      </c>
      <c r="C51" s="73" t="s">
        <v>2440</v>
      </c>
      <c r="D51" s="86" t="s">
        <v>535</v>
      </c>
      <c r="E51" s="86" t="s">
        <v>132</v>
      </c>
      <c r="F51" s="94">
        <v>44964</v>
      </c>
      <c r="G51" s="83">
        <v>2264646.6767500006</v>
      </c>
      <c r="H51" s="85">
        <v>-7.5152580000000002</v>
      </c>
      <c r="I51" s="83">
        <v>-170.19403099900003</v>
      </c>
      <c r="J51" s="84">
        <f t="shared" si="0"/>
        <v>1.2829864050018784E-2</v>
      </c>
      <c r="K51" s="84">
        <f>I51/'סכום נכסי הקרן'!$C$42</f>
        <v>-3.2644353266494007E-5</v>
      </c>
    </row>
    <row r="52" spans="2:11">
      <c r="B52" s="76" t="s">
        <v>2439</v>
      </c>
      <c r="C52" s="73" t="s">
        <v>2441</v>
      </c>
      <c r="D52" s="86" t="s">
        <v>535</v>
      </c>
      <c r="E52" s="86" t="s">
        <v>132</v>
      </c>
      <c r="F52" s="94">
        <v>44964</v>
      </c>
      <c r="G52" s="83">
        <v>1514193.4301520002</v>
      </c>
      <c r="H52" s="85">
        <v>-7.5152580000000002</v>
      </c>
      <c r="I52" s="83">
        <v>-113.79553651100002</v>
      </c>
      <c r="J52" s="84">
        <f t="shared" si="0"/>
        <v>8.5783341188014825E-3</v>
      </c>
      <c r="K52" s="84">
        <f>I52/'סכום נכסי הקרן'!$C$42</f>
        <v>-2.1826744875894784E-5</v>
      </c>
    </row>
    <row r="53" spans="2:11">
      <c r="B53" s="76" t="s">
        <v>2442</v>
      </c>
      <c r="C53" s="73" t="s">
        <v>2443</v>
      </c>
      <c r="D53" s="86" t="s">
        <v>535</v>
      </c>
      <c r="E53" s="86" t="s">
        <v>132</v>
      </c>
      <c r="F53" s="94">
        <v>44964</v>
      </c>
      <c r="G53" s="83">
        <v>1359360.4476399999</v>
      </c>
      <c r="H53" s="85">
        <v>-7.4807300000000003</v>
      </c>
      <c r="I53" s="83">
        <v>-101.69008692200002</v>
      </c>
      <c r="J53" s="84">
        <f t="shared" si="0"/>
        <v>7.6657799500119885E-3</v>
      </c>
      <c r="K53" s="84">
        <f>I53/'סכום נכסי הקרן'!$C$42</f>
        <v>-1.9504838693207492E-5</v>
      </c>
    </row>
    <row r="54" spans="2:11">
      <c r="B54" s="76" t="s">
        <v>2442</v>
      </c>
      <c r="C54" s="73" t="s">
        <v>2444</v>
      </c>
      <c r="D54" s="86" t="s">
        <v>535</v>
      </c>
      <c r="E54" s="86" t="s">
        <v>132</v>
      </c>
      <c r="F54" s="94">
        <v>44964</v>
      </c>
      <c r="G54" s="83">
        <v>1514679.8540680003</v>
      </c>
      <c r="H54" s="85">
        <v>-7.4807300000000003</v>
      </c>
      <c r="I54" s="83">
        <v>-113.30911259500002</v>
      </c>
      <c r="J54" s="84">
        <f t="shared" si="0"/>
        <v>8.5416656605933651E-3</v>
      </c>
      <c r="K54" s="84">
        <f>I54/'סכום נכסי הקרן'!$C$42</f>
        <v>-2.1733445515993797E-5</v>
      </c>
    </row>
    <row r="55" spans="2:11">
      <c r="B55" s="76" t="s">
        <v>2442</v>
      </c>
      <c r="C55" s="73" t="s">
        <v>2445</v>
      </c>
      <c r="D55" s="86" t="s">
        <v>535</v>
      </c>
      <c r="E55" s="86" t="s">
        <v>132</v>
      </c>
      <c r="F55" s="94">
        <v>44964</v>
      </c>
      <c r="G55" s="83">
        <v>1225334.1446380003</v>
      </c>
      <c r="H55" s="85">
        <v>-7.4807300000000003</v>
      </c>
      <c r="I55" s="83">
        <v>-91.663940858000018</v>
      </c>
      <c r="J55" s="84">
        <f t="shared" si="0"/>
        <v>6.9099714754626857E-3</v>
      </c>
      <c r="K55" s="84">
        <f>I55/'סכום נכסי הקרן'!$C$42</f>
        <v>-1.7581756831325935E-5</v>
      </c>
    </row>
    <row r="56" spans="2:11">
      <c r="B56" s="76" t="s">
        <v>2446</v>
      </c>
      <c r="C56" s="73" t="s">
        <v>2447</v>
      </c>
      <c r="D56" s="86" t="s">
        <v>535</v>
      </c>
      <c r="E56" s="86" t="s">
        <v>132</v>
      </c>
      <c r="F56" s="94">
        <v>44964</v>
      </c>
      <c r="G56" s="83">
        <v>4545233.5118160006</v>
      </c>
      <c r="H56" s="85">
        <v>-7.4524970000000001</v>
      </c>
      <c r="I56" s="83">
        <v>-338.73338817400008</v>
      </c>
      <c r="J56" s="84">
        <f t="shared" si="0"/>
        <v>2.5534992584435558E-2</v>
      </c>
      <c r="K56" s="84">
        <f>I56/'סכום נכסי הקרן'!$C$42</f>
        <v>-6.4971329028416233E-5</v>
      </c>
    </row>
    <row r="57" spans="2:11">
      <c r="B57" s="76" t="s">
        <v>2448</v>
      </c>
      <c r="C57" s="73" t="s">
        <v>2449</v>
      </c>
      <c r="D57" s="86" t="s">
        <v>535</v>
      </c>
      <c r="E57" s="86" t="s">
        <v>132</v>
      </c>
      <c r="F57" s="94">
        <v>44964</v>
      </c>
      <c r="G57" s="83">
        <v>2381380.9938099999</v>
      </c>
      <c r="H57" s="85">
        <v>-7.3737870000000001</v>
      </c>
      <c r="I57" s="83">
        <v>-175.59795131800004</v>
      </c>
      <c r="J57" s="84">
        <f t="shared" si="0"/>
        <v>1.3237231820926752E-2</v>
      </c>
      <c r="K57" s="84">
        <f>I57/'סכום נכסי הקרן'!$C$42</f>
        <v>-3.3680861320753899E-5</v>
      </c>
    </row>
    <row r="58" spans="2:11">
      <c r="B58" s="76" t="s">
        <v>2450</v>
      </c>
      <c r="C58" s="73" t="s">
        <v>2451</v>
      </c>
      <c r="D58" s="86" t="s">
        <v>535</v>
      </c>
      <c r="E58" s="86" t="s">
        <v>132</v>
      </c>
      <c r="F58" s="94">
        <v>44956</v>
      </c>
      <c r="G58" s="83">
        <v>3062757.7890000003</v>
      </c>
      <c r="H58" s="85">
        <v>-7.386539</v>
      </c>
      <c r="I58" s="83">
        <v>-226.23180954300003</v>
      </c>
      <c r="J58" s="84">
        <f t="shared" si="0"/>
        <v>1.7054201861189163E-2</v>
      </c>
      <c r="K58" s="84">
        <f>I58/'סכום נכסי הקרן'!$C$42</f>
        <v>-4.3392773926855721E-5</v>
      </c>
    </row>
    <row r="59" spans="2:11">
      <c r="B59" s="76" t="s">
        <v>2452</v>
      </c>
      <c r="C59" s="73" t="s">
        <v>2453</v>
      </c>
      <c r="D59" s="86" t="s">
        <v>535</v>
      </c>
      <c r="E59" s="86" t="s">
        <v>132</v>
      </c>
      <c r="F59" s="94">
        <v>44956</v>
      </c>
      <c r="G59" s="83">
        <v>1361225.6840000001</v>
      </c>
      <c r="H59" s="85">
        <v>-7.386539</v>
      </c>
      <c r="I59" s="83">
        <v>-100.54747090800002</v>
      </c>
      <c r="J59" s="84">
        <f t="shared" si="0"/>
        <v>7.5796452716396286E-3</v>
      </c>
      <c r="K59" s="84">
        <f>I59/'סכום נכסי הקרן'!$C$42</f>
        <v>-1.9285677300824769E-5</v>
      </c>
    </row>
    <row r="60" spans="2:11">
      <c r="B60" s="76" t="s">
        <v>2454</v>
      </c>
      <c r="C60" s="73" t="s">
        <v>2455</v>
      </c>
      <c r="D60" s="86" t="s">
        <v>535</v>
      </c>
      <c r="E60" s="86" t="s">
        <v>132</v>
      </c>
      <c r="F60" s="94">
        <v>44957</v>
      </c>
      <c r="G60" s="83">
        <v>10555650.362400003</v>
      </c>
      <c r="H60" s="85">
        <v>-7.3180649999999998</v>
      </c>
      <c r="I60" s="83">
        <v>-772.46933080200017</v>
      </c>
      <c r="J60" s="84">
        <f t="shared" si="0"/>
        <v>5.8231633852405082E-2</v>
      </c>
      <c r="K60" s="84">
        <f>I60/'סכום נכסי הקרן'!$C$42</f>
        <v>-1.481647833018355E-4</v>
      </c>
    </row>
    <row r="61" spans="2:11">
      <c r="B61" s="76" t="s">
        <v>2456</v>
      </c>
      <c r="C61" s="73" t="s">
        <v>2457</v>
      </c>
      <c r="D61" s="86" t="s">
        <v>535</v>
      </c>
      <c r="E61" s="86" t="s">
        <v>132</v>
      </c>
      <c r="F61" s="94">
        <v>44964</v>
      </c>
      <c r="G61" s="83">
        <v>2579324.2332000006</v>
      </c>
      <c r="H61" s="85">
        <v>-7.2767999999999997</v>
      </c>
      <c r="I61" s="83">
        <v>-187.69225903800003</v>
      </c>
      <c r="J61" s="84">
        <f t="shared" si="0"/>
        <v>1.4148946073864355E-2</v>
      </c>
      <c r="K61" s="84">
        <f>I61/'סכום נכסי הקרן'!$C$42</f>
        <v>-3.6000630418459129E-5</v>
      </c>
    </row>
    <row r="62" spans="2:11">
      <c r="B62" s="76" t="s">
        <v>2456</v>
      </c>
      <c r="C62" s="73" t="s">
        <v>2458</v>
      </c>
      <c r="D62" s="86" t="s">
        <v>535</v>
      </c>
      <c r="E62" s="86" t="s">
        <v>132</v>
      </c>
      <c r="F62" s="94">
        <v>44964</v>
      </c>
      <c r="G62" s="83">
        <v>6488802.4243259998</v>
      </c>
      <c r="H62" s="85">
        <v>-7.2767999999999997</v>
      </c>
      <c r="I62" s="83">
        <v>-472.17715780200007</v>
      </c>
      <c r="J62" s="84">
        <f t="shared" si="0"/>
        <v>3.5594484169421431E-2</v>
      </c>
      <c r="K62" s="84">
        <f>I62/'סכום נכסי הקרן'!$C$42</f>
        <v>-9.0566736407742416E-5</v>
      </c>
    </row>
    <row r="63" spans="2:11">
      <c r="B63" s="76" t="s">
        <v>2459</v>
      </c>
      <c r="C63" s="73" t="s">
        <v>2460</v>
      </c>
      <c r="D63" s="86" t="s">
        <v>535</v>
      </c>
      <c r="E63" s="86" t="s">
        <v>132</v>
      </c>
      <c r="F63" s="94">
        <v>44956</v>
      </c>
      <c r="G63" s="83">
        <v>3134013.7865400002</v>
      </c>
      <c r="H63" s="85">
        <v>-7.2770729999999997</v>
      </c>
      <c r="I63" s="83">
        <v>-228.06446974800002</v>
      </c>
      <c r="J63" s="84">
        <f t="shared" si="0"/>
        <v>1.719235465739485E-2</v>
      </c>
      <c r="K63" s="84">
        <f>I63/'סכום נכסי הקרן'!$C$42</f>
        <v>-4.3744290409533173E-5</v>
      </c>
    </row>
    <row r="64" spans="2:11">
      <c r="B64" s="76" t="s">
        <v>2461</v>
      </c>
      <c r="C64" s="73" t="s">
        <v>2462</v>
      </c>
      <c r="D64" s="86" t="s">
        <v>535</v>
      </c>
      <c r="E64" s="86" t="s">
        <v>132</v>
      </c>
      <c r="F64" s="94">
        <v>44956</v>
      </c>
      <c r="G64" s="83">
        <v>2452777.8762240005</v>
      </c>
      <c r="H64" s="85">
        <v>-7.273949</v>
      </c>
      <c r="I64" s="83">
        <v>-178.41380261000003</v>
      </c>
      <c r="J64" s="84">
        <f t="shared" si="0"/>
        <v>1.3449501246883541E-2</v>
      </c>
      <c r="K64" s="84">
        <f>I64/'סכום נכסי הקרן'!$C$42</f>
        <v>-3.4220960428709701E-5</v>
      </c>
    </row>
    <row r="65" spans="2:11">
      <c r="B65" s="76" t="s">
        <v>2463</v>
      </c>
      <c r="C65" s="73" t="s">
        <v>2464</v>
      </c>
      <c r="D65" s="86" t="s">
        <v>535</v>
      </c>
      <c r="E65" s="86" t="s">
        <v>132</v>
      </c>
      <c r="F65" s="94">
        <v>44972</v>
      </c>
      <c r="G65" s="83">
        <v>2699210.5302400007</v>
      </c>
      <c r="H65" s="85">
        <v>-5.5428649999999999</v>
      </c>
      <c r="I65" s="83">
        <v>-149.61359726000003</v>
      </c>
      <c r="J65" s="84">
        <f t="shared" si="0"/>
        <v>1.1278433806479037E-2</v>
      </c>
      <c r="K65" s="84">
        <f>I65/'סכום נכסי הקרן'!$C$42</f>
        <v>-2.8696888449954496E-5</v>
      </c>
    </row>
    <row r="66" spans="2:11">
      <c r="B66" s="76" t="s">
        <v>2465</v>
      </c>
      <c r="C66" s="73" t="s">
        <v>2466</v>
      </c>
      <c r="D66" s="86" t="s">
        <v>535</v>
      </c>
      <c r="E66" s="86" t="s">
        <v>132</v>
      </c>
      <c r="F66" s="94">
        <v>44972</v>
      </c>
      <c r="G66" s="83">
        <v>1543290.4243999999</v>
      </c>
      <c r="H66" s="85">
        <v>-5.4823820000000003</v>
      </c>
      <c r="I66" s="83">
        <v>-84.609076966000003</v>
      </c>
      <c r="J66" s="84">
        <f t="shared" si="0"/>
        <v>6.3781493892563941E-3</v>
      </c>
      <c r="K66" s="84">
        <f>I66/'סכום נכסי הקרן'!$C$42</f>
        <v>-1.622858675958097E-5</v>
      </c>
    </row>
    <row r="67" spans="2:11">
      <c r="B67" s="76" t="s">
        <v>2467</v>
      </c>
      <c r="C67" s="73" t="s">
        <v>2468</v>
      </c>
      <c r="D67" s="86" t="s">
        <v>535</v>
      </c>
      <c r="E67" s="86" t="s">
        <v>132</v>
      </c>
      <c r="F67" s="94">
        <v>44972</v>
      </c>
      <c r="G67" s="83">
        <v>3463585.1770000006</v>
      </c>
      <c r="H67" s="85">
        <v>-5.4521670000000002</v>
      </c>
      <c r="I67" s="83">
        <v>-188.84043120100003</v>
      </c>
      <c r="J67" s="84">
        <f t="shared" si="0"/>
        <v>1.4235499595576245E-2</v>
      </c>
      <c r="K67" s="84">
        <f>I67/'סכום נכסי הקרן'!$C$42</f>
        <v>-3.622085751737511E-5</v>
      </c>
    </row>
    <row r="68" spans="2:11">
      <c r="B68" s="76" t="s">
        <v>2467</v>
      </c>
      <c r="C68" s="73" t="s">
        <v>2469</v>
      </c>
      <c r="D68" s="86" t="s">
        <v>535</v>
      </c>
      <c r="E68" s="86" t="s">
        <v>132</v>
      </c>
      <c r="F68" s="94">
        <v>44972</v>
      </c>
      <c r="G68" s="83">
        <v>2497674.0717200004</v>
      </c>
      <c r="H68" s="85">
        <v>-5.4521670000000002</v>
      </c>
      <c r="I68" s="83">
        <v>-136.17734936500003</v>
      </c>
      <c r="J68" s="84">
        <f t="shared" si="0"/>
        <v>1.0265559072721694E-2</v>
      </c>
      <c r="K68" s="84">
        <f>I68/'סכום נכסי הקרן'!$C$42</f>
        <v>-2.6119726252866963E-5</v>
      </c>
    </row>
    <row r="69" spans="2:11">
      <c r="B69" s="76" t="s">
        <v>2470</v>
      </c>
      <c r="C69" s="73" t="s">
        <v>2471</v>
      </c>
      <c r="D69" s="86" t="s">
        <v>535</v>
      </c>
      <c r="E69" s="86" t="s">
        <v>132</v>
      </c>
      <c r="F69" s="94">
        <v>44972</v>
      </c>
      <c r="G69" s="83">
        <v>692836.09304000007</v>
      </c>
      <c r="H69" s="85">
        <v>-5.4340460000000004</v>
      </c>
      <c r="I69" s="83">
        <v>-37.649028600000008</v>
      </c>
      <c r="J69" s="84">
        <f t="shared" si="0"/>
        <v>2.838124907894726E-3</v>
      </c>
      <c r="K69" s="84">
        <f>I69/'סכום נכסי הקרן'!$C$42</f>
        <v>-7.2213354519228574E-6</v>
      </c>
    </row>
    <row r="70" spans="2:11">
      <c r="B70" s="76" t="s">
        <v>2472</v>
      </c>
      <c r="C70" s="73" t="s">
        <v>2473</v>
      </c>
      <c r="D70" s="86" t="s">
        <v>535</v>
      </c>
      <c r="E70" s="86" t="s">
        <v>132</v>
      </c>
      <c r="F70" s="94">
        <v>44973</v>
      </c>
      <c r="G70" s="83">
        <v>3474498.7940000012</v>
      </c>
      <c r="H70" s="85">
        <v>-5.0895729999999997</v>
      </c>
      <c r="I70" s="83">
        <v>-176.83713915000004</v>
      </c>
      <c r="J70" s="84">
        <f t="shared" si="0"/>
        <v>1.3330646444951322E-2</v>
      </c>
      <c r="K70" s="84">
        <f>I70/'סכום נכסי הקרן'!$C$42</f>
        <v>-3.3918545833623725E-5</v>
      </c>
    </row>
    <row r="71" spans="2:11">
      <c r="B71" s="76" t="s">
        <v>2474</v>
      </c>
      <c r="C71" s="73" t="s">
        <v>2475</v>
      </c>
      <c r="D71" s="86" t="s">
        <v>535</v>
      </c>
      <c r="E71" s="86" t="s">
        <v>132</v>
      </c>
      <c r="F71" s="94">
        <v>44973</v>
      </c>
      <c r="G71" s="83">
        <v>8617741.2189440019</v>
      </c>
      <c r="H71" s="85">
        <v>-5.0775709999999998</v>
      </c>
      <c r="I71" s="83">
        <v>-437.57189522900006</v>
      </c>
      <c r="J71" s="84">
        <f t="shared" si="0"/>
        <v>3.2985809754574283E-2</v>
      </c>
      <c r="K71" s="84">
        <f>I71/'סכום נכסי הקרן'!$C$42</f>
        <v>-8.3929215634058924E-5</v>
      </c>
    </row>
    <row r="72" spans="2:11">
      <c r="B72" s="76" t="s">
        <v>2476</v>
      </c>
      <c r="C72" s="73" t="s">
        <v>2477</v>
      </c>
      <c r="D72" s="86" t="s">
        <v>535</v>
      </c>
      <c r="E72" s="86" t="s">
        <v>132</v>
      </c>
      <c r="F72" s="94">
        <v>44977</v>
      </c>
      <c r="G72" s="83">
        <v>6064790.2287180014</v>
      </c>
      <c r="H72" s="85">
        <v>-4.7525950000000003</v>
      </c>
      <c r="I72" s="83">
        <v>-288.23492073800008</v>
      </c>
      <c r="J72" s="84">
        <f t="shared" si="0"/>
        <v>2.1728228809377036E-2</v>
      </c>
      <c r="K72" s="84">
        <f>I72/'סכום נכסי הקרן'!$C$42</f>
        <v>-5.5285385281029381E-5</v>
      </c>
    </row>
    <row r="73" spans="2:11">
      <c r="B73" s="76" t="s">
        <v>2478</v>
      </c>
      <c r="C73" s="73" t="s">
        <v>2479</v>
      </c>
      <c r="D73" s="86" t="s">
        <v>535</v>
      </c>
      <c r="E73" s="86" t="s">
        <v>132</v>
      </c>
      <c r="F73" s="94">
        <v>44977</v>
      </c>
      <c r="G73" s="83">
        <v>5908709.1312170001</v>
      </c>
      <c r="H73" s="85">
        <v>-4.7168260000000002</v>
      </c>
      <c r="I73" s="83">
        <v>-278.70353008400008</v>
      </c>
      <c r="J73" s="84">
        <f t="shared" si="0"/>
        <v>2.1009716852285202E-2</v>
      </c>
      <c r="K73" s="84">
        <f>I73/'סכום נכסי הקרן'!$C$42</f>
        <v>-5.345720081531235E-5</v>
      </c>
    </row>
    <row r="74" spans="2:11">
      <c r="B74" s="76" t="s">
        <v>2480</v>
      </c>
      <c r="C74" s="73" t="s">
        <v>2481</v>
      </c>
      <c r="D74" s="86" t="s">
        <v>535</v>
      </c>
      <c r="E74" s="86" t="s">
        <v>132</v>
      </c>
      <c r="F74" s="94">
        <v>45013</v>
      </c>
      <c r="G74" s="83">
        <v>3489380.9990000003</v>
      </c>
      <c r="H74" s="85">
        <v>-4.5674039999999998</v>
      </c>
      <c r="I74" s="83">
        <v>-159.37411176700002</v>
      </c>
      <c r="J74" s="84">
        <f t="shared" si="0"/>
        <v>1.201421797850903E-2</v>
      </c>
      <c r="K74" s="84">
        <f>I74/'סכום נכסי הקרן'!$C$42</f>
        <v>-3.0569020402873094E-5</v>
      </c>
    </row>
    <row r="75" spans="2:11">
      <c r="B75" s="76" t="s">
        <v>2480</v>
      </c>
      <c r="C75" s="73" t="s">
        <v>2482</v>
      </c>
      <c r="D75" s="86" t="s">
        <v>535</v>
      </c>
      <c r="E75" s="86" t="s">
        <v>132</v>
      </c>
      <c r="F75" s="94">
        <v>45013</v>
      </c>
      <c r="G75" s="83">
        <v>943603.52086500009</v>
      </c>
      <c r="H75" s="85">
        <v>-4.5674039999999998</v>
      </c>
      <c r="I75" s="83">
        <v>-43.098180660000004</v>
      </c>
      <c r="J75" s="84">
        <f t="shared" si="0"/>
        <v>3.2489024169960324E-3</v>
      </c>
      <c r="K75" s="84">
        <f>I75/'סכום נכסי הקרן'!$C$42</f>
        <v>-8.2665192565800761E-6</v>
      </c>
    </row>
    <row r="76" spans="2:11">
      <c r="B76" s="76" t="s">
        <v>2483</v>
      </c>
      <c r="C76" s="73" t="s">
        <v>2484</v>
      </c>
      <c r="D76" s="86" t="s">
        <v>535</v>
      </c>
      <c r="E76" s="86" t="s">
        <v>132</v>
      </c>
      <c r="F76" s="94">
        <v>45013</v>
      </c>
      <c r="G76" s="83">
        <v>1187401.5296000002</v>
      </c>
      <c r="H76" s="85">
        <v>-4.4782840000000004</v>
      </c>
      <c r="I76" s="83">
        <v>-53.175208041000005</v>
      </c>
      <c r="J76" s="84">
        <f t="shared" ref="J76:J139" si="1">IFERROR(I76/$I$11,0)</f>
        <v>4.008546515955687E-3</v>
      </c>
      <c r="K76" s="84">
        <f>I76/'סכום נכסי הקרן'!$C$42</f>
        <v>-1.0199360495315585E-5</v>
      </c>
    </row>
    <row r="77" spans="2:11">
      <c r="B77" s="76" t="s">
        <v>2485</v>
      </c>
      <c r="C77" s="73" t="s">
        <v>2486</v>
      </c>
      <c r="D77" s="86" t="s">
        <v>535</v>
      </c>
      <c r="E77" s="86" t="s">
        <v>132</v>
      </c>
      <c r="F77" s="94">
        <v>45013</v>
      </c>
      <c r="G77" s="83">
        <v>1398530.4112</v>
      </c>
      <c r="H77" s="85">
        <v>-4.359693</v>
      </c>
      <c r="I77" s="83">
        <v>-60.971633107000009</v>
      </c>
      <c r="J77" s="84">
        <f t="shared" si="1"/>
        <v>4.5962702632916111E-3</v>
      </c>
      <c r="K77" s="84">
        <f>I77/'סכום נכסי הקרן'!$C$42</f>
        <v>-1.1694766959198848E-5</v>
      </c>
    </row>
    <row r="78" spans="2:11">
      <c r="B78" s="76" t="s">
        <v>2487</v>
      </c>
      <c r="C78" s="73" t="s">
        <v>2488</v>
      </c>
      <c r="D78" s="86" t="s">
        <v>535</v>
      </c>
      <c r="E78" s="86" t="s">
        <v>132</v>
      </c>
      <c r="F78" s="94">
        <v>45014</v>
      </c>
      <c r="G78" s="83">
        <v>1576697.0024500003</v>
      </c>
      <c r="H78" s="85">
        <v>-4.2759080000000003</v>
      </c>
      <c r="I78" s="83">
        <v>-67.418106073000018</v>
      </c>
      <c r="J78" s="84">
        <f t="shared" si="1"/>
        <v>5.0822295608676082E-3</v>
      </c>
      <c r="K78" s="84">
        <f>I78/'סכום נכסי הקרן'!$C$42</f>
        <v>-1.2931243582907491E-5</v>
      </c>
    </row>
    <row r="79" spans="2:11">
      <c r="B79" s="76" t="s">
        <v>2487</v>
      </c>
      <c r="C79" s="73" t="s">
        <v>2489</v>
      </c>
      <c r="D79" s="86" t="s">
        <v>535</v>
      </c>
      <c r="E79" s="86" t="s">
        <v>132</v>
      </c>
      <c r="F79" s="94">
        <v>45014</v>
      </c>
      <c r="G79" s="83">
        <v>1189425.5094800002</v>
      </c>
      <c r="H79" s="85">
        <v>-4.2759080000000003</v>
      </c>
      <c r="I79" s="83">
        <v>-50.858735090000003</v>
      </c>
      <c r="J79" s="84">
        <f t="shared" si="1"/>
        <v>3.8339221013247737E-3</v>
      </c>
      <c r="K79" s="84">
        <f>I79/'סכום נכסי הקרן'!$C$42</f>
        <v>-9.7550454926045554E-6</v>
      </c>
    </row>
    <row r="80" spans="2:11">
      <c r="B80" s="76" t="s">
        <v>2490</v>
      </c>
      <c r="C80" s="73" t="s">
        <v>2491</v>
      </c>
      <c r="D80" s="86" t="s">
        <v>535</v>
      </c>
      <c r="E80" s="86" t="s">
        <v>132</v>
      </c>
      <c r="F80" s="94">
        <v>45012</v>
      </c>
      <c r="G80" s="83">
        <v>4899717.9595000008</v>
      </c>
      <c r="H80" s="85">
        <v>-4.2364819999999996</v>
      </c>
      <c r="I80" s="83">
        <v>-207.57568947600004</v>
      </c>
      <c r="J80" s="84">
        <f t="shared" si="1"/>
        <v>1.564783359577189E-2</v>
      </c>
      <c r="K80" s="84">
        <f>I80/'סכום נכסי הקרן'!$C$42</f>
        <v>-3.9814405340868985E-5</v>
      </c>
    </row>
    <row r="81" spans="2:11">
      <c r="B81" s="76" t="s">
        <v>2492</v>
      </c>
      <c r="C81" s="73" t="s">
        <v>2493</v>
      </c>
      <c r="D81" s="86" t="s">
        <v>535</v>
      </c>
      <c r="E81" s="86" t="s">
        <v>132</v>
      </c>
      <c r="F81" s="94">
        <v>45014</v>
      </c>
      <c r="G81" s="83">
        <v>5950500.8472000007</v>
      </c>
      <c r="H81" s="85">
        <v>-4.2167940000000002</v>
      </c>
      <c r="I81" s="83">
        <v>-250.920375648</v>
      </c>
      <c r="J81" s="84">
        <f t="shared" si="1"/>
        <v>1.8915318522318793E-2</v>
      </c>
      <c r="K81" s="84">
        <f>I81/'סכום נכסי הקרן'!$C$42</f>
        <v>-4.8128206003081385E-5</v>
      </c>
    </row>
    <row r="82" spans="2:11">
      <c r="B82" s="76" t="s">
        <v>2494</v>
      </c>
      <c r="C82" s="73" t="s">
        <v>2495</v>
      </c>
      <c r="D82" s="86" t="s">
        <v>535</v>
      </c>
      <c r="E82" s="86" t="s">
        <v>132</v>
      </c>
      <c r="F82" s="94">
        <v>45012</v>
      </c>
      <c r="G82" s="83">
        <v>2101367.3460000004</v>
      </c>
      <c r="H82" s="85">
        <v>-4.1626609999999999</v>
      </c>
      <c r="I82" s="83">
        <v>-87.472789275000011</v>
      </c>
      <c r="J82" s="84">
        <f t="shared" si="1"/>
        <v>6.5940267580875686E-3</v>
      </c>
      <c r="K82" s="84">
        <f>I82/'סכום נכסי הקרן'!$C$42</f>
        <v>-1.6777865930653387E-5</v>
      </c>
    </row>
    <row r="83" spans="2:11">
      <c r="B83" s="76" t="s">
        <v>2496</v>
      </c>
      <c r="C83" s="73" t="s">
        <v>2497</v>
      </c>
      <c r="D83" s="86" t="s">
        <v>535</v>
      </c>
      <c r="E83" s="86" t="s">
        <v>132</v>
      </c>
      <c r="F83" s="94">
        <v>45090</v>
      </c>
      <c r="G83" s="83">
        <v>5965680.6963000009</v>
      </c>
      <c r="H83" s="85">
        <v>-3.9008470000000002</v>
      </c>
      <c r="I83" s="83">
        <v>-232.71206232000006</v>
      </c>
      <c r="J83" s="84">
        <f t="shared" si="1"/>
        <v>1.7542707607546129E-2</v>
      </c>
      <c r="K83" s="84">
        <f>I83/'סכום נכסי הקרן'!$C$42</f>
        <v>-4.4635729744206396E-5</v>
      </c>
    </row>
    <row r="84" spans="2:11">
      <c r="B84" s="76" t="s">
        <v>2498</v>
      </c>
      <c r="C84" s="73" t="s">
        <v>2499</v>
      </c>
      <c r="D84" s="86" t="s">
        <v>535</v>
      </c>
      <c r="E84" s="86" t="s">
        <v>132</v>
      </c>
      <c r="F84" s="94">
        <v>45090</v>
      </c>
      <c r="G84" s="83">
        <v>2459929.2718000007</v>
      </c>
      <c r="H84" s="85">
        <v>-3.7541769999999999</v>
      </c>
      <c r="I84" s="83">
        <v>-92.350099397000008</v>
      </c>
      <c r="J84" s="84">
        <f t="shared" si="1"/>
        <v>6.9616966782824084E-3</v>
      </c>
      <c r="K84" s="84">
        <f>I84/'סכום נכסי הקרן'!$C$42</f>
        <v>-1.7713366627582942E-5</v>
      </c>
    </row>
    <row r="85" spans="2:11">
      <c r="B85" s="76" t="s">
        <v>2500</v>
      </c>
      <c r="C85" s="73" t="s">
        <v>2501</v>
      </c>
      <c r="D85" s="86" t="s">
        <v>535</v>
      </c>
      <c r="E85" s="86" t="s">
        <v>132</v>
      </c>
      <c r="F85" s="94">
        <v>45090</v>
      </c>
      <c r="G85" s="83">
        <v>1439506.4247630003</v>
      </c>
      <c r="H85" s="85">
        <v>-3.6079210000000002</v>
      </c>
      <c r="I85" s="83">
        <v>-51.936251401</v>
      </c>
      <c r="J85" s="84">
        <f t="shared" si="1"/>
        <v>3.9151493200507287E-3</v>
      </c>
      <c r="K85" s="84">
        <f>I85/'סכום נכסי הקרן'!$C$42</f>
        <v>-9.961720326617388E-6</v>
      </c>
    </row>
    <row r="86" spans="2:11">
      <c r="B86" s="76" t="s">
        <v>2500</v>
      </c>
      <c r="C86" s="73" t="s">
        <v>2502</v>
      </c>
      <c r="D86" s="86" t="s">
        <v>535</v>
      </c>
      <c r="E86" s="86" t="s">
        <v>132</v>
      </c>
      <c r="F86" s="94">
        <v>45090</v>
      </c>
      <c r="G86" s="83">
        <v>1268869.9416200002</v>
      </c>
      <c r="H86" s="85">
        <v>-3.6079210000000002</v>
      </c>
      <c r="I86" s="83">
        <v>-45.779822271000008</v>
      </c>
      <c r="J86" s="84">
        <f t="shared" si="1"/>
        <v>3.4510546140975014E-3</v>
      </c>
      <c r="K86" s="84">
        <f>I86/'סכום נכסי הקרן'!$C$42</f>
        <v>-8.7808760502336009E-6</v>
      </c>
    </row>
    <row r="87" spans="2:11">
      <c r="B87" s="76" t="s">
        <v>2503</v>
      </c>
      <c r="C87" s="73" t="s">
        <v>2504</v>
      </c>
      <c r="D87" s="86" t="s">
        <v>535</v>
      </c>
      <c r="E87" s="86" t="s">
        <v>132</v>
      </c>
      <c r="F87" s="94">
        <v>44993</v>
      </c>
      <c r="G87" s="83">
        <v>2747189.6165000005</v>
      </c>
      <c r="H87" s="85">
        <v>-3.6002540000000001</v>
      </c>
      <c r="I87" s="83">
        <v>-98.905790900000028</v>
      </c>
      <c r="J87" s="84">
        <f t="shared" si="1"/>
        <v>7.4558892785966209E-3</v>
      </c>
      <c r="K87" s="84">
        <f>I87/'סכום נכסי הקרן'!$C$42</f>
        <v>-1.8970792097053976E-5</v>
      </c>
    </row>
    <row r="88" spans="2:11">
      <c r="B88" s="76" t="s">
        <v>2505</v>
      </c>
      <c r="C88" s="73" t="s">
        <v>2506</v>
      </c>
      <c r="D88" s="86" t="s">
        <v>535</v>
      </c>
      <c r="E88" s="86" t="s">
        <v>132</v>
      </c>
      <c r="F88" s="94">
        <v>45019</v>
      </c>
      <c r="G88" s="83">
        <v>5996040.3945000013</v>
      </c>
      <c r="H88" s="85">
        <v>-3.4203960000000002</v>
      </c>
      <c r="I88" s="83">
        <v>-205.08833468200001</v>
      </c>
      <c r="J88" s="84">
        <f t="shared" si="1"/>
        <v>1.5460327467243974E-2</v>
      </c>
      <c r="K88" s="84">
        <f>I88/'סכום נכסי הקרן'!$C$42</f>
        <v>-3.933731405795013E-5</v>
      </c>
    </row>
    <row r="89" spans="2:11">
      <c r="B89" s="76" t="s">
        <v>2505</v>
      </c>
      <c r="C89" s="73" t="s">
        <v>2507</v>
      </c>
      <c r="D89" s="86" t="s">
        <v>535</v>
      </c>
      <c r="E89" s="86" t="s">
        <v>132</v>
      </c>
      <c r="F89" s="94">
        <v>45019</v>
      </c>
      <c r="G89" s="83">
        <v>2225530.6242750003</v>
      </c>
      <c r="H89" s="85">
        <v>-3.4203960000000002</v>
      </c>
      <c r="I89" s="83">
        <v>-76.121963796000017</v>
      </c>
      <c r="J89" s="84">
        <f t="shared" si="1"/>
        <v>5.7383589835114145E-3</v>
      </c>
      <c r="K89" s="84">
        <f>I89/'סכום נכסי הקרן'!$C$42</f>
        <v>-1.4600701698583613E-5</v>
      </c>
    </row>
    <row r="90" spans="2:11">
      <c r="B90" s="76" t="s">
        <v>2508</v>
      </c>
      <c r="C90" s="73" t="s">
        <v>2509</v>
      </c>
      <c r="D90" s="86" t="s">
        <v>535</v>
      </c>
      <c r="E90" s="86" t="s">
        <v>132</v>
      </c>
      <c r="F90" s="94">
        <v>45019</v>
      </c>
      <c r="G90" s="83">
        <v>1336558.9208400003</v>
      </c>
      <c r="H90" s="85">
        <v>-3.368058</v>
      </c>
      <c r="I90" s="83">
        <v>-45.016078251000003</v>
      </c>
      <c r="J90" s="84">
        <f t="shared" si="1"/>
        <v>3.3934807268812543E-3</v>
      </c>
      <c r="K90" s="84">
        <f>I90/'סכום נכסי הקרן'!$C$42</f>
        <v>-8.6343848398914527E-6</v>
      </c>
    </row>
    <row r="91" spans="2:11">
      <c r="B91" s="76" t="s">
        <v>2508</v>
      </c>
      <c r="C91" s="73" t="s">
        <v>2510</v>
      </c>
      <c r="D91" s="86" t="s">
        <v>535</v>
      </c>
      <c r="E91" s="86" t="s">
        <v>132</v>
      </c>
      <c r="F91" s="94">
        <v>45019</v>
      </c>
      <c r="G91" s="83">
        <v>954281.77509600017</v>
      </c>
      <c r="H91" s="85">
        <v>-3.368058</v>
      </c>
      <c r="I91" s="83">
        <v>-32.140762521000006</v>
      </c>
      <c r="J91" s="84">
        <f t="shared" si="1"/>
        <v>2.4228911624450088E-3</v>
      </c>
      <c r="K91" s="84">
        <f>I91/'סכום נכסי הקרן'!$C$42</f>
        <v>-6.1648131831143917E-6</v>
      </c>
    </row>
    <row r="92" spans="2:11">
      <c r="B92" s="76" t="s">
        <v>2508</v>
      </c>
      <c r="C92" s="73" t="s">
        <v>2511</v>
      </c>
      <c r="D92" s="86" t="s">
        <v>535</v>
      </c>
      <c r="E92" s="86" t="s">
        <v>132</v>
      </c>
      <c r="F92" s="94">
        <v>45019</v>
      </c>
      <c r="G92" s="83">
        <v>1411547.3798400003</v>
      </c>
      <c r="H92" s="85">
        <v>-3.368058</v>
      </c>
      <c r="I92" s="83">
        <v>-47.541732885000002</v>
      </c>
      <c r="J92" s="84">
        <f t="shared" si="1"/>
        <v>3.5838740409200433E-3</v>
      </c>
      <c r="K92" s="84">
        <f>I92/'סכום נכסי הקרן'!$C$42</f>
        <v>-9.1188222882408498E-6</v>
      </c>
    </row>
    <row r="93" spans="2:11">
      <c r="B93" s="76" t="s">
        <v>2512</v>
      </c>
      <c r="C93" s="73" t="s">
        <v>2513</v>
      </c>
      <c r="D93" s="86" t="s">
        <v>535</v>
      </c>
      <c r="E93" s="86" t="s">
        <v>132</v>
      </c>
      <c r="F93" s="94">
        <v>45091</v>
      </c>
      <c r="G93" s="83">
        <v>3436573.4370360007</v>
      </c>
      <c r="H93" s="85">
        <v>-3.5232800000000002</v>
      </c>
      <c r="I93" s="83">
        <v>-121.08010227400004</v>
      </c>
      <c r="J93" s="84">
        <f t="shared" si="1"/>
        <v>9.1274719931095458E-3</v>
      </c>
      <c r="K93" s="84">
        <f>I93/'סכום נכסי הקרן'!$C$42</f>
        <v>-2.3223973302559036E-5</v>
      </c>
    </row>
    <row r="94" spans="2:11">
      <c r="B94" s="76" t="s">
        <v>2514</v>
      </c>
      <c r="C94" s="73" t="s">
        <v>2515</v>
      </c>
      <c r="D94" s="86" t="s">
        <v>535</v>
      </c>
      <c r="E94" s="86" t="s">
        <v>132</v>
      </c>
      <c r="F94" s="94">
        <v>45019</v>
      </c>
      <c r="G94" s="83">
        <v>706011.80520000006</v>
      </c>
      <c r="H94" s="85">
        <v>-3.3331949999999999</v>
      </c>
      <c r="I94" s="83">
        <v>-23.532751163000004</v>
      </c>
      <c r="J94" s="84">
        <f t="shared" si="1"/>
        <v>1.7739869980868213E-3</v>
      </c>
      <c r="K94" s="84">
        <f>I94/'סכום נכסי הקרן'!$C$42</f>
        <v>-4.5137390411887208E-6</v>
      </c>
    </row>
    <row r="95" spans="2:11">
      <c r="B95" s="76" t="s">
        <v>2516</v>
      </c>
      <c r="C95" s="73" t="s">
        <v>2517</v>
      </c>
      <c r="D95" s="86" t="s">
        <v>535</v>
      </c>
      <c r="E95" s="86" t="s">
        <v>132</v>
      </c>
      <c r="F95" s="94">
        <v>45091</v>
      </c>
      <c r="G95" s="83">
        <v>3778187.2166400012</v>
      </c>
      <c r="H95" s="85">
        <v>-3.4651209999999999</v>
      </c>
      <c r="I95" s="83">
        <v>-130.91875059700004</v>
      </c>
      <c r="J95" s="84">
        <f t="shared" si="1"/>
        <v>9.8691461850838637E-3</v>
      </c>
      <c r="K95" s="84">
        <f>I95/'סכום נכסי הקרן'!$C$42</f>
        <v>-2.5111091843882604E-5</v>
      </c>
    </row>
    <row r="96" spans="2:11">
      <c r="B96" s="76" t="s">
        <v>2516</v>
      </c>
      <c r="C96" s="73" t="s">
        <v>2518</v>
      </c>
      <c r="D96" s="86" t="s">
        <v>535</v>
      </c>
      <c r="E96" s="86" t="s">
        <v>132</v>
      </c>
      <c r="F96" s="94">
        <v>45091</v>
      </c>
      <c r="G96" s="83">
        <v>2865420.9846000005</v>
      </c>
      <c r="H96" s="85">
        <v>-3.4651209999999999</v>
      </c>
      <c r="I96" s="83">
        <v>-99.290298159000017</v>
      </c>
      <c r="J96" s="84">
        <f t="shared" si="1"/>
        <v>7.4848748771529196E-3</v>
      </c>
      <c r="K96" s="84">
        <f>I96/'סכום נכסי הקרן'!$C$42</f>
        <v>-1.9044543160605675E-5</v>
      </c>
    </row>
    <row r="97" spans="2:11">
      <c r="B97" s="76" t="s">
        <v>2519</v>
      </c>
      <c r="C97" s="73" t="s">
        <v>2520</v>
      </c>
      <c r="D97" s="86" t="s">
        <v>535</v>
      </c>
      <c r="E97" s="86" t="s">
        <v>132</v>
      </c>
      <c r="F97" s="94">
        <v>45019</v>
      </c>
      <c r="G97" s="83">
        <v>3227473.5360690001</v>
      </c>
      <c r="H97" s="85">
        <v>-3.2664409999999999</v>
      </c>
      <c r="I97" s="83">
        <v>-105.42350434600002</v>
      </c>
      <c r="J97" s="84">
        <f t="shared" si="1"/>
        <v>7.9472189506087417E-3</v>
      </c>
      <c r="K97" s="84">
        <f>I97/'סכום נכסי הקרן'!$C$42</f>
        <v>-2.0220933121225687E-5</v>
      </c>
    </row>
    <row r="98" spans="2:11">
      <c r="B98" s="76" t="s">
        <v>2521</v>
      </c>
      <c r="C98" s="73" t="s">
        <v>2522</v>
      </c>
      <c r="D98" s="86" t="s">
        <v>535</v>
      </c>
      <c r="E98" s="86" t="s">
        <v>132</v>
      </c>
      <c r="F98" s="94">
        <v>44993</v>
      </c>
      <c r="G98" s="83">
        <v>1979388.8252320003</v>
      </c>
      <c r="H98" s="85">
        <v>-3.2387139999999999</v>
      </c>
      <c r="I98" s="83">
        <v>-64.106738652000004</v>
      </c>
      <c r="J98" s="84">
        <f t="shared" si="1"/>
        <v>4.832606271603479E-3</v>
      </c>
      <c r="K98" s="84">
        <f>I98/'סכום נכסי הקרן'!$C$42</f>
        <v>-1.229610116779589E-5</v>
      </c>
    </row>
    <row r="99" spans="2:11">
      <c r="B99" s="76" t="s">
        <v>2523</v>
      </c>
      <c r="C99" s="73" t="s">
        <v>2524</v>
      </c>
      <c r="D99" s="86" t="s">
        <v>535</v>
      </c>
      <c r="E99" s="86" t="s">
        <v>132</v>
      </c>
      <c r="F99" s="94">
        <v>44993</v>
      </c>
      <c r="G99" s="83">
        <v>2476319.5402400005</v>
      </c>
      <c r="H99" s="85">
        <v>-3.1518510000000002</v>
      </c>
      <c r="I99" s="83">
        <v>-78.049914416000007</v>
      </c>
      <c r="J99" s="84">
        <f t="shared" si="1"/>
        <v>5.8836951284076747E-3</v>
      </c>
      <c r="K99" s="84">
        <f>I99/'סכום נכסי הקרן'!$C$42</f>
        <v>-1.4970495520083767E-5</v>
      </c>
    </row>
    <row r="100" spans="2:11">
      <c r="B100" s="76" t="s">
        <v>2525</v>
      </c>
      <c r="C100" s="73" t="s">
        <v>2526</v>
      </c>
      <c r="D100" s="86" t="s">
        <v>535</v>
      </c>
      <c r="E100" s="86" t="s">
        <v>132</v>
      </c>
      <c r="F100" s="94">
        <v>44993</v>
      </c>
      <c r="G100" s="83">
        <v>2572614.3827470005</v>
      </c>
      <c r="H100" s="85">
        <v>-3.1489590000000001</v>
      </c>
      <c r="I100" s="83">
        <v>-81.010562055000022</v>
      </c>
      <c r="J100" s="84">
        <f t="shared" si="1"/>
        <v>6.1068798457882892E-3</v>
      </c>
      <c r="K100" s="84">
        <f>I100/'סכום נכסי הקרן'!$C$42</f>
        <v>-1.5538367535675758E-5</v>
      </c>
    </row>
    <row r="101" spans="2:11">
      <c r="B101" s="76" t="s">
        <v>2525</v>
      </c>
      <c r="C101" s="73" t="s">
        <v>2527</v>
      </c>
      <c r="D101" s="86" t="s">
        <v>535</v>
      </c>
      <c r="E101" s="86" t="s">
        <v>132</v>
      </c>
      <c r="F101" s="94">
        <v>44993</v>
      </c>
      <c r="G101" s="83">
        <v>5836931.986645001</v>
      </c>
      <c r="H101" s="85">
        <v>-3.1489590000000001</v>
      </c>
      <c r="I101" s="83">
        <v>-183.80257205000001</v>
      </c>
      <c r="J101" s="84">
        <f t="shared" si="1"/>
        <v>1.3855726887737547E-2</v>
      </c>
      <c r="K101" s="84">
        <f>I101/'סכום נכסי הקרן'!$C$42</f>
        <v>-3.5254562443060487E-5</v>
      </c>
    </row>
    <row r="102" spans="2:11">
      <c r="B102" s="76" t="s">
        <v>2528</v>
      </c>
      <c r="C102" s="73" t="s">
        <v>2529</v>
      </c>
      <c r="D102" s="86" t="s">
        <v>535</v>
      </c>
      <c r="E102" s="86" t="s">
        <v>132</v>
      </c>
      <c r="F102" s="94">
        <v>44986</v>
      </c>
      <c r="G102" s="83">
        <v>2170947.7637400003</v>
      </c>
      <c r="H102" s="85">
        <v>-3.1636730000000002</v>
      </c>
      <c r="I102" s="83">
        <v>-68.681694644000004</v>
      </c>
      <c r="J102" s="84">
        <f t="shared" si="1"/>
        <v>5.1774836040671757E-3</v>
      </c>
      <c r="K102" s="84">
        <f>I102/'סכום נכסי הקרן'!$C$42</f>
        <v>-1.3173608320690041E-5</v>
      </c>
    </row>
    <row r="103" spans="2:11">
      <c r="B103" s="76" t="s">
        <v>2528</v>
      </c>
      <c r="C103" s="73" t="s">
        <v>2530</v>
      </c>
      <c r="D103" s="86" t="s">
        <v>535</v>
      </c>
      <c r="E103" s="86" t="s">
        <v>132</v>
      </c>
      <c r="F103" s="94">
        <v>44986</v>
      </c>
      <c r="G103" s="83">
        <v>3608958.5240280004</v>
      </c>
      <c r="H103" s="85">
        <v>-3.1636730000000002</v>
      </c>
      <c r="I103" s="83">
        <v>-114.17565706500004</v>
      </c>
      <c r="J103" s="84">
        <f t="shared" si="1"/>
        <v>8.6069890310907782E-3</v>
      </c>
      <c r="K103" s="84">
        <f>I103/'סכום נכסי הקרן'!$C$42</f>
        <v>-2.1899654540092731E-5</v>
      </c>
    </row>
    <row r="104" spans="2:11">
      <c r="B104" s="76" t="s">
        <v>2531</v>
      </c>
      <c r="C104" s="73" t="s">
        <v>2532</v>
      </c>
      <c r="D104" s="86" t="s">
        <v>535</v>
      </c>
      <c r="E104" s="86" t="s">
        <v>132</v>
      </c>
      <c r="F104" s="94">
        <v>44986</v>
      </c>
      <c r="G104" s="83">
        <v>3256051.8361280006</v>
      </c>
      <c r="H104" s="85">
        <v>-3.1347529999999999</v>
      </c>
      <c r="I104" s="83">
        <v>-102.06918986200002</v>
      </c>
      <c r="J104" s="84">
        <f t="shared" si="1"/>
        <v>7.6943581507433112E-3</v>
      </c>
      <c r="K104" s="84">
        <f>I104/'סכום נכסי הקרן'!$C$42</f>
        <v>-1.9577553172235251E-5</v>
      </c>
    </row>
    <row r="105" spans="2:11">
      <c r="B105" s="76" t="s">
        <v>2533</v>
      </c>
      <c r="C105" s="73" t="s">
        <v>2534</v>
      </c>
      <c r="D105" s="86" t="s">
        <v>535</v>
      </c>
      <c r="E105" s="86" t="s">
        <v>132</v>
      </c>
      <c r="F105" s="94">
        <v>44993</v>
      </c>
      <c r="G105" s="83">
        <v>1487166.8398860001</v>
      </c>
      <c r="H105" s="85">
        <v>-3.413084</v>
      </c>
      <c r="I105" s="83">
        <v>-50.758258577000007</v>
      </c>
      <c r="J105" s="84">
        <f t="shared" si="1"/>
        <v>3.8263478051262338E-3</v>
      </c>
      <c r="K105" s="84">
        <f>I105/'סכום נכסי הקרן'!$C$42</f>
        <v>-9.7357734255049939E-6</v>
      </c>
    </row>
    <row r="106" spans="2:11">
      <c r="B106" s="76" t="s">
        <v>2533</v>
      </c>
      <c r="C106" s="73" t="s">
        <v>2535</v>
      </c>
      <c r="D106" s="86" t="s">
        <v>535</v>
      </c>
      <c r="E106" s="86" t="s">
        <v>132</v>
      </c>
      <c r="F106" s="94">
        <v>44993</v>
      </c>
      <c r="G106" s="83">
        <v>3156360.5705680009</v>
      </c>
      <c r="H106" s="85">
        <v>-3.413084</v>
      </c>
      <c r="I106" s="83">
        <v>-107.72924833900001</v>
      </c>
      <c r="J106" s="84">
        <f t="shared" si="1"/>
        <v>8.1210345761667923E-3</v>
      </c>
      <c r="K106" s="84">
        <f>I106/'סכום נכסי הקרן'!$C$42</f>
        <v>-2.0663190238045669E-5</v>
      </c>
    </row>
    <row r="107" spans="2:11">
      <c r="B107" s="76" t="s">
        <v>2536</v>
      </c>
      <c r="C107" s="73" t="s">
        <v>2537</v>
      </c>
      <c r="D107" s="86" t="s">
        <v>535</v>
      </c>
      <c r="E107" s="86" t="s">
        <v>132</v>
      </c>
      <c r="F107" s="94">
        <v>44993</v>
      </c>
      <c r="G107" s="83">
        <v>4250357.7479999997</v>
      </c>
      <c r="H107" s="85">
        <v>-3.024718</v>
      </c>
      <c r="I107" s="83">
        <v>-128.56131729500001</v>
      </c>
      <c r="J107" s="84">
        <f t="shared" si="1"/>
        <v>9.6914340256496409E-3</v>
      </c>
      <c r="K107" s="84">
        <f>I107/'סכום נכסי הקרן'!$C$42</f>
        <v>-2.4658920371939862E-5</v>
      </c>
    </row>
    <row r="108" spans="2:11">
      <c r="B108" s="76" t="s">
        <v>2536</v>
      </c>
      <c r="C108" s="73" t="s">
        <v>2538</v>
      </c>
      <c r="D108" s="86" t="s">
        <v>535</v>
      </c>
      <c r="E108" s="86" t="s">
        <v>132</v>
      </c>
      <c r="F108" s="94">
        <v>44993</v>
      </c>
      <c r="G108" s="83">
        <v>638548.87110000011</v>
      </c>
      <c r="H108" s="85">
        <v>-3.024718</v>
      </c>
      <c r="I108" s="83">
        <v>-19.314299853000005</v>
      </c>
      <c r="J108" s="84">
        <f t="shared" si="1"/>
        <v>1.4559843249540507E-3</v>
      </c>
      <c r="K108" s="84">
        <f>I108/'סכום נכסי הקרן'!$C$42</f>
        <v>-3.7046118703189419E-6</v>
      </c>
    </row>
    <row r="109" spans="2:11">
      <c r="B109" s="76" t="s">
        <v>2539</v>
      </c>
      <c r="C109" s="73" t="s">
        <v>2540</v>
      </c>
      <c r="D109" s="86" t="s">
        <v>535</v>
      </c>
      <c r="E109" s="86" t="s">
        <v>132</v>
      </c>
      <c r="F109" s="94">
        <v>44980</v>
      </c>
      <c r="G109" s="83">
        <v>2874838.2389600007</v>
      </c>
      <c r="H109" s="85">
        <v>-3.0145240000000002</v>
      </c>
      <c r="I109" s="83">
        <v>-86.662685690000018</v>
      </c>
      <c r="J109" s="84">
        <f t="shared" si="1"/>
        <v>6.5329581130770756E-3</v>
      </c>
      <c r="K109" s="84">
        <f>I109/'סכום נכסי הקרן'!$C$42</f>
        <v>-1.662248264572873E-5</v>
      </c>
    </row>
    <row r="110" spans="2:11">
      <c r="B110" s="76" t="s">
        <v>2539</v>
      </c>
      <c r="C110" s="73" t="s">
        <v>2541</v>
      </c>
      <c r="D110" s="86" t="s">
        <v>535</v>
      </c>
      <c r="E110" s="86" t="s">
        <v>132</v>
      </c>
      <c r="F110" s="94">
        <v>44980</v>
      </c>
      <c r="G110" s="83">
        <v>2834921.1519200001</v>
      </c>
      <c r="H110" s="85">
        <v>-3.0145240000000002</v>
      </c>
      <c r="I110" s="83">
        <v>-85.459375563000009</v>
      </c>
      <c r="J110" s="84">
        <f t="shared" si="1"/>
        <v>6.442248084947407E-3</v>
      </c>
      <c r="K110" s="84">
        <f>I110/'סכום נכסי הקרן'!$C$42</f>
        <v>-1.639167971659916E-5</v>
      </c>
    </row>
    <row r="111" spans="2:11">
      <c r="B111" s="76" t="s">
        <v>2539</v>
      </c>
      <c r="C111" s="73" t="s">
        <v>2542</v>
      </c>
      <c r="D111" s="86" t="s">
        <v>535</v>
      </c>
      <c r="E111" s="86" t="s">
        <v>132</v>
      </c>
      <c r="F111" s="94">
        <v>44980</v>
      </c>
      <c r="G111" s="83">
        <v>2369127.6828780007</v>
      </c>
      <c r="H111" s="85">
        <v>-3.0145240000000002</v>
      </c>
      <c r="I111" s="83">
        <v>-71.417920131000017</v>
      </c>
      <c r="J111" s="84">
        <f t="shared" si="1"/>
        <v>5.3837505383559159E-3</v>
      </c>
      <c r="K111" s="84">
        <f>I111/'סכום נכסי הקרן'!$C$42</f>
        <v>-1.3698434666773459E-5</v>
      </c>
    </row>
    <row r="112" spans="2:11">
      <c r="B112" s="76" t="s">
        <v>2543</v>
      </c>
      <c r="C112" s="73" t="s">
        <v>2544</v>
      </c>
      <c r="D112" s="86" t="s">
        <v>535</v>
      </c>
      <c r="E112" s="86" t="s">
        <v>132</v>
      </c>
      <c r="F112" s="94">
        <v>44998</v>
      </c>
      <c r="G112" s="83">
        <v>2126369.4504000004</v>
      </c>
      <c r="H112" s="85">
        <v>-2.7841369999999999</v>
      </c>
      <c r="I112" s="83">
        <v>-59.201044197000009</v>
      </c>
      <c r="J112" s="84">
        <f t="shared" si="1"/>
        <v>4.462796633984926E-3</v>
      </c>
      <c r="K112" s="84">
        <f>I112/'סכום נכסי הקרן'!$C$42</f>
        <v>-1.1355156165985329E-5</v>
      </c>
    </row>
    <row r="113" spans="2:11">
      <c r="B113" s="76" t="s">
        <v>2545</v>
      </c>
      <c r="C113" s="73" t="s">
        <v>2546</v>
      </c>
      <c r="D113" s="86" t="s">
        <v>535</v>
      </c>
      <c r="E113" s="86" t="s">
        <v>132</v>
      </c>
      <c r="F113" s="94">
        <v>44991</v>
      </c>
      <c r="G113" s="83">
        <v>3162551.4204080002</v>
      </c>
      <c r="H113" s="85">
        <v>-2.8547340000000001</v>
      </c>
      <c r="I113" s="83">
        <v>-90.282416422000011</v>
      </c>
      <c r="J113" s="84">
        <f t="shared" si="1"/>
        <v>6.8058269846622823E-3</v>
      </c>
      <c r="K113" s="84">
        <f>I113/'סכום נכסי הקרן'!$C$42</f>
        <v>-1.7316771205976106E-5</v>
      </c>
    </row>
    <row r="114" spans="2:11">
      <c r="B114" s="76" t="s">
        <v>2547</v>
      </c>
      <c r="C114" s="73" t="s">
        <v>2548</v>
      </c>
      <c r="D114" s="86" t="s">
        <v>535</v>
      </c>
      <c r="E114" s="86" t="s">
        <v>132</v>
      </c>
      <c r="F114" s="94">
        <v>44991</v>
      </c>
      <c r="G114" s="83">
        <v>2770405.3034000006</v>
      </c>
      <c r="H114" s="85">
        <v>-2.921011</v>
      </c>
      <c r="I114" s="83">
        <v>-80.923848455000012</v>
      </c>
      <c r="J114" s="84">
        <f t="shared" si="1"/>
        <v>6.1003430495636651E-3</v>
      </c>
      <c r="K114" s="84">
        <f>I114/'סכום נכסי הקרן'!$C$42</f>
        <v>-1.5521735287324895E-5</v>
      </c>
    </row>
    <row r="115" spans="2:11">
      <c r="B115" s="76" t="s">
        <v>2549</v>
      </c>
      <c r="C115" s="73" t="s">
        <v>2550</v>
      </c>
      <c r="D115" s="86" t="s">
        <v>535</v>
      </c>
      <c r="E115" s="86" t="s">
        <v>132</v>
      </c>
      <c r="F115" s="94">
        <v>45092</v>
      </c>
      <c r="G115" s="83">
        <v>3844171.5231600003</v>
      </c>
      <c r="H115" s="85">
        <v>-2.8240080000000001</v>
      </c>
      <c r="I115" s="83">
        <v>-108.55972899100003</v>
      </c>
      <c r="J115" s="84">
        <f t="shared" si="1"/>
        <v>8.1836393208736952E-3</v>
      </c>
      <c r="K115" s="84">
        <f>I115/'סכום נכסי הקרן'!$C$42</f>
        <v>-2.0822481980686375E-5</v>
      </c>
    </row>
    <row r="116" spans="2:11">
      <c r="B116" s="76" t="s">
        <v>2551</v>
      </c>
      <c r="C116" s="73" t="s">
        <v>2552</v>
      </c>
      <c r="D116" s="86" t="s">
        <v>535</v>
      </c>
      <c r="E116" s="86" t="s">
        <v>132</v>
      </c>
      <c r="F116" s="94">
        <v>44980</v>
      </c>
      <c r="G116" s="83">
        <v>2132441.3900400004</v>
      </c>
      <c r="H116" s="85">
        <v>-3.033839</v>
      </c>
      <c r="I116" s="83">
        <v>-64.694839936999998</v>
      </c>
      <c r="J116" s="84">
        <f t="shared" si="1"/>
        <v>4.8769395510369724E-3</v>
      </c>
      <c r="K116" s="84">
        <f>I116/'סכום נכסי הקרן'!$C$42</f>
        <v>-1.2408902927007595E-5</v>
      </c>
    </row>
    <row r="117" spans="2:11">
      <c r="B117" s="76" t="s">
        <v>2553</v>
      </c>
      <c r="C117" s="73" t="s">
        <v>2554</v>
      </c>
      <c r="D117" s="86" t="s">
        <v>535</v>
      </c>
      <c r="E117" s="86" t="s">
        <v>132</v>
      </c>
      <c r="F117" s="94">
        <v>44980</v>
      </c>
      <c r="G117" s="83">
        <v>6046977.2214800008</v>
      </c>
      <c r="H117" s="85">
        <v>-2.9476230000000001</v>
      </c>
      <c r="I117" s="83">
        <v>-178.24209688800002</v>
      </c>
      <c r="J117" s="84">
        <f t="shared" si="1"/>
        <v>1.3436557425899106E-2</v>
      </c>
      <c r="K117" s="84">
        <f>I117/'סכום נכסי הקרן'!$C$42</f>
        <v>-3.4188026123000239E-5</v>
      </c>
    </row>
    <row r="118" spans="2:11">
      <c r="B118" s="76" t="s">
        <v>2555</v>
      </c>
      <c r="C118" s="73" t="s">
        <v>2556</v>
      </c>
      <c r="D118" s="86" t="s">
        <v>535</v>
      </c>
      <c r="E118" s="86" t="s">
        <v>132</v>
      </c>
      <c r="F118" s="94">
        <v>44998</v>
      </c>
      <c r="G118" s="83">
        <v>3560021.8654000009</v>
      </c>
      <c r="H118" s="85">
        <v>-2.3200880000000002</v>
      </c>
      <c r="I118" s="83">
        <v>-82.595625595000016</v>
      </c>
      <c r="J118" s="84">
        <f t="shared" si="1"/>
        <v>6.2263678772396438E-3</v>
      </c>
      <c r="K118" s="84">
        <f>I118/'סכום נכסי הקרן'!$C$42</f>
        <v>-1.5842393322278716E-5</v>
      </c>
    </row>
    <row r="119" spans="2:11">
      <c r="B119" s="76" t="s">
        <v>2555</v>
      </c>
      <c r="C119" s="73" t="s">
        <v>2557</v>
      </c>
      <c r="D119" s="86" t="s">
        <v>535</v>
      </c>
      <c r="E119" s="86" t="s">
        <v>132</v>
      </c>
      <c r="F119" s="94">
        <v>44998</v>
      </c>
      <c r="G119" s="83">
        <v>3209021.0914300005</v>
      </c>
      <c r="H119" s="85">
        <v>-2.3200880000000002</v>
      </c>
      <c r="I119" s="83">
        <v>-74.452100188000017</v>
      </c>
      <c r="J119" s="84">
        <f t="shared" si="1"/>
        <v>5.6124784050507063E-3</v>
      </c>
      <c r="K119" s="84">
        <f>I119/'סכום נכסי הקרן'!$C$42</f>
        <v>-1.4280410691863556E-5</v>
      </c>
    </row>
    <row r="120" spans="2:11">
      <c r="B120" s="76" t="s">
        <v>2558</v>
      </c>
      <c r="C120" s="73" t="s">
        <v>2559</v>
      </c>
      <c r="D120" s="86" t="s">
        <v>535</v>
      </c>
      <c r="E120" s="86" t="s">
        <v>132</v>
      </c>
      <c r="F120" s="94">
        <v>45089</v>
      </c>
      <c r="G120" s="83">
        <v>2849446.1840000004</v>
      </c>
      <c r="H120" s="85">
        <v>-3.0193690000000002</v>
      </c>
      <c r="I120" s="83">
        <v>-86.035302609000027</v>
      </c>
      <c r="J120" s="84">
        <f t="shared" si="1"/>
        <v>6.4856636246084457E-3</v>
      </c>
      <c r="K120" s="84">
        <f>I120/'סכום נכסי הקרן'!$C$42</f>
        <v>-1.6502146375359145E-5</v>
      </c>
    </row>
    <row r="121" spans="2:11">
      <c r="B121" s="76" t="s">
        <v>2560</v>
      </c>
      <c r="C121" s="73" t="s">
        <v>2561</v>
      </c>
      <c r="D121" s="86" t="s">
        <v>535</v>
      </c>
      <c r="E121" s="86" t="s">
        <v>132</v>
      </c>
      <c r="F121" s="94">
        <v>45089</v>
      </c>
      <c r="G121" s="83">
        <v>4988058.7283800012</v>
      </c>
      <c r="H121" s="85">
        <v>-2.9878130000000001</v>
      </c>
      <c r="I121" s="83">
        <v>-149.03387318600005</v>
      </c>
      <c r="J121" s="84">
        <f t="shared" si="1"/>
        <v>1.1234732032613734E-2</v>
      </c>
      <c r="K121" s="84">
        <f>I121/'סכום נכסי הקרן'!$C$42</f>
        <v>-2.8585693495832644E-5</v>
      </c>
    </row>
    <row r="122" spans="2:11">
      <c r="B122" s="76" t="s">
        <v>2560</v>
      </c>
      <c r="C122" s="73" t="s">
        <v>2562</v>
      </c>
      <c r="D122" s="86" t="s">
        <v>535</v>
      </c>
      <c r="E122" s="86" t="s">
        <v>132</v>
      </c>
      <c r="F122" s="94">
        <v>45089</v>
      </c>
      <c r="G122" s="83">
        <v>793998.60215800023</v>
      </c>
      <c r="H122" s="85">
        <v>-2.9878130000000001</v>
      </c>
      <c r="I122" s="83">
        <v>-23.723194418000002</v>
      </c>
      <c r="J122" s="84">
        <f t="shared" si="1"/>
        <v>1.7883433245487487E-3</v>
      </c>
      <c r="K122" s="84">
        <f>I122/'סכום נכסי הקרן'!$C$42</f>
        <v>-4.550267331029141E-6</v>
      </c>
    </row>
    <row r="123" spans="2:11">
      <c r="B123" s="76" t="s">
        <v>2563</v>
      </c>
      <c r="C123" s="73" t="s">
        <v>2564</v>
      </c>
      <c r="D123" s="86" t="s">
        <v>535</v>
      </c>
      <c r="E123" s="86" t="s">
        <v>132</v>
      </c>
      <c r="F123" s="94">
        <v>45098</v>
      </c>
      <c r="G123" s="83">
        <v>4690001.9433500012</v>
      </c>
      <c r="H123" s="85">
        <v>-2.960321</v>
      </c>
      <c r="I123" s="83">
        <v>-138.83913335800003</v>
      </c>
      <c r="J123" s="84">
        <f t="shared" si="1"/>
        <v>1.0466214328139593E-2</v>
      </c>
      <c r="K123" s="84">
        <f>I123/'סכום נכסי הקרן'!$C$42</f>
        <v>-2.6630274222596298E-5</v>
      </c>
    </row>
    <row r="124" spans="2:11">
      <c r="B124" s="76" t="s">
        <v>2565</v>
      </c>
      <c r="C124" s="73" t="s">
        <v>2566</v>
      </c>
      <c r="D124" s="86" t="s">
        <v>535</v>
      </c>
      <c r="E124" s="86" t="s">
        <v>132</v>
      </c>
      <c r="F124" s="94">
        <v>44987</v>
      </c>
      <c r="G124" s="83">
        <v>397430.44955000008</v>
      </c>
      <c r="H124" s="85">
        <v>-2.4015339999999998</v>
      </c>
      <c r="I124" s="83">
        <v>-9.5444256809999999</v>
      </c>
      <c r="J124" s="84">
        <f t="shared" si="1"/>
        <v>7.1949458629049932E-4</v>
      </c>
      <c r="K124" s="84">
        <f>I124/'סכום נכסי הקרן'!$C$42</f>
        <v>-1.8306846710634187E-6</v>
      </c>
    </row>
    <row r="125" spans="2:11">
      <c r="B125" s="76" t="s">
        <v>2565</v>
      </c>
      <c r="C125" s="73" t="s">
        <v>2567</v>
      </c>
      <c r="D125" s="86" t="s">
        <v>535</v>
      </c>
      <c r="E125" s="86" t="s">
        <v>132</v>
      </c>
      <c r="F125" s="94">
        <v>44987</v>
      </c>
      <c r="G125" s="83">
        <v>2250571.7564750002</v>
      </c>
      <c r="H125" s="85">
        <v>-2.4015339999999998</v>
      </c>
      <c r="I125" s="83">
        <v>-54.048237063000009</v>
      </c>
      <c r="J125" s="84">
        <f t="shared" si="1"/>
        <v>4.0743587162910015E-3</v>
      </c>
      <c r="K125" s="84">
        <f>I125/'סכום נכסי הקרן'!$C$42</f>
        <v>-1.0366813299851587E-5</v>
      </c>
    </row>
    <row r="126" spans="2:11">
      <c r="B126" s="76" t="s">
        <v>2568</v>
      </c>
      <c r="C126" s="73" t="s">
        <v>2569</v>
      </c>
      <c r="D126" s="86" t="s">
        <v>535</v>
      </c>
      <c r="E126" s="86" t="s">
        <v>132</v>
      </c>
      <c r="F126" s="94">
        <v>45097</v>
      </c>
      <c r="G126" s="83">
        <v>2140656.3672000007</v>
      </c>
      <c r="H126" s="85">
        <v>-2.384309</v>
      </c>
      <c r="I126" s="83">
        <v>-51.039871566000016</v>
      </c>
      <c r="J126" s="84">
        <f t="shared" si="1"/>
        <v>3.8475768478980735E-3</v>
      </c>
      <c r="K126" s="84">
        <f>I126/'סכום נכסי הקרן'!$C$42</f>
        <v>-9.7897886799965198E-6</v>
      </c>
    </row>
    <row r="127" spans="2:11">
      <c r="B127" s="76" t="s">
        <v>2570</v>
      </c>
      <c r="C127" s="73" t="s">
        <v>2571</v>
      </c>
      <c r="D127" s="86" t="s">
        <v>535</v>
      </c>
      <c r="E127" s="86" t="s">
        <v>132</v>
      </c>
      <c r="F127" s="94">
        <v>44987</v>
      </c>
      <c r="G127" s="83">
        <v>2385246.0026400001</v>
      </c>
      <c r="H127" s="85">
        <v>-2.3730570000000002</v>
      </c>
      <c r="I127" s="83">
        <v>-56.603249409000014</v>
      </c>
      <c r="J127" s="84">
        <f t="shared" si="1"/>
        <v>4.2669651247113543E-3</v>
      </c>
      <c r="K127" s="84">
        <f>I127/'סכום נכסי הקרן'!$C$42</f>
        <v>-1.0856881753683366E-5</v>
      </c>
    </row>
    <row r="128" spans="2:11">
      <c r="B128" s="76" t="s">
        <v>2572</v>
      </c>
      <c r="C128" s="73" t="s">
        <v>2573</v>
      </c>
      <c r="D128" s="86" t="s">
        <v>535</v>
      </c>
      <c r="E128" s="86" t="s">
        <v>132</v>
      </c>
      <c r="F128" s="94">
        <v>45001</v>
      </c>
      <c r="G128" s="83">
        <v>2575659.3120000004</v>
      </c>
      <c r="H128" s="85">
        <v>-2.5197099999999999</v>
      </c>
      <c r="I128" s="83">
        <v>-64.89915025900001</v>
      </c>
      <c r="J128" s="84">
        <f t="shared" si="1"/>
        <v>4.8923412289917714E-3</v>
      </c>
      <c r="K128" s="84">
        <f>I128/'סכום נכסי הקרן'!$C$42</f>
        <v>-1.2448091013030417E-5</v>
      </c>
    </row>
    <row r="129" spans="2:11">
      <c r="B129" s="76" t="s">
        <v>2574</v>
      </c>
      <c r="C129" s="73" t="s">
        <v>2575</v>
      </c>
      <c r="D129" s="86" t="s">
        <v>535</v>
      </c>
      <c r="E129" s="86" t="s">
        <v>132</v>
      </c>
      <c r="F129" s="94">
        <v>45001</v>
      </c>
      <c r="G129" s="83">
        <v>64427.255846000007</v>
      </c>
      <c r="H129" s="85">
        <v>-2.4627870000000001</v>
      </c>
      <c r="I129" s="83">
        <v>-1.5867057640000002</v>
      </c>
      <c r="J129" s="84">
        <f t="shared" si="1"/>
        <v>1.1961182845255483E-4</v>
      </c>
      <c r="K129" s="84">
        <f>I129/'סכום נכסי הקרן'!$C$42</f>
        <v>-3.043407761480343E-7</v>
      </c>
    </row>
    <row r="130" spans="2:11">
      <c r="B130" s="76" t="s">
        <v>2574</v>
      </c>
      <c r="C130" s="73" t="s">
        <v>2576</v>
      </c>
      <c r="D130" s="86" t="s">
        <v>535</v>
      </c>
      <c r="E130" s="86" t="s">
        <v>132</v>
      </c>
      <c r="F130" s="94">
        <v>45001</v>
      </c>
      <c r="G130" s="83">
        <v>2436379.1664300007</v>
      </c>
      <c r="H130" s="85">
        <v>-2.4627859999999999</v>
      </c>
      <c r="I130" s="83">
        <v>-60.002815278000007</v>
      </c>
      <c r="J130" s="84">
        <f t="shared" si="1"/>
        <v>4.5232371436084804E-3</v>
      </c>
      <c r="K130" s="84">
        <f>I130/'סכום נכסי הקרן'!$C$42</f>
        <v>-1.1508941220921695E-5</v>
      </c>
    </row>
    <row r="131" spans="2:11">
      <c r="B131" s="76" t="s">
        <v>2577</v>
      </c>
      <c r="C131" s="73" t="s">
        <v>2578</v>
      </c>
      <c r="D131" s="86" t="s">
        <v>535</v>
      </c>
      <c r="E131" s="86" t="s">
        <v>132</v>
      </c>
      <c r="F131" s="94">
        <v>45001</v>
      </c>
      <c r="G131" s="83">
        <v>3185634.44624</v>
      </c>
      <c r="H131" s="85">
        <v>-2.4627859999999999</v>
      </c>
      <c r="I131" s="83">
        <v>-78.45537266700002</v>
      </c>
      <c r="J131" s="84">
        <f t="shared" si="1"/>
        <v>5.9142600912783123E-3</v>
      </c>
      <c r="K131" s="84">
        <f>I131/'סכום נכסי הקרן'!$C$42</f>
        <v>-1.5048265124004465E-5</v>
      </c>
    </row>
    <row r="132" spans="2:11">
      <c r="B132" s="76" t="s">
        <v>2579</v>
      </c>
      <c r="C132" s="73" t="s">
        <v>2580</v>
      </c>
      <c r="D132" s="86" t="s">
        <v>535</v>
      </c>
      <c r="E132" s="86" t="s">
        <v>132</v>
      </c>
      <c r="F132" s="94">
        <v>44987</v>
      </c>
      <c r="G132" s="83">
        <v>3144867.8747200007</v>
      </c>
      <c r="H132" s="85">
        <v>-2.1335229999999998</v>
      </c>
      <c r="I132" s="83">
        <v>-67.096480771000017</v>
      </c>
      <c r="J132" s="84">
        <f t="shared" si="1"/>
        <v>5.0579842399507396E-3</v>
      </c>
      <c r="K132" s="84">
        <f>I132/'סכום נכסי הקרן'!$C$42</f>
        <v>-1.2869553699212377E-5</v>
      </c>
    </row>
    <row r="133" spans="2:11">
      <c r="B133" s="76" t="s">
        <v>2581</v>
      </c>
      <c r="C133" s="73" t="s">
        <v>2582</v>
      </c>
      <c r="D133" s="86" t="s">
        <v>535</v>
      </c>
      <c r="E133" s="86" t="s">
        <v>132</v>
      </c>
      <c r="F133" s="94">
        <v>44987</v>
      </c>
      <c r="G133" s="83">
        <v>4288456.1928000012</v>
      </c>
      <c r="H133" s="85">
        <v>-2.1335229999999998</v>
      </c>
      <c r="I133" s="83">
        <v>-91.495201052000013</v>
      </c>
      <c r="J133" s="84">
        <f t="shared" si="1"/>
        <v>6.8972512363444337E-3</v>
      </c>
      <c r="K133" s="84">
        <f>I133/'סכום נכסי הקרן'!$C$42</f>
        <v>-1.7549391408138937E-5</v>
      </c>
    </row>
    <row r="134" spans="2:11">
      <c r="B134" s="76" t="s">
        <v>2583</v>
      </c>
      <c r="C134" s="73" t="s">
        <v>2584</v>
      </c>
      <c r="D134" s="86" t="s">
        <v>535</v>
      </c>
      <c r="E134" s="86" t="s">
        <v>132</v>
      </c>
      <c r="F134" s="94">
        <v>44987</v>
      </c>
      <c r="G134" s="83">
        <v>270783.95140500006</v>
      </c>
      <c r="H134" s="85">
        <v>-2.1099890000000001</v>
      </c>
      <c r="I134" s="83">
        <v>-5.7135126650000014</v>
      </c>
      <c r="J134" s="84">
        <f t="shared" si="1"/>
        <v>4.3070600249453653E-4</v>
      </c>
      <c r="K134" s="84">
        <f>I134/'סכום נכסי הקרן'!$C$42</f>
        <v>-1.0958899365274657E-6</v>
      </c>
    </row>
    <row r="135" spans="2:11">
      <c r="B135" s="76" t="s">
        <v>2585</v>
      </c>
      <c r="C135" s="73" t="s">
        <v>2586</v>
      </c>
      <c r="D135" s="86" t="s">
        <v>535</v>
      </c>
      <c r="E135" s="86" t="s">
        <v>132</v>
      </c>
      <c r="F135" s="94">
        <v>44987</v>
      </c>
      <c r="G135" s="83">
        <v>3574705.6410000003</v>
      </c>
      <c r="H135" s="85">
        <v>-2.1051760000000002</v>
      </c>
      <c r="I135" s="83">
        <v>-75.253853876999997</v>
      </c>
      <c r="J135" s="84">
        <f t="shared" si="1"/>
        <v>5.6729176036001035E-3</v>
      </c>
      <c r="K135" s="84">
        <f>I135/'סכום נכסי הקרן'!$C$42</f>
        <v>-1.4434192410898015E-5</v>
      </c>
    </row>
    <row r="136" spans="2:11">
      <c r="B136" s="76" t="s">
        <v>2587</v>
      </c>
      <c r="C136" s="73" t="s">
        <v>2588</v>
      </c>
      <c r="D136" s="86" t="s">
        <v>535</v>
      </c>
      <c r="E136" s="86" t="s">
        <v>132</v>
      </c>
      <c r="F136" s="94">
        <v>44987</v>
      </c>
      <c r="G136" s="83">
        <v>4862948.99168</v>
      </c>
      <c r="H136" s="85">
        <v>-2.0768450000000001</v>
      </c>
      <c r="I136" s="83">
        <v>-100.99592135200002</v>
      </c>
      <c r="J136" s="84">
        <f t="shared" si="1"/>
        <v>7.6134511471801433E-3</v>
      </c>
      <c r="K136" s="84">
        <f>I136/'סכום נכסי הקרן'!$C$42</f>
        <v>-1.9371693094860098E-5</v>
      </c>
    </row>
    <row r="137" spans="2:11">
      <c r="B137" s="76" t="s">
        <v>2589</v>
      </c>
      <c r="C137" s="73" t="s">
        <v>2590</v>
      </c>
      <c r="D137" s="86" t="s">
        <v>535</v>
      </c>
      <c r="E137" s="86" t="s">
        <v>132</v>
      </c>
      <c r="F137" s="94">
        <v>45033</v>
      </c>
      <c r="G137" s="83">
        <v>3575797.0027000005</v>
      </c>
      <c r="H137" s="85">
        <v>-2.0740129999999999</v>
      </c>
      <c r="I137" s="83">
        <v>-74.16249217699999</v>
      </c>
      <c r="J137" s="84">
        <f t="shared" si="1"/>
        <v>5.5906466675501795E-3</v>
      </c>
      <c r="K137" s="84">
        <f>I137/'סכום נכסי הקרן'!$C$42</f>
        <v>-1.4224861938688146E-5</v>
      </c>
    </row>
    <row r="138" spans="2:11">
      <c r="B138" s="76" t="s">
        <v>2591</v>
      </c>
      <c r="C138" s="73" t="s">
        <v>2592</v>
      </c>
      <c r="D138" s="86" t="s">
        <v>535</v>
      </c>
      <c r="E138" s="86" t="s">
        <v>132</v>
      </c>
      <c r="F138" s="94">
        <v>45034</v>
      </c>
      <c r="G138" s="83">
        <v>2861748.8067999999</v>
      </c>
      <c r="H138" s="85">
        <v>-1.947802</v>
      </c>
      <c r="I138" s="83">
        <v>-55.741199613000006</v>
      </c>
      <c r="J138" s="84">
        <f t="shared" si="1"/>
        <v>4.2019805795889022E-3</v>
      </c>
      <c r="K138" s="84">
        <f>I138/'סכום נכסי הקרן'!$C$42</f>
        <v>-1.0691534838114402E-5</v>
      </c>
    </row>
    <row r="139" spans="2:11">
      <c r="B139" s="76" t="s">
        <v>2593</v>
      </c>
      <c r="C139" s="73" t="s">
        <v>2594</v>
      </c>
      <c r="D139" s="86" t="s">
        <v>535</v>
      </c>
      <c r="E139" s="86" t="s">
        <v>132</v>
      </c>
      <c r="F139" s="94">
        <v>45033</v>
      </c>
      <c r="G139" s="83">
        <v>2863415.6137600006</v>
      </c>
      <c r="H139" s="85">
        <v>-1.9749829999999999</v>
      </c>
      <c r="I139" s="83">
        <v>-56.551982141000011</v>
      </c>
      <c r="J139" s="84">
        <f t="shared" si="1"/>
        <v>4.2631004058678373E-3</v>
      </c>
      <c r="K139" s="84">
        <f>I139/'סכום נכסי הקרן'!$C$42</f>
        <v>-1.0847048348846683E-5</v>
      </c>
    </row>
    <row r="140" spans="2:11">
      <c r="B140" s="76" t="s">
        <v>2595</v>
      </c>
      <c r="C140" s="73" t="s">
        <v>2596</v>
      </c>
      <c r="D140" s="86" t="s">
        <v>535</v>
      </c>
      <c r="E140" s="86" t="s">
        <v>132</v>
      </c>
      <c r="F140" s="94">
        <v>45034</v>
      </c>
      <c r="G140" s="83">
        <v>2781114.4008420003</v>
      </c>
      <c r="H140" s="85">
        <v>-1.877162</v>
      </c>
      <c r="I140" s="83">
        <v>-52.206018926000013</v>
      </c>
      <c r="J140" s="84">
        <f t="shared" ref="J140:J203" si="2">IFERROR(I140/$I$11,0)</f>
        <v>3.9354854073420662E-3</v>
      </c>
      <c r="K140" s="84">
        <f>I140/'סכום נכסי הקרן'!$C$42</f>
        <v>-1.0013463541900772E-5</v>
      </c>
    </row>
    <row r="141" spans="2:11">
      <c r="B141" s="76" t="s">
        <v>2597</v>
      </c>
      <c r="C141" s="73" t="s">
        <v>2598</v>
      </c>
      <c r="D141" s="86" t="s">
        <v>535</v>
      </c>
      <c r="E141" s="86" t="s">
        <v>132</v>
      </c>
      <c r="F141" s="94">
        <v>45034</v>
      </c>
      <c r="G141" s="83">
        <v>3580162.4495000006</v>
      </c>
      <c r="H141" s="85">
        <v>-1.863046</v>
      </c>
      <c r="I141" s="83">
        <v>-66.700058516000013</v>
      </c>
      <c r="J141" s="84">
        <f t="shared" si="2"/>
        <v>5.0281004443311281E-3</v>
      </c>
      <c r="K141" s="84">
        <f>I141/'סכום נכסי הקרן'!$C$42</f>
        <v>-1.279351725974996E-5</v>
      </c>
    </row>
    <row r="142" spans="2:11">
      <c r="B142" s="76" t="s">
        <v>2597</v>
      </c>
      <c r="C142" s="73" t="s">
        <v>2599</v>
      </c>
      <c r="D142" s="86" t="s">
        <v>535</v>
      </c>
      <c r="E142" s="86" t="s">
        <v>132</v>
      </c>
      <c r="F142" s="94">
        <v>45034</v>
      </c>
      <c r="G142" s="83">
        <v>3872611.0947300005</v>
      </c>
      <c r="H142" s="85">
        <v>-1.863046</v>
      </c>
      <c r="I142" s="83">
        <v>-72.14851009500002</v>
      </c>
      <c r="J142" s="84">
        <f t="shared" si="2"/>
        <v>5.4388251485488152E-3</v>
      </c>
      <c r="K142" s="84">
        <f>I142/'סכום נכסי הקרן'!$C$42</f>
        <v>-1.3838566707467127E-5</v>
      </c>
    </row>
    <row r="143" spans="2:11">
      <c r="B143" s="76" t="s">
        <v>2600</v>
      </c>
      <c r="C143" s="73" t="s">
        <v>2601</v>
      </c>
      <c r="D143" s="86" t="s">
        <v>535</v>
      </c>
      <c r="E143" s="86" t="s">
        <v>132</v>
      </c>
      <c r="F143" s="94">
        <v>45034</v>
      </c>
      <c r="G143" s="83">
        <v>3222146.2045500004</v>
      </c>
      <c r="H143" s="85">
        <v>-1.863046</v>
      </c>
      <c r="I143" s="83">
        <v>-60.03005266400001</v>
      </c>
      <c r="J143" s="84">
        <f t="shared" si="2"/>
        <v>4.5252903998678614E-3</v>
      </c>
      <c r="K143" s="84">
        <f>I143/'סכום נכסי הקרן'!$C$42</f>
        <v>-1.1514165533698241E-5</v>
      </c>
    </row>
    <row r="144" spans="2:11">
      <c r="B144" s="76" t="s">
        <v>2602</v>
      </c>
      <c r="C144" s="73" t="s">
        <v>2603</v>
      </c>
      <c r="D144" s="86" t="s">
        <v>535</v>
      </c>
      <c r="E144" s="86" t="s">
        <v>132</v>
      </c>
      <c r="F144" s="94">
        <v>45034</v>
      </c>
      <c r="G144" s="83">
        <v>2864685.5619200002</v>
      </c>
      <c r="H144" s="85">
        <v>-1.9009480000000001</v>
      </c>
      <c r="I144" s="83">
        <v>-54.456170818000004</v>
      </c>
      <c r="J144" s="84">
        <f t="shared" si="2"/>
        <v>4.1051102919328897E-3</v>
      </c>
      <c r="K144" s="84">
        <f>I144/'סכום נכסי הקרן'!$C$42</f>
        <v>-1.0445057721993664E-5</v>
      </c>
    </row>
    <row r="145" spans="2:11">
      <c r="B145" s="76" t="s">
        <v>2604</v>
      </c>
      <c r="C145" s="73" t="s">
        <v>2605</v>
      </c>
      <c r="D145" s="86" t="s">
        <v>535</v>
      </c>
      <c r="E145" s="86" t="s">
        <v>132</v>
      </c>
      <c r="F145" s="94">
        <v>45097</v>
      </c>
      <c r="G145" s="83">
        <v>5200556.7728400007</v>
      </c>
      <c r="H145" s="85">
        <v>-2.4463590000000002</v>
      </c>
      <c r="I145" s="83">
        <v>-127.22430456200001</v>
      </c>
      <c r="J145" s="84">
        <f t="shared" si="2"/>
        <v>9.5906449938789867E-3</v>
      </c>
      <c r="K145" s="84">
        <f>I145/'סכום נכסי הקרן'!$C$42</f>
        <v>-2.4402472388883931E-5</v>
      </c>
    </row>
    <row r="146" spans="2:11">
      <c r="B146" s="76" t="s">
        <v>2606</v>
      </c>
      <c r="C146" s="73" t="s">
        <v>2607</v>
      </c>
      <c r="D146" s="86" t="s">
        <v>535</v>
      </c>
      <c r="E146" s="86" t="s">
        <v>132</v>
      </c>
      <c r="F146" s="94">
        <v>45007</v>
      </c>
      <c r="G146" s="83">
        <v>4155865.6677200003</v>
      </c>
      <c r="H146" s="85">
        <v>-1.6810039999999999</v>
      </c>
      <c r="I146" s="83">
        <v>-69.860282644000023</v>
      </c>
      <c r="J146" s="84">
        <f t="shared" si="2"/>
        <v>5.266329985589643E-3</v>
      </c>
      <c r="K146" s="84">
        <f>I146/'סכום נכסי הקרן'!$C$42</f>
        <v>-1.3399669380539299E-5</v>
      </c>
    </row>
    <row r="147" spans="2:11">
      <c r="B147" s="76" t="s">
        <v>2608</v>
      </c>
      <c r="C147" s="73" t="s">
        <v>2609</v>
      </c>
      <c r="D147" s="86" t="s">
        <v>535</v>
      </c>
      <c r="E147" s="86" t="s">
        <v>132</v>
      </c>
      <c r="F147" s="94">
        <v>45097</v>
      </c>
      <c r="G147" s="83">
        <v>2442466.7323650005</v>
      </c>
      <c r="H147" s="85">
        <v>-2.4179889999999999</v>
      </c>
      <c r="I147" s="83">
        <v>-59.058568867000012</v>
      </c>
      <c r="J147" s="84">
        <f t="shared" si="2"/>
        <v>4.4520563095231816E-3</v>
      </c>
      <c r="K147" s="84">
        <f>I147/'סכום נכסי הקרן'!$C$42</f>
        <v>-1.1327828444930837E-5</v>
      </c>
    </row>
    <row r="148" spans="2:11">
      <c r="B148" s="76" t="s">
        <v>2608</v>
      </c>
      <c r="C148" s="73" t="s">
        <v>2610</v>
      </c>
      <c r="D148" s="86" t="s">
        <v>535</v>
      </c>
      <c r="E148" s="86" t="s">
        <v>132</v>
      </c>
      <c r="F148" s="94">
        <v>45097</v>
      </c>
      <c r="G148" s="83">
        <v>716528.56339999998</v>
      </c>
      <c r="H148" s="85">
        <v>-2.4179889999999999</v>
      </c>
      <c r="I148" s="83">
        <v>-17.325579505000004</v>
      </c>
      <c r="J148" s="84">
        <f t="shared" si="2"/>
        <v>1.3060671301583298E-3</v>
      </c>
      <c r="K148" s="84">
        <f>I148/'סכום נכסי הקרן'!$C$42</f>
        <v>-3.3231620086092891E-6</v>
      </c>
    </row>
    <row r="149" spans="2:11">
      <c r="B149" s="76" t="s">
        <v>2611</v>
      </c>
      <c r="C149" s="73" t="s">
        <v>2612</v>
      </c>
      <c r="D149" s="86" t="s">
        <v>535</v>
      </c>
      <c r="E149" s="86" t="s">
        <v>132</v>
      </c>
      <c r="F149" s="94">
        <v>45007</v>
      </c>
      <c r="G149" s="83">
        <v>5375452.4460000014</v>
      </c>
      <c r="H149" s="85">
        <v>-1.6528529999999999</v>
      </c>
      <c r="I149" s="83">
        <v>-88.848351682000015</v>
      </c>
      <c r="J149" s="84">
        <f t="shared" si="2"/>
        <v>6.6977218087925505E-3</v>
      </c>
      <c r="K149" s="84">
        <f>I149/'סכום נכסי הקרן'!$C$42</f>
        <v>-1.7041707998971755E-5</v>
      </c>
    </row>
    <row r="150" spans="2:11">
      <c r="B150" s="76" t="s">
        <v>2613</v>
      </c>
      <c r="C150" s="73" t="s">
        <v>2614</v>
      </c>
      <c r="D150" s="86" t="s">
        <v>535</v>
      </c>
      <c r="E150" s="86" t="s">
        <v>132</v>
      </c>
      <c r="F150" s="94">
        <v>45097</v>
      </c>
      <c r="G150" s="83">
        <v>1292122.4215200003</v>
      </c>
      <c r="H150" s="85">
        <v>-2.389634</v>
      </c>
      <c r="I150" s="83">
        <v>-30.876993458000008</v>
      </c>
      <c r="J150" s="84">
        <f t="shared" si="2"/>
        <v>2.3276235130818839E-3</v>
      </c>
      <c r="K150" s="84">
        <f>I150/'סכום נכסי הקרן'!$C$42</f>
        <v>-5.9224138257592531E-6</v>
      </c>
    </row>
    <row r="151" spans="2:11">
      <c r="B151" s="76" t="s">
        <v>2613</v>
      </c>
      <c r="C151" s="73" t="s">
        <v>2615</v>
      </c>
      <c r="D151" s="86" t="s">
        <v>535</v>
      </c>
      <c r="E151" s="86" t="s">
        <v>132</v>
      </c>
      <c r="F151" s="94">
        <v>45097</v>
      </c>
      <c r="G151" s="83">
        <v>3941998.4604000007</v>
      </c>
      <c r="H151" s="85">
        <v>-2.389634</v>
      </c>
      <c r="I151" s="83">
        <v>-94.199325679000012</v>
      </c>
      <c r="J151" s="84">
        <f t="shared" si="2"/>
        <v>7.1010982874723403E-3</v>
      </c>
      <c r="K151" s="84">
        <f>I151/'סכום נכסי הקרן'!$C$42</f>
        <v>-1.8068060594609598E-5</v>
      </c>
    </row>
    <row r="152" spans="2:11">
      <c r="B152" s="76" t="s">
        <v>2616</v>
      </c>
      <c r="C152" s="73" t="s">
        <v>2617</v>
      </c>
      <c r="D152" s="86" t="s">
        <v>535</v>
      </c>
      <c r="E152" s="86" t="s">
        <v>132</v>
      </c>
      <c r="F152" s="94">
        <v>45034</v>
      </c>
      <c r="G152" s="83">
        <v>3583833.3934000004</v>
      </c>
      <c r="H152" s="85">
        <v>-1.816317</v>
      </c>
      <c r="I152" s="83">
        <v>-65.093772523000013</v>
      </c>
      <c r="J152" s="84">
        <f t="shared" si="2"/>
        <v>4.9070125848176497E-3</v>
      </c>
      <c r="K152" s="84">
        <f>I152/'סכום נכסי הקרן'!$C$42</f>
        <v>-1.2485420864742892E-5</v>
      </c>
    </row>
    <row r="153" spans="2:11">
      <c r="B153" s="76" t="s">
        <v>2618</v>
      </c>
      <c r="C153" s="73" t="s">
        <v>2619</v>
      </c>
      <c r="D153" s="86" t="s">
        <v>535</v>
      </c>
      <c r="E153" s="86" t="s">
        <v>132</v>
      </c>
      <c r="F153" s="94">
        <v>44985</v>
      </c>
      <c r="G153" s="83">
        <v>2150478.6225000005</v>
      </c>
      <c r="H153" s="85">
        <v>-1.846265</v>
      </c>
      <c r="I153" s="83">
        <v>-39.703540018000005</v>
      </c>
      <c r="J153" s="84">
        <f t="shared" si="2"/>
        <v>2.9930016801729864E-3</v>
      </c>
      <c r="K153" s="84">
        <f>I153/'סכום נכסי הקרן'!$C$42</f>
        <v>-7.6154044808163061E-6</v>
      </c>
    </row>
    <row r="154" spans="2:11">
      <c r="B154" s="76" t="s">
        <v>2618</v>
      </c>
      <c r="C154" s="73" t="s">
        <v>2620</v>
      </c>
      <c r="D154" s="86" t="s">
        <v>535</v>
      </c>
      <c r="E154" s="86" t="s">
        <v>132</v>
      </c>
      <c r="F154" s="94">
        <v>44985</v>
      </c>
      <c r="G154" s="83">
        <v>3993650.9012500006</v>
      </c>
      <c r="H154" s="85">
        <v>-1.846265</v>
      </c>
      <c r="I154" s="83">
        <v>-73.733389729000024</v>
      </c>
      <c r="J154" s="84">
        <f t="shared" si="2"/>
        <v>5.558299316476497E-3</v>
      </c>
      <c r="K154" s="84">
        <f>I154/'סכום נכסי הקרן'!$C$42</f>
        <v>-1.4142557219669472E-5</v>
      </c>
    </row>
    <row r="155" spans="2:11">
      <c r="B155" s="76" t="s">
        <v>2621</v>
      </c>
      <c r="C155" s="73" t="s">
        <v>2622</v>
      </c>
      <c r="D155" s="86" t="s">
        <v>535</v>
      </c>
      <c r="E155" s="86" t="s">
        <v>132</v>
      </c>
      <c r="F155" s="94">
        <v>44991</v>
      </c>
      <c r="G155" s="83">
        <v>2396190.5407500006</v>
      </c>
      <c r="H155" s="85">
        <v>-1.8174630000000001</v>
      </c>
      <c r="I155" s="83">
        <v>-43.549864631000005</v>
      </c>
      <c r="J155" s="84">
        <f t="shared" si="2"/>
        <v>3.2829520479230813E-3</v>
      </c>
      <c r="K155" s="84">
        <f>I155/'סכום נכסי הקרן'!$C$42</f>
        <v>-8.3531552627172332E-6</v>
      </c>
    </row>
    <row r="156" spans="2:11">
      <c r="B156" s="76" t="s">
        <v>2623</v>
      </c>
      <c r="C156" s="73" t="s">
        <v>2624</v>
      </c>
      <c r="D156" s="86" t="s">
        <v>535</v>
      </c>
      <c r="E156" s="86" t="s">
        <v>132</v>
      </c>
      <c r="F156" s="94">
        <v>44985</v>
      </c>
      <c r="G156" s="83">
        <v>969333.87445600017</v>
      </c>
      <c r="H156" s="85">
        <v>-1.834927</v>
      </c>
      <c r="I156" s="83">
        <v>-17.786573109000006</v>
      </c>
      <c r="J156" s="84">
        <f t="shared" si="2"/>
        <v>1.3408185561192259E-3</v>
      </c>
      <c r="K156" s="84">
        <f>I156/'סכום נכסי הקרן'!$C$42</f>
        <v>-3.411583664611189E-6</v>
      </c>
    </row>
    <row r="157" spans="2:11">
      <c r="B157" s="76" t="s">
        <v>2625</v>
      </c>
      <c r="C157" s="73" t="s">
        <v>2626</v>
      </c>
      <c r="D157" s="86" t="s">
        <v>535</v>
      </c>
      <c r="E157" s="86" t="s">
        <v>132</v>
      </c>
      <c r="F157" s="94">
        <v>44985</v>
      </c>
      <c r="G157" s="83">
        <v>2150776.2666000007</v>
      </c>
      <c r="H157" s="85">
        <v>-1.832171</v>
      </c>
      <c r="I157" s="83">
        <v>-39.405895918000006</v>
      </c>
      <c r="J157" s="84">
        <f t="shared" si="2"/>
        <v>2.9705641521593708E-3</v>
      </c>
      <c r="K157" s="84">
        <f>I157/'סכום נכסי הקרן'!$C$42</f>
        <v>-7.5583143520317964E-6</v>
      </c>
    </row>
    <row r="158" spans="2:11">
      <c r="B158" s="76" t="s">
        <v>2627</v>
      </c>
      <c r="C158" s="73" t="s">
        <v>2628</v>
      </c>
      <c r="D158" s="86" t="s">
        <v>535</v>
      </c>
      <c r="E158" s="86" t="s">
        <v>132</v>
      </c>
      <c r="F158" s="94">
        <v>45097</v>
      </c>
      <c r="G158" s="83">
        <v>7529800.4418000011</v>
      </c>
      <c r="H158" s="85">
        <v>-2.3329710000000001</v>
      </c>
      <c r="I158" s="83">
        <v>-175.66805860700003</v>
      </c>
      <c r="J158" s="84">
        <f t="shared" si="2"/>
        <v>1.324251677117739E-2</v>
      </c>
      <c r="K158" s="84">
        <f>I158/'סכום נכסי הקרן'!$C$42</f>
        <v>-3.3694308367605301E-5</v>
      </c>
    </row>
    <row r="159" spans="2:11">
      <c r="B159" s="76" t="s">
        <v>2629</v>
      </c>
      <c r="C159" s="73" t="s">
        <v>2630</v>
      </c>
      <c r="D159" s="86" t="s">
        <v>535</v>
      </c>
      <c r="E159" s="86" t="s">
        <v>132</v>
      </c>
      <c r="F159" s="94">
        <v>44985</v>
      </c>
      <c r="G159" s="83">
        <v>8176569.1653360007</v>
      </c>
      <c r="H159" s="85">
        <v>-1.7870950000000001</v>
      </c>
      <c r="I159" s="83">
        <v>-146.12305219300004</v>
      </c>
      <c r="J159" s="84">
        <f t="shared" si="2"/>
        <v>1.1015303434589927E-2</v>
      </c>
      <c r="K159" s="84">
        <f>I159/'סכום נכסי הקרן'!$C$42</f>
        <v>-2.8027378564144013E-5</v>
      </c>
    </row>
    <row r="160" spans="2:11">
      <c r="B160" s="76" t="s">
        <v>2629</v>
      </c>
      <c r="C160" s="73" t="s">
        <v>2631</v>
      </c>
      <c r="D160" s="86" t="s">
        <v>535</v>
      </c>
      <c r="E160" s="86" t="s">
        <v>132</v>
      </c>
      <c r="F160" s="94">
        <v>44985</v>
      </c>
      <c r="G160" s="83">
        <v>64652.626036000009</v>
      </c>
      <c r="H160" s="85">
        <v>-1.7870950000000001</v>
      </c>
      <c r="I160" s="83">
        <v>-1.1554037420000003</v>
      </c>
      <c r="J160" s="84">
        <f t="shared" si="2"/>
        <v>8.7098665245375603E-5</v>
      </c>
      <c r="K160" s="84">
        <f>I160/'סכום נכסי הקרן'!$C$42</f>
        <v>-2.2161416412717035E-7</v>
      </c>
    </row>
    <row r="161" spans="2:11">
      <c r="B161" s="76" t="s">
        <v>2632</v>
      </c>
      <c r="C161" s="73" t="s">
        <v>2633</v>
      </c>
      <c r="D161" s="86" t="s">
        <v>535</v>
      </c>
      <c r="E161" s="86" t="s">
        <v>132</v>
      </c>
      <c r="F161" s="94">
        <v>44991</v>
      </c>
      <c r="G161" s="83">
        <v>2586319.6797080003</v>
      </c>
      <c r="H161" s="85">
        <v>-1.7498640000000001</v>
      </c>
      <c r="I161" s="83">
        <v>-45.257076474000009</v>
      </c>
      <c r="J161" s="84">
        <f t="shared" si="2"/>
        <v>3.4116480763425544E-3</v>
      </c>
      <c r="K161" s="84">
        <f>I161/'סכום נכסי הקרן'!$C$42</f>
        <v>-8.6806099106652666E-6</v>
      </c>
    </row>
    <row r="162" spans="2:11">
      <c r="B162" s="76" t="s">
        <v>2634</v>
      </c>
      <c r="C162" s="73" t="s">
        <v>2635</v>
      </c>
      <c r="D162" s="86" t="s">
        <v>535</v>
      </c>
      <c r="E162" s="86" t="s">
        <v>132</v>
      </c>
      <c r="F162" s="94">
        <v>45035</v>
      </c>
      <c r="G162" s="83">
        <v>9540386.3373000026</v>
      </c>
      <c r="H162" s="85">
        <v>-1.6729270000000001</v>
      </c>
      <c r="I162" s="83">
        <v>-159.60371462400002</v>
      </c>
      <c r="J162" s="84">
        <f t="shared" si="2"/>
        <v>1.2031526302564315E-2</v>
      </c>
      <c r="K162" s="84">
        <f>I162/'סכום נכסי הקרן'!$C$42</f>
        <v>-3.061305976624506E-5</v>
      </c>
    </row>
    <row r="163" spans="2:11">
      <c r="B163" s="76" t="s">
        <v>2636</v>
      </c>
      <c r="C163" s="73" t="s">
        <v>2637</v>
      </c>
      <c r="D163" s="86" t="s">
        <v>535</v>
      </c>
      <c r="E163" s="86" t="s">
        <v>132</v>
      </c>
      <c r="F163" s="94">
        <v>45035</v>
      </c>
      <c r="G163" s="83">
        <v>452598.84576000005</v>
      </c>
      <c r="H163" s="85">
        <v>-1.6448100000000001</v>
      </c>
      <c r="I163" s="83">
        <v>-7.4443896230000011</v>
      </c>
      <c r="J163" s="84">
        <f t="shared" si="2"/>
        <v>5.6118599599431173E-4</v>
      </c>
      <c r="K163" s="84">
        <f>I163/'סכום נכסי הקרן'!$C$42</f>
        <v>-1.4278837117857677E-6</v>
      </c>
    </row>
    <row r="164" spans="2:11">
      <c r="B164" s="76" t="s">
        <v>2636</v>
      </c>
      <c r="C164" s="73" t="s">
        <v>2638</v>
      </c>
      <c r="D164" s="86" t="s">
        <v>535</v>
      </c>
      <c r="E164" s="86" t="s">
        <v>132</v>
      </c>
      <c r="F164" s="94">
        <v>45035</v>
      </c>
      <c r="G164" s="83">
        <v>1087043.8726400002</v>
      </c>
      <c r="H164" s="85">
        <v>-1.6448100000000001</v>
      </c>
      <c r="I164" s="83">
        <v>-17.879802534000003</v>
      </c>
      <c r="J164" s="84">
        <f t="shared" si="2"/>
        <v>1.3478465396577228E-3</v>
      </c>
      <c r="K164" s="84">
        <f>I164/'סכום נכסי הקרן'!$C$42</f>
        <v>-3.4294656917696498E-6</v>
      </c>
    </row>
    <row r="165" spans="2:11">
      <c r="B165" s="76" t="s">
        <v>2639</v>
      </c>
      <c r="C165" s="73" t="s">
        <v>2640</v>
      </c>
      <c r="D165" s="86" t="s">
        <v>535</v>
      </c>
      <c r="E165" s="86" t="s">
        <v>132</v>
      </c>
      <c r="F165" s="94">
        <v>45035</v>
      </c>
      <c r="G165" s="83">
        <v>3437867.3568640007</v>
      </c>
      <c r="H165" s="85">
        <v>-1.6448100000000001</v>
      </c>
      <c r="I165" s="83">
        <v>-56.546374071000002</v>
      </c>
      <c r="J165" s="84">
        <f t="shared" si="2"/>
        <v>4.2626776485286946E-3</v>
      </c>
      <c r="K165" s="84">
        <f>I165/'סכום נכסי הקרן'!$C$42</f>
        <v>-1.0845972683518418E-5</v>
      </c>
    </row>
    <row r="166" spans="2:11">
      <c r="B166" s="76" t="s">
        <v>2641</v>
      </c>
      <c r="C166" s="73" t="s">
        <v>2642</v>
      </c>
      <c r="D166" s="86" t="s">
        <v>535</v>
      </c>
      <c r="E166" s="86" t="s">
        <v>132</v>
      </c>
      <c r="F166" s="94">
        <v>44991</v>
      </c>
      <c r="G166" s="83">
        <v>3438818.0945180003</v>
      </c>
      <c r="H166" s="85">
        <v>-1.6907890000000001</v>
      </c>
      <c r="I166" s="83">
        <v>-58.143153217000012</v>
      </c>
      <c r="J166" s="84">
        <f t="shared" si="2"/>
        <v>4.3830488462777246E-3</v>
      </c>
      <c r="K166" s="84">
        <f>I166/'סכום נכסי הקרן'!$C$42</f>
        <v>-1.1152245601696737E-5</v>
      </c>
    </row>
    <row r="167" spans="2:11">
      <c r="B167" s="76" t="s">
        <v>2643</v>
      </c>
      <c r="C167" s="73" t="s">
        <v>2644</v>
      </c>
      <c r="D167" s="86" t="s">
        <v>535</v>
      </c>
      <c r="E167" s="86" t="s">
        <v>132</v>
      </c>
      <c r="F167" s="94">
        <v>45007</v>
      </c>
      <c r="G167" s="83">
        <v>1199587.7073900001</v>
      </c>
      <c r="H167" s="85">
        <v>-1.6764049999999999</v>
      </c>
      <c r="I167" s="83">
        <v>-20.109952888000002</v>
      </c>
      <c r="J167" s="84">
        <f t="shared" si="2"/>
        <v>1.515963633335875E-3</v>
      </c>
      <c r="K167" s="84">
        <f>I167/'סכום נכסי הקרן'!$C$42</f>
        <v>-3.8572234431199328E-6</v>
      </c>
    </row>
    <row r="168" spans="2:11">
      <c r="B168" s="76" t="s">
        <v>2643</v>
      </c>
      <c r="C168" s="73" t="s">
        <v>2645</v>
      </c>
      <c r="D168" s="86" t="s">
        <v>535</v>
      </c>
      <c r="E168" s="86" t="s">
        <v>132</v>
      </c>
      <c r="F168" s="94">
        <v>45007</v>
      </c>
      <c r="G168" s="83">
        <v>543672.24659000011</v>
      </c>
      <c r="H168" s="85">
        <v>-1.6764049999999999</v>
      </c>
      <c r="I168" s="83">
        <v>-9.1141508520000016</v>
      </c>
      <c r="J168" s="84">
        <f t="shared" si="2"/>
        <v>6.8705885674221986E-4</v>
      </c>
      <c r="K168" s="84">
        <f>I168/'סכום נכסי הקרן'!$C$42</f>
        <v>-1.7481550815289963E-6</v>
      </c>
    </row>
    <row r="169" spans="2:11">
      <c r="B169" s="76" t="s">
        <v>2643</v>
      </c>
      <c r="C169" s="73" t="s">
        <v>2646</v>
      </c>
      <c r="D169" s="86" t="s">
        <v>535</v>
      </c>
      <c r="E169" s="86" t="s">
        <v>132</v>
      </c>
      <c r="F169" s="94">
        <v>45007</v>
      </c>
      <c r="G169" s="83">
        <v>2870876.5592</v>
      </c>
      <c r="H169" s="85">
        <v>-1.6764049999999999</v>
      </c>
      <c r="I169" s="83">
        <v>-48.127529413000005</v>
      </c>
      <c r="J169" s="84">
        <f t="shared" si="2"/>
        <v>3.628033579131211E-3</v>
      </c>
      <c r="K169" s="84">
        <f>I169/'סכום נכסי הקרן'!$C$42</f>
        <v>-9.2311819796475954E-6</v>
      </c>
    </row>
    <row r="170" spans="2:11">
      <c r="B170" s="76" t="s">
        <v>2647</v>
      </c>
      <c r="C170" s="73" t="s">
        <v>2648</v>
      </c>
      <c r="D170" s="86" t="s">
        <v>535</v>
      </c>
      <c r="E170" s="86" t="s">
        <v>132</v>
      </c>
      <c r="F170" s="94">
        <v>45036</v>
      </c>
      <c r="G170" s="83">
        <v>5741753.1184</v>
      </c>
      <c r="H170" s="85">
        <v>-1.6097490000000001</v>
      </c>
      <c r="I170" s="83">
        <v>-92.427831931</v>
      </c>
      <c r="J170" s="84">
        <f t="shared" si="2"/>
        <v>6.9675564480853177E-3</v>
      </c>
      <c r="K170" s="84">
        <f>I170/'סכום נכסי הקרן'!$C$42</f>
        <v>-1.7728276247416849E-5</v>
      </c>
    </row>
    <row r="171" spans="2:11">
      <c r="B171" s="76" t="s">
        <v>2649</v>
      </c>
      <c r="C171" s="73" t="s">
        <v>2650</v>
      </c>
      <c r="D171" s="86" t="s">
        <v>535</v>
      </c>
      <c r="E171" s="86" t="s">
        <v>132</v>
      </c>
      <c r="F171" s="94">
        <v>45055</v>
      </c>
      <c r="G171" s="83">
        <v>3361631.4631200004</v>
      </c>
      <c r="H171" s="85">
        <v>-1.483827</v>
      </c>
      <c r="I171" s="83">
        <v>-49.880791293000009</v>
      </c>
      <c r="J171" s="84">
        <f t="shared" si="2"/>
        <v>3.7602010319639874E-3</v>
      </c>
      <c r="K171" s="84">
        <f>I171/'סכום נכסי הקרן'!$C$42</f>
        <v>-9.5674693326378645E-6</v>
      </c>
    </row>
    <row r="172" spans="2:11">
      <c r="B172" s="76" t="s">
        <v>2651</v>
      </c>
      <c r="C172" s="73" t="s">
        <v>2652</v>
      </c>
      <c r="D172" s="86" t="s">
        <v>535</v>
      </c>
      <c r="E172" s="86" t="s">
        <v>132</v>
      </c>
      <c r="F172" s="94">
        <v>45055</v>
      </c>
      <c r="G172" s="83">
        <v>2801359.5526000005</v>
      </c>
      <c r="H172" s="85">
        <v>-1.483827</v>
      </c>
      <c r="I172" s="83">
        <v>-41.567326114000011</v>
      </c>
      <c r="J172" s="84">
        <f t="shared" si="2"/>
        <v>3.1335008627214967E-3</v>
      </c>
      <c r="K172" s="84">
        <f>I172/'סכום נכסי הקרן'!$C$42</f>
        <v>-7.9728911175324976E-6</v>
      </c>
    </row>
    <row r="173" spans="2:11">
      <c r="B173" s="76" t="s">
        <v>2653</v>
      </c>
      <c r="C173" s="73" t="s">
        <v>2654</v>
      </c>
      <c r="D173" s="86" t="s">
        <v>535</v>
      </c>
      <c r="E173" s="86" t="s">
        <v>132</v>
      </c>
      <c r="F173" s="94">
        <v>45036</v>
      </c>
      <c r="G173" s="83">
        <v>2873257.7120000003</v>
      </c>
      <c r="H173" s="85">
        <v>-1.525542</v>
      </c>
      <c r="I173" s="83">
        <v>-43.832763166000007</v>
      </c>
      <c r="J173" s="84">
        <f t="shared" si="2"/>
        <v>3.3042779999714277E-3</v>
      </c>
      <c r="K173" s="84">
        <f>I173/'סכום נכסי הקרן'!$C$42</f>
        <v>-8.4074170935282549E-6</v>
      </c>
    </row>
    <row r="174" spans="2:11">
      <c r="B174" s="76" t="s">
        <v>2653</v>
      </c>
      <c r="C174" s="73" t="s">
        <v>2655</v>
      </c>
      <c r="D174" s="86" t="s">
        <v>535</v>
      </c>
      <c r="E174" s="86" t="s">
        <v>132</v>
      </c>
      <c r="F174" s="94">
        <v>45036</v>
      </c>
      <c r="G174" s="83">
        <v>1600776.8872000002</v>
      </c>
      <c r="H174" s="85">
        <v>-1.525542</v>
      </c>
      <c r="I174" s="83">
        <v>-24.420529311999999</v>
      </c>
      <c r="J174" s="84">
        <f t="shared" si="2"/>
        <v>1.8409110429043166E-3</v>
      </c>
      <c r="K174" s="84">
        <f>I174/'סכום נכסי הקרן'!$C$42</f>
        <v>-4.6840208269136287E-6</v>
      </c>
    </row>
    <row r="175" spans="2:11">
      <c r="B175" s="76" t="s">
        <v>2656</v>
      </c>
      <c r="C175" s="73" t="s">
        <v>2657</v>
      </c>
      <c r="D175" s="86" t="s">
        <v>535</v>
      </c>
      <c r="E175" s="86" t="s">
        <v>132</v>
      </c>
      <c r="F175" s="94">
        <v>45036</v>
      </c>
      <c r="G175" s="83">
        <v>2000971.1090000004</v>
      </c>
      <c r="H175" s="85">
        <v>-1.525542</v>
      </c>
      <c r="I175" s="83">
        <v>-30.525661751000008</v>
      </c>
      <c r="J175" s="84">
        <f t="shared" si="2"/>
        <v>2.3011388119979926E-3</v>
      </c>
      <c r="K175" s="84">
        <f>I175/'סכום נכסי הקרן'!$C$42</f>
        <v>-5.8550260549325796E-6</v>
      </c>
    </row>
    <row r="176" spans="2:11">
      <c r="B176" s="76" t="s">
        <v>2656</v>
      </c>
      <c r="C176" s="73" t="s">
        <v>2658</v>
      </c>
      <c r="D176" s="86" t="s">
        <v>535</v>
      </c>
      <c r="E176" s="86" t="s">
        <v>132</v>
      </c>
      <c r="F176" s="94">
        <v>45036</v>
      </c>
      <c r="G176" s="83">
        <v>3591572.1400000006</v>
      </c>
      <c r="H176" s="85">
        <v>-1.525542</v>
      </c>
      <c r="I176" s="83">
        <v>-54.790953957000006</v>
      </c>
      <c r="J176" s="84">
        <f t="shared" si="2"/>
        <v>4.1303474999265927E-3</v>
      </c>
      <c r="K176" s="84">
        <f>I176/'סכום נכסי הקרן'!$C$42</f>
        <v>-1.0509271366814415E-5</v>
      </c>
    </row>
    <row r="177" spans="2:11">
      <c r="B177" s="76" t="s">
        <v>2659</v>
      </c>
      <c r="C177" s="73" t="s">
        <v>2660</v>
      </c>
      <c r="D177" s="86" t="s">
        <v>535</v>
      </c>
      <c r="E177" s="86" t="s">
        <v>132</v>
      </c>
      <c r="F177" s="94">
        <v>45036</v>
      </c>
      <c r="G177" s="83">
        <v>2873257.7120000003</v>
      </c>
      <c r="H177" s="85">
        <v>-1.525542</v>
      </c>
      <c r="I177" s="83">
        <v>-43.832763166000007</v>
      </c>
      <c r="J177" s="84">
        <f t="shared" si="2"/>
        <v>3.3042779999714277E-3</v>
      </c>
      <c r="K177" s="84">
        <f>I177/'סכום נכסי הקרן'!$C$42</f>
        <v>-8.4074170935282549E-6</v>
      </c>
    </row>
    <row r="178" spans="2:11">
      <c r="B178" s="76" t="s">
        <v>2661</v>
      </c>
      <c r="C178" s="73" t="s">
        <v>2662</v>
      </c>
      <c r="D178" s="86" t="s">
        <v>535</v>
      </c>
      <c r="E178" s="86" t="s">
        <v>132</v>
      </c>
      <c r="F178" s="94">
        <v>45061</v>
      </c>
      <c r="G178" s="83">
        <v>3601747.9962000009</v>
      </c>
      <c r="H178" s="85">
        <v>-1.5185900000000001</v>
      </c>
      <c r="I178" s="83">
        <v>-54.695776936000009</v>
      </c>
      <c r="J178" s="84">
        <f t="shared" si="2"/>
        <v>4.1231726993008122E-3</v>
      </c>
      <c r="K178" s="84">
        <f>I178/'סכום נכסי הקרן'!$C$42</f>
        <v>-1.0491015777719199E-5</v>
      </c>
    </row>
    <row r="179" spans="2:11">
      <c r="B179" s="76" t="s">
        <v>2663</v>
      </c>
      <c r="C179" s="73" t="s">
        <v>2664</v>
      </c>
      <c r="D179" s="86" t="s">
        <v>535</v>
      </c>
      <c r="E179" s="86" t="s">
        <v>132</v>
      </c>
      <c r="F179" s="94">
        <v>45055</v>
      </c>
      <c r="G179" s="83">
        <v>4243230.5905140005</v>
      </c>
      <c r="H179" s="85">
        <v>-1.4558</v>
      </c>
      <c r="I179" s="83">
        <v>-61.772968536000008</v>
      </c>
      <c r="J179" s="84">
        <f t="shared" si="2"/>
        <v>4.6566779318343099E-3</v>
      </c>
      <c r="K179" s="84">
        <f>I179/'סכום נכסי הקרן'!$C$42</f>
        <v>-1.1848468453168323E-5</v>
      </c>
    </row>
    <row r="180" spans="2:11">
      <c r="B180" s="76" t="s">
        <v>2665</v>
      </c>
      <c r="C180" s="73" t="s">
        <v>2666</v>
      </c>
      <c r="D180" s="86" t="s">
        <v>535</v>
      </c>
      <c r="E180" s="86" t="s">
        <v>132</v>
      </c>
      <c r="F180" s="94">
        <v>44984</v>
      </c>
      <c r="G180" s="83">
        <v>2157919.7250000001</v>
      </c>
      <c r="H180" s="85">
        <v>-1.495071</v>
      </c>
      <c r="I180" s="83">
        <v>-32.262437518000006</v>
      </c>
      <c r="J180" s="84">
        <f t="shared" si="2"/>
        <v>2.4320634798326007E-3</v>
      </c>
      <c r="K180" s="84">
        <f>I180/'סכום נכסי הקרן'!$C$42</f>
        <v>-6.1881512612035746E-6</v>
      </c>
    </row>
    <row r="181" spans="2:11">
      <c r="B181" s="76" t="s">
        <v>2667</v>
      </c>
      <c r="C181" s="73" t="s">
        <v>2668</v>
      </c>
      <c r="D181" s="86" t="s">
        <v>535</v>
      </c>
      <c r="E181" s="86" t="s">
        <v>132</v>
      </c>
      <c r="F181" s="94">
        <v>45103</v>
      </c>
      <c r="G181" s="83">
        <v>2593786.0514750006</v>
      </c>
      <c r="H181" s="85">
        <v>-1.9824349999999999</v>
      </c>
      <c r="I181" s="83">
        <v>-51.420133929000009</v>
      </c>
      <c r="J181" s="84">
        <f t="shared" si="2"/>
        <v>3.8762424502813758E-3</v>
      </c>
      <c r="K181" s="84">
        <f>I181/'סכום נכסי הקרן'!$C$42</f>
        <v>-9.8627255441089673E-6</v>
      </c>
    </row>
    <row r="182" spans="2:11">
      <c r="B182" s="76" t="s">
        <v>2669</v>
      </c>
      <c r="C182" s="73" t="s">
        <v>2670</v>
      </c>
      <c r="D182" s="86" t="s">
        <v>535</v>
      </c>
      <c r="E182" s="86" t="s">
        <v>132</v>
      </c>
      <c r="F182" s="94">
        <v>45061</v>
      </c>
      <c r="G182" s="83">
        <v>2881194.8880000003</v>
      </c>
      <c r="H182" s="85">
        <v>-1.2389239999999999</v>
      </c>
      <c r="I182" s="83">
        <v>-35.695821939000005</v>
      </c>
      <c r="J182" s="84">
        <f t="shared" si="2"/>
        <v>2.6908848679525004E-3</v>
      </c>
      <c r="K182" s="84">
        <f>I182/'סכום נכסי הקרן'!$C$42</f>
        <v>-6.8466973528667982E-6</v>
      </c>
    </row>
    <row r="183" spans="2:11">
      <c r="B183" s="76" t="s">
        <v>2671</v>
      </c>
      <c r="C183" s="73" t="s">
        <v>2672</v>
      </c>
      <c r="D183" s="86" t="s">
        <v>535</v>
      </c>
      <c r="E183" s="86" t="s">
        <v>132</v>
      </c>
      <c r="F183" s="94">
        <v>45061</v>
      </c>
      <c r="G183" s="83">
        <v>4321792.3320000013</v>
      </c>
      <c r="H183" s="85">
        <v>-1.2389239999999999</v>
      </c>
      <c r="I183" s="83">
        <v>-53.543732908000003</v>
      </c>
      <c r="J183" s="84">
        <f t="shared" si="2"/>
        <v>4.0363273018910583E-3</v>
      </c>
      <c r="K183" s="84">
        <f>I183/'סכום נכסי הקרן'!$C$42</f>
        <v>-1.0270046029204294E-5</v>
      </c>
    </row>
    <row r="184" spans="2:11">
      <c r="B184" s="76" t="s">
        <v>2673</v>
      </c>
      <c r="C184" s="73" t="s">
        <v>2674</v>
      </c>
      <c r="D184" s="86" t="s">
        <v>535</v>
      </c>
      <c r="E184" s="86" t="s">
        <v>132</v>
      </c>
      <c r="F184" s="94">
        <v>45061</v>
      </c>
      <c r="G184" s="83">
        <v>4012997.3070000005</v>
      </c>
      <c r="H184" s="85">
        <v>-1.2389239999999999</v>
      </c>
      <c r="I184" s="83">
        <v>-49.717996484000011</v>
      </c>
      <c r="J184" s="84">
        <f t="shared" si="2"/>
        <v>3.7479289490051494E-3</v>
      </c>
      <c r="K184" s="84">
        <f>I184/'סכום נכסי הקרן'!$C$42</f>
        <v>-9.536244199630828E-6</v>
      </c>
    </row>
    <row r="185" spans="2:11">
      <c r="B185" s="76" t="s">
        <v>2675</v>
      </c>
      <c r="C185" s="73" t="s">
        <v>2676</v>
      </c>
      <c r="D185" s="86" t="s">
        <v>535</v>
      </c>
      <c r="E185" s="86" t="s">
        <v>132</v>
      </c>
      <c r="F185" s="94">
        <v>45057</v>
      </c>
      <c r="G185" s="83">
        <v>6846042.4938100008</v>
      </c>
      <c r="H185" s="85">
        <v>-1.8658619999999999</v>
      </c>
      <c r="I185" s="83">
        <v>-127.73768606600001</v>
      </c>
      <c r="J185" s="84">
        <f t="shared" si="2"/>
        <v>9.6293456161243868E-3</v>
      </c>
      <c r="K185" s="84">
        <f>I185/'סכום נכסי הקרן'!$C$42</f>
        <v>-2.4500942394433997E-5</v>
      </c>
    </row>
    <row r="186" spans="2:11">
      <c r="B186" s="76" t="s">
        <v>2677</v>
      </c>
      <c r="C186" s="73" t="s">
        <v>2678</v>
      </c>
      <c r="D186" s="86" t="s">
        <v>535</v>
      </c>
      <c r="E186" s="86" t="s">
        <v>132</v>
      </c>
      <c r="F186" s="94">
        <v>45061</v>
      </c>
      <c r="G186" s="83">
        <v>5765088.4158400008</v>
      </c>
      <c r="H186" s="85">
        <v>-1.1915340000000001</v>
      </c>
      <c r="I186" s="83">
        <v>-68.693004037999998</v>
      </c>
      <c r="J186" s="84">
        <f t="shared" si="2"/>
        <v>5.1783361485815537E-3</v>
      </c>
      <c r="K186" s="84">
        <f>I186/'סכום נכסי הקרן'!$C$42</f>
        <v>-1.3175777538087377E-5</v>
      </c>
    </row>
    <row r="187" spans="2:11">
      <c r="B187" s="76" t="s">
        <v>2679</v>
      </c>
      <c r="C187" s="73" t="s">
        <v>2680</v>
      </c>
      <c r="D187" s="86" t="s">
        <v>535</v>
      </c>
      <c r="E187" s="86" t="s">
        <v>132</v>
      </c>
      <c r="F187" s="94">
        <v>45057</v>
      </c>
      <c r="G187" s="83">
        <v>2523823.5386000006</v>
      </c>
      <c r="H187" s="85">
        <v>-1.80139</v>
      </c>
      <c r="I187" s="83">
        <v>-45.463896091000009</v>
      </c>
      <c r="J187" s="84">
        <f t="shared" si="2"/>
        <v>3.4272389143608548E-3</v>
      </c>
      <c r="K187" s="84">
        <f>I187/'סכום נכסי הקרן'!$C$42</f>
        <v>-8.720279296249234E-6</v>
      </c>
    </row>
    <row r="188" spans="2:11">
      <c r="B188" s="76" t="s">
        <v>2679</v>
      </c>
      <c r="C188" s="73" t="s">
        <v>2681</v>
      </c>
      <c r="D188" s="86" t="s">
        <v>535</v>
      </c>
      <c r="E188" s="86" t="s">
        <v>132</v>
      </c>
      <c r="F188" s="94">
        <v>45057</v>
      </c>
      <c r="G188" s="83">
        <v>1365922.5764840003</v>
      </c>
      <c r="H188" s="85">
        <v>-1.80139</v>
      </c>
      <c r="I188" s="83">
        <v>-24.605587965000002</v>
      </c>
      <c r="J188" s="84">
        <f t="shared" si="2"/>
        <v>1.8548614578826398E-3</v>
      </c>
      <c r="K188" s="84">
        <f>I188/'סכום נכסי הקרן'!$C$42</f>
        <v>-4.7195163140825594E-6</v>
      </c>
    </row>
    <row r="189" spans="2:11">
      <c r="B189" s="76" t="s">
        <v>2682</v>
      </c>
      <c r="C189" s="73" t="s">
        <v>2683</v>
      </c>
      <c r="D189" s="86" t="s">
        <v>535</v>
      </c>
      <c r="E189" s="86" t="s">
        <v>132</v>
      </c>
      <c r="F189" s="94">
        <v>45057</v>
      </c>
      <c r="G189" s="83">
        <v>2009262.4257500002</v>
      </c>
      <c r="H189" s="85">
        <v>-1.7733840000000001</v>
      </c>
      <c r="I189" s="83">
        <v>-35.631933732999997</v>
      </c>
      <c r="J189" s="84">
        <f t="shared" si="2"/>
        <v>2.6860687354914006E-3</v>
      </c>
      <c r="K189" s="84">
        <f>I189/'סכום נכסי הקרן'!$C$42</f>
        <v>-6.8344431677230254E-6</v>
      </c>
    </row>
    <row r="190" spans="2:11">
      <c r="B190" s="76" t="s">
        <v>2682</v>
      </c>
      <c r="C190" s="73" t="s">
        <v>2684</v>
      </c>
      <c r="D190" s="86" t="s">
        <v>535</v>
      </c>
      <c r="E190" s="86" t="s">
        <v>132</v>
      </c>
      <c r="F190" s="94">
        <v>45057</v>
      </c>
      <c r="G190" s="83">
        <v>2163872.6070000003</v>
      </c>
      <c r="H190" s="85">
        <v>-1.7733840000000001</v>
      </c>
      <c r="I190" s="83">
        <v>-38.373765593000002</v>
      </c>
      <c r="J190" s="84">
        <f t="shared" si="2"/>
        <v>2.892758299193061E-3</v>
      </c>
      <c r="K190" s="84">
        <f>I190/'סכום נכסי הקרן'!$C$42</f>
        <v>-7.3603448536387573E-6</v>
      </c>
    </row>
    <row r="191" spans="2:11">
      <c r="B191" s="76" t="s">
        <v>2685</v>
      </c>
      <c r="C191" s="73" t="s">
        <v>2686</v>
      </c>
      <c r="D191" s="86" t="s">
        <v>535</v>
      </c>
      <c r="E191" s="86" t="s">
        <v>132</v>
      </c>
      <c r="F191" s="94">
        <v>45068</v>
      </c>
      <c r="G191" s="83">
        <v>9016135.8625000026</v>
      </c>
      <c r="H191" s="85">
        <v>-1.527949</v>
      </c>
      <c r="I191" s="83">
        <v>-137.76196729900002</v>
      </c>
      <c r="J191" s="84">
        <f t="shared" si="2"/>
        <v>1.0385013512722361E-2</v>
      </c>
      <c r="K191" s="84">
        <f>I191/'סכום נכסי הקרן'!$C$42</f>
        <v>-2.6423666569259266E-5</v>
      </c>
    </row>
    <row r="192" spans="2:11">
      <c r="B192" s="76" t="s">
        <v>2687</v>
      </c>
      <c r="C192" s="73" t="s">
        <v>2688</v>
      </c>
      <c r="D192" s="86" t="s">
        <v>535</v>
      </c>
      <c r="E192" s="86" t="s">
        <v>132</v>
      </c>
      <c r="F192" s="94">
        <v>44984</v>
      </c>
      <c r="G192" s="83">
        <v>2601058.1746600005</v>
      </c>
      <c r="H192" s="85">
        <v>-1.5232619999999999</v>
      </c>
      <c r="I192" s="83">
        <v>-39.620925757000002</v>
      </c>
      <c r="J192" s="84">
        <f t="shared" si="2"/>
        <v>2.9867739074890603E-3</v>
      </c>
      <c r="K192" s="84">
        <f>I192/'סכום נכסי הקרן'!$C$42</f>
        <v>-7.5995585130987291E-6</v>
      </c>
    </row>
    <row r="193" spans="2:11">
      <c r="B193" s="76" t="s">
        <v>2689</v>
      </c>
      <c r="C193" s="73" t="s">
        <v>2690</v>
      </c>
      <c r="D193" s="86" t="s">
        <v>535</v>
      </c>
      <c r="E193" s="86" t="s">
        <v>132</v>
      </c>
      <c r="F193" s="94">
        <v>45068</v>
      </c>
      <c r="G193" s="83">
        <v>2186112.5668800003</v>
      </c>
      <c r="H193" s="85">
        <v>-1.5000260000000001</v>
      </c>
      <c r="I193" s="83">
        <v>-32.792259682000008</v>
      </c>
      <c r="J193" s="84">
        <f t="shared" si="2"/>
        <v>2.4720034606586423E-3</v>
      </c>
      <c r="K193" s="84">
        <f>I193/'סכום נכסי הקרן'!$C$42</f>
        <v>-6.2897746952835635E-6</v>
      </c>
    </row>
    <row r="194" spans="2:11">
      <c r="B194" s="76" t="s">
        <v>2691</v>
      </c>
      <c r="C194" s="73" t="s">
        <v>2692</v>
      </c>
      <c r="D194" s="86" t="s">
        <v>535</v>
      </c>
      <c r="E194" s="86" t="s">
        <v>132</v>
      </c>
      <c r="F194" s="94">
        <v>45068</v>
      </c>
      <c r="G194" s="83">
        <v>2885957.1936000003</v>
      </c>
      <c r="H194" s="85">
        <v>-1.5000260000000001</v>
      </c>
      <c r="I194" s="83">
        <v>-43.29011193600001</v>
      </c>
      <c r="J194" s="84">
        <f t="shared" si="2"/>
        <v>3.2633709160589707E-3</v>
      </c>
      <c r="K194" s="84">
        <f>I194/'סכום נכסי הקרן'!$C$42</f>
        <v>-8.3033329587989851E-6</v>
      </c>
    </row>
    <row r="195" spans="2:11">
      <c r="B195" s="76" t="s">
        <v>2693</v>
      </c>
      <c r="C195" s="73" t="s">
        <v>2694</v>
      </c>
      <c r="D195" s="86" t="s">
        <v>535</v>
      </c>
      <c r="E195" s="86" t="s">
        <v>132</v>
      </c>
      <c r="F195" s="94">
        <v>45068</v>
      </c>
      <c r="G195" s="83">
        <v>7936382.2824000008</v>
      </c>
      <c r="H195" s="85">
        <v>-1.5000260000000001</v>
      </c>
      <c r="I195" s="83">
        <v>-119.04780782300001</v>
      </c>
      <c r="J195" s="84">
        <f t="shared" si="2"/>
        <v>8.9742700190867837E-3</v>
      </c>
      <c r="K195" s="84">
        <f>I195/'סכום נכסי הקרן'!$C$42</f>
        <v>-2.2834165636505402E-5</v>
      </c>
    </row>
    <row r="196" spans="2:11">
      <c r="B196" s="76" t="s">
        <v>2695</v>
      </c>
      <c r="C196" s="73" t="s">
        <v>2696</v>
      </c>
      <c r="D196" s="86" t="s">
        <v>535</v>
      </c>
      <c r="E196" s="86" t="s">
        <v>132</v>
      </c>
      <c r="F196" s="94">
        <v>45005</v>
      </c>
      <c r="G196" s="83">
        <v>3247594.7751000007</v>
      </c>
      <c r="H196" s="85">
        <v>-1.1220509999999999</v>
      </c>
      <c r="I196" s="83">
        <v>-36.439674231000005</v>
      </c>
      <c r="J196" s="84">
        <f t="shared" si="2"/>
        <v>2.7469592421455117E-3</v>
      </c>
      <c r="K196" s="84">
        <f>I196/'סכום נכסי הקרן'!$C$42</f>
        <v>-6.9893731967586553E-6</v>
      </c>
    </row>
    <row r="197" spans="2:11">
      <c r="B197" s="76" t="s">
        <v>2697</v>
      </c>
      <c r="C197" s="73" t="s">
        <v>2698</v>
      </c>
      <c r="D197" s="86" t="s">
        <v>535</v>
      </c>
      <c r="E197" s="86" t="s">
        <v>132</v>
      </c>
      <c r="F197" s="94">
        <v>44984</v>
      </c>
      <c r="G197" s="83">
        <v>6858861.0330500007</v>
      </c>
      <c r="H197" s="85">
        <v>-1.439554</v>
      </c>
      <c r="I197" s="83">
        <v>-98.737028446000011</v>
      </c>
      <c r="J197" s="84">
        <f t="shared" si="2"/>
        <v>7.4431673321872288E-3</v>
      </c>
      <c r="K197" s="84">
        <f>I197/'סכום נכסי הקרן'!$C$42</f>
        <v>-1.8938422329829126E-5</v>
      </c>
    </row>
    <row r="198" spans="2:11">
      <c r="B198" s="76" t="s">
        <v>2699</v>
      </c>
      <c r="C198" s="73" t="s">
        <v>2700</v>
      </c>
      <c r="D198" s="86" t="s">
        <v>535</v>
      </c>
      <c r="E198" s="86" t="s">
        <v>132</v>
      </c>
      <c r="F198" s="94">
        <v>45068</v>
      </c>
      <c r="G198" s="83">
        <v>2527296.0531000006</v>
      </c>
      <c r="H198" s="85">
        <v>-1.4163490000000001</v>
      </c>
      <c r="I198" s="83">
        <v>-35.795339244000012</v>
      </c>
      <c r="J198" s="84">
        <f t="shared" si="2"/>
        <v>2.6983868554562914E-3</v>
      </c>
      <c r="K198" s="84">
        <f>I198/'סכום נכסי הקרן'!$C$42</f>
        <v>-6.8657854374575485E-6</v>
      </c>
    </row>
    <row r="199" spans="2:11">
      <c r="B199" s="76" t="s">
        <v>2701</v>
      </c>
      <c r="C199" s="73" t="s">
        <v>2702</v>
      </c>
      <c r="D199" s="86" t="s">
        <v>535</v>
      </c>
      <c r="E199" s="86" t="s">
        <v>132</v>
      </c>
      <c r="F199" s="94">
        <v>44984</v>
      </c>
      <c r="G199" s="83">
        <v>3614391.5210000006</v>
      </c>
      <c r="H199" s="85">
        <v>-1.314252</v>
      </c>
      <c r="I199" s="83">
        <v>-47.502195629000006</v>
      </c>
      <c r="J199" s="84">
        <f t="shared" si="2"/>
        <v>3.5808935743524835E-3</v>
      </c>
      <c r="K199" s="84">
        <f>I199/'סכום נכסי הקרן'!$C$42</f>
        <v>-9.1112387781466603E-6</v>
      </c>
    </row>
    <row r="200" spans="2:11">
      <c r="B200" s="76" t="s">
        <v>2703</v>
      </c>
      <c r="C200" s="73" t="s">
        <v>2704</v>
      </c>
      <c r="D200" s="86" t="s">
        <v>535</v>
      </c>
      <c r="E200" s="86" t="s">
        <v>132</v>
      </c>
      <c r="F200" s="94">
        <v>45105</v>
      </c>
      <c r="G200" s="83">
        <v>2255326.5967120007</v>
      </c>
      <c r="H200" s="85">
        <v>-1.135599</v>
      </c>
      <c r="I200" s="83">
        <v>-25.611473267000004</v>
      </c>
      <c r="J200" s="84">
        <f t="shared" si="2"/>
        <v>1.9306888626325039E-3</v>
      </c>
      <c r="K200" s="84">
        <f>I200/'סכום נכסי הקרן'!$C$42</f>
        <v>-4.9124518415585794E-6</v>
      </c>
    </row>
    <row r="201" spans="2:11">
      <c r="B201" s="76" t="s">
        <v>2705</v>
      </c>
      <c r="C201" s="73" t="s">
        <v>2706</v>
      </c>
      <c r="D201" s="86" t="s">
        <v>535</v>
      </c>
      <c r="E201" s="86" t="s">
        <v>132</v>
      </c>
      <c r="F201" s="94">
        <v>45106</v>
      </c>
      <c r="G201" s="83">
        <v>1370433.0527960001</v>
      </c>
      <c r="H201" s="85">
        <v>-0.74632900000000002</v>
      </c>
      <c r="I201" s="83">
        <v>-10.227943703000003</v>
      </c>
      <c r="J201" s="84">
        <f t="shared" si="2"/>
        <v>7.7102073704045902E-4</v>
      </c>
      <c r="K201" s="84">
        <f>I201/'סכום נכסי הקרן'!$C$42</f>
        <v>-1.9617879985021727E-6</v>
      </c>
    </row>
    <row r="202" spans="2:11">
      <c r="B202" s="76" t="s">
        <v>2707</v>
      </c>
      <c r="C202" s="73" t="s">
        <v>2708</v>
      </c>
      <c r="D202" s="86" t="s">
        <v>535</v>
      </c>
      <c r="E202" s="86" t="s">
        <v>132</v>
      </c>
      <c r="F202" s="94">
        <v>45069</v>
      </c>
      <c r="G202" s="83">
        <v>9049868.8605000023</v>
      </c>
      <c r="H202" s="85">
        <v>-1.126401</v>
      </c>
      <c r="I202" s="83">
        <v>-101.937813725</v>
      </c>
      <c r="J202" s="84">
        <f t="shared" si="2"/>
        <v>7.6844545250565992E-3</v>
      </c>
      <c r="K202" s="84">
        <f>I202/'סכום נכסי הקרן'!$C$42</f>
        <v>-1.9552354350620635E-5</v>
      </c>
    </row>
    <row r="203" spans="2:11">
      <c r="B203" s="76" t="s">
        <v>2709</v>
      </c>
      <c r="C203" s="73" t="s">
        <v>2710</v>
      </c>
      <c r="D203" s="86" t="s">
        <v>535</v>
      </c>
      <c r="E203" s="86" t="s">
        <v>132</v>
      </c>
      <c r="F203" s="94">
        <v>45106</v>
      </c>
      <c r="G203" s="83">
        <v>6878654.3657000009</v>
      </c>
      <c r="H203" s="85">
        <v>-0.66350100000000001</v>
      </c>
      <c r="I203" s="83">
        <v>-45.639969840000006</v>
      </c>
      <c r="J203" s="84">
        <f t="shared" si="2"/>
        <v>3.4405120135946369E-3</v>
      </c>
      <c r="K203" s="84">
        <f>I203/'סכום נכסי הקרן'!$C$42</f>
        <v>-8.7540514187471486E-6</v>
      </c>
    </row>
    <row r="204" spans="2:11">
      <c r="B204" s="76" t="s">
        <v>2711</v>
      </c>
      <c r="C204" s="73" t="s">
        <v>2712</v>
      </c>
      <c r="D204" s="86" t="s">
        <v>535</v>
      </c>
      <c r="E204" s="86" t="s">
        <v>132</v>
      </c>
      <c r="F204" s="94">
        <v>45069</v>
      </c>
      <c r="G204" s="83">
        <v>1645717.0841760004</v>
      </c>
      <c r="H204" s="85">
        <v>-1.098692</v>
      </c>
      <c r="I204" s="83">
        <v>-18.081363646000007</v>
      </c>
      <c r="J204" s="84">
        <f t="shared" ref="J204:J267" si="3">IFERROR(I204/$I$11,0)</f>
        <v>1.3630409718569686E-3</v>
      </c>
      <c r="K204" s="84">
        <f>I204/'סכום נכסי הקרן'!$C$42</f>
        <v>-3.4681264609299627E-6</v>
      </c>
    </row>
    <row r="205" spans="2:11">
      <c r="B205" s="76" t="s">
        <v>2713</v>
      </c>
      <c r="C205" s="73" t="s">
        <v>2714</v>
      </c>
      <c r="D205" s="86" t="s">
        <v>535</v>
      </c>
      <c r="E205" s="86" t="s">
        <v>132</v>
      </c>
      <c r="F205" s="94">
        <v>45061</v>
      </c>
      <c r="G205" s="83">
        <v>1448534.6200000003</v>
      </c>
      <c r="H205" s="85">
        <v>-1.355137</v>
      </c>
      <c r="I205" s="83">
        <v>-19.629628395000005</v>
      </c>
      <c r="J205" s="84">
        <f t="shared" si="3"/>
        <v>1.4797549724979379E-3</v>
      </c>
      <c r="K205" s="84">
        <f>I205/'סכום נכסי הקרן'!$C$42</f>
        <v>-3.7650939933383853E-6</v>
      </c>
    </row>
    <row r="206" spans="2:11">
      <c r="B206" s="76" t="s">
        <v>2713</v>
      </c>
      <c r="C206" s="73" t="s">
        <v>2715</v>
      </c>
      <c r="D206" s="86" t="s">
        <v>535</v>
      </c>
      <c r="E206" s="86" t="s">
        <v>132</v>
      </c>
      <c r="F206" s="94">
        <v>45061</v>
      </c>
      <c r="G206" s="83">
        <v>807021.49699999997</v>
      </c>
      <c r="H206" s="85">
        <v>-1.355137</v>
      </c>
      <c r="I206" s="83">
        <v>-10.936246793000002</v>
      </c>
      <c r="J206" s="84">
        <f t="shared" si="3"/>
        <v>8.2441527912614245E-4</v>
      </c>
      <c r="K206" s="84">
        <f>I206/'סכום נכסי הקרן'!$C$42</f>
        <v>-2.0976452677259395E-6</v>
      </c>
    </row>
    <row r="207" spans="2:11">
      <c r="B207" s="76" t="s">
        <v>2716</v>
      </c>
      <c r="C207" s="73" t="s">
        <v>2717</v>
      </c>
      <c r="D207" s="86" t="s">
        <v>535</v>
      </c>
      <c r="E207" s="86" t="s">
        <v>132</v>
      </c>
      <c r="F207" s="94">
        <v>45061</v>
      </c>
      <c r="G207" s="83">
        <v>8763634.4509999994</v>
      </c>
      <c r="H207" s="85">
        <v>-1.355137</v>
      </c>
      <c r="I207" s="83">
        <v>-118.75925179000001</v>
      </c>
      <c r="J207" s="84">
        <f t="shared" si="3"/>
        <v>8.952517583631369E-3</v>
      </c>
      <c r="K207" s="84">
        <f>I207/'סכום נכסי הקרן'!$C$42</f>
        <v>-2.2778818659745179E-5</v>
      </c>
    </row>
    <row r="208" spans="2:11">
      <c r="B208" s="76" t="s">
        <v>2718</v>
      </c>
      <c r="C208" s="73" t="s">
        <v>2719</v>
      </c>
      <c r="D208" s="86" t="s">
        <v>535</v>
      </c>
      <c r="E208" s="86" t="s">
        <v>132</v>
      </c>
      <c r="F208" s="94">
        <v>45061</v>
      </c>
      <c r="G208" s="83">
        <v>2825039.5532380003</v>
      </c>
      <c r="H208" s="85">
        <v>-1.338479</v>
      </c>
      <c r="I208" s="83">
        <v>-37.812550038000012</v>
      </c>
      <c r="J208" s="84">
        <f t="shared" si="3"/>
        <v>2.850451766871443E-3</v>
      </c>
      <c r="K208" s="84">
        <f>I208/'סכום נכסי הקרן'!$C$42</f>
        <v>-7.252699957231205E-6</v>
      </c>
    </row>
    <row r="209" spans="2:11">
      <c r="B209" s="76" t="s">
        <v>2718</v>
      </c>
      <c r="C209" s="73" t="s">
        <v>2720</v>
      </c>
      <c r="D209" s="86" t="s">
        <v>535</v>
      </c>
      <c r="E209" s="86" t="s">
        <v>132</v>
      </c>
      <c r="F209" s="94">
        <v>45061</v>
      </c>
      <c r="G209" s="83">
        <v>1632413.5215950003</v>
      </c>
      <c r="H209" s="85">
        <v>-1.338479</v>
      </c>
      <c r="I209" s="83">
        <v>-21.849505752000006</v>
      </c>
      <c r="J209" s="84">
        <f t="shared" si="3"/>
        <v>1.6470976491526341E-3</v>
      </c>
      <c r="K209" s="84">
        <f>I209/'סכום נכסי הקרן'!$C$42</f>
        <v>-4.1908813151665217E-6</v>
      </c>
    </row>
    <row r="210" spans="2:11">
      <c r="B210" s="76" t="s">
        <v>2721</v>
      </c>
      <c r="C210" s="73" t="s">
        <v>2722</v>
      </c>
      <c r="D210" s="86" t="s">
        <v>535</v>
      </c>
      <c r="E210" s="86" t="s">
        <v>132</v>
      </c>
      <c r="F210" s="94">
        <v>45062</v>
      </c>
      <c r="G210" s="83">
        <v>3663246.9409920005</v>
      </c>
      <c r="H210" s="85">
        <v>-1.122417</v>
      </c>
      <c r="I210" s="83">
        <v>-41.116902885000009</v>
      </c>
      <c r="J210" s="84">
        <f t="shared" si="3"/>
        <v>3.0995462712524549E-3</v>
      </c>
      <c r="K210" s="84">
        <f>I210/'סכום נכסי הקרן'!$C$42</f>
        <v>-7.8864969301417707E-6</v>
      </c>
    </row>
    <row r="211" spans="2:11">
      <c r="B211" s="76" t="s">
        <v>2721</v>
      </c>
      <c r="C211" s="73" t="s">
        <v>2723</v>
      </c>
      <c r="D211" s="86" t="s">
        <v>535</v>
      </c>
      <c r="E211" s="86" t="s">
        <v>132</v>
      </c>
      <c r="F211" s="94">
        <v>45062</v>
      </c>
      <c r="G211" s="83">
        <v>1451868.2339200003</v>
      </c>
      <c r="H211" s="85">
        <v>-1.122417</v>
      </c>
      <c r="I211" s="83">
        <v>-16.296014475000003</v>
      </c>
      <c r="J211" s="84">
        <f t="shared" si="3"/>
        <v>1.228454658745445E-3</v>
      </c>
      <c r="K211" s="84">
        <f>I211/'סכום נכסי הקרן'!$C$42</f>
        <v>-3.1256845509518817E-6</v>
      </c>
    </row>
    <row r="212" spans="2:11">
      <c r="B212" s="76" t="s">
        <v>2724</v>
      </c>
      <c r="C212" s="73" t="s">
        <v>2725</v>
      </c>
      <c r="D212" s="86" t="s">
        <v>535</v>
      </c>
      <c r="E212" s="86" t="s">
        <v>132</v>
      </c>
      <c r="F212" s="94">
        <v>45106</v>
      </c>
      <c r="G212" s="83">
        <v>2024739.5503500002</v>
      </c>
      <c r="H212" s="85">
        <v>-0.27876499999999999</v>
      </c>
      <c r="I212" s="83">
        <v>-5.6442678880000008</v>
      </c>
      <c r="J212" s="84">
        <f t="shared" si="3"/>
        <v>4.2548607163169036E-4</v>
      </c>
      <c r="K212" s="84">
        <f>I212/'סכום נכסי הקרן'!$C$42</f>
        <v>-1.0826083252454526E-6</v>
      </c>
    </row>
    <row r="213" spans="2:11">
      <c r="B213" s="76" t="s">
        <v>2726</v>
      </c>
      <c r="C213" s="73" t="s">
        <v>2727</v>
      </c>
      <c r="D213" s="86" t="s">
        <v>535</v>
      </c>
      <c r="E213" s="86" t="s">
        <v>132</v>
      </c>
      <c r="F213" s="94">
        <v>45085</v>
      </c>
      <c r="G213" s="83">
        <v>5088067.1459800005</v>
      </c>
      <c r="H213" s="85">
        <v>-0.99267000000000005</v>
      </c>
      <c r="I213" s="83">
        <v>-50.507723403000014</v>
      </c>
      <c r="J213" s="84">
        <f t="shared" si="3"/>
        <v>3.8074615245481179E-3</v>
      </c>
      <c r="K213" s="84">
        <f>I213/'סכום נכסי הקרן'!$C$42</f>
        <v>-9.6877191037539203E-6</v>
      </c>
    </row>
    <row r="214" spans="2:11">
      <c r="B214" s="76" t="s">
        <v>2728</v>
      </c>
      <c r="C214" s="73" t="s">
        <v>2729</v>
      </c>
      <c r="D214" s="86" t="s">
        <v>535</v>
      </c>
      <c r="E214" s="86" t="s">
        <v>132</v>
      </c>
      <c r="F214" s="94">
        <v>45085</v>
      </c>
      <c r="G214" s="83">
        <v>2268327.3813760001</v>
      </c>
      <c r="H214" s="85">
        <v>-0.96786300000000003</v>
      </c>
      <c r="I214" s="83">
        <v>-21.954301245000003</v>
      </c>
      <c r="J214" s="84">
        <f t="shared" si="3"/>
        <v>1.6549975262538034E-3</v>
      </c>
      <c r="K214" s="84">
        <f>I214/'סכום נכסי הקרן'!$C$42</f>
        <v>-4.210981791511949E-6</v>
      </c>
    </row>
    <row r="215" spans="2:11">
      <c r="B215" s="76" t="s">
        <v>2728</v>
      </c>
      <c r="C215" s="73" t="s">
        <v>2730</v>
      </c>
      <c r="D215" s="86" t="s">
        <v>535</v>
      </c>
      <c r="E215" s="86" t="s">
        <v>132</v>
      </c>
      <c r="F215" s="94">
        <v>45085</v>
      </c>
      <c r="G215" s="83">
        <v>3635226.6080000009</v>
      </c>
      <c r="H215" s="85">
        <v>-0.96786300000000003</v>
      </c>
      <c r="I215" s="83">
        <v>-35.184012988000006</v>
      </c>
      <c r="J215" s="84">
        <f t="shared" si="3"/>
        <v>2.6523027906471494E-3</v>
      </c>
      <c r="K215" s="84">
        <f>I215/'סכום נכסי הקרן'!$C$42</f>
        <v>-6.7485289734981009E-6</v>
      </c>
    </row>
    <row r="216" spans="2:11">
      <c r="B216" s="76" t="s">
        <v>2731</v>
      </c>
      <c r="C216" s="73" t="s">
        <v>2732</v>
      </c>
      <c r="D216" s="86" t="s">
        <v>535</v>
      </c>
      <c r="E216" s="86" t="s">
        <v>132</v>
      </c>
      <c r="F216" s="94">
        <v>45084</v>
      </c>
      <c r="G216" s="83">
        <v>3935178.1521840007</v>
      </c>
      <c r="H216" s="85">
        <v>-0.86389099999999996</v>
      </c>
      <c r="I216" s="83">
        <v>-33.995636811000004</v>
      </c>
      <c r="J216" s="84">
        <f t="shared" si="3"/>
        <v>2.5627185396502349E-3</v>
      </c>
      <c r="K216" s="84">
        <f>I216/'סכום נכסי הקרן'!$C$42</f>
        <v>-6.5205904758447868E-6</v>
      </c>
    </row>
    <row r="217" spans="2:11">
      <c r="B217" s="76" t="s">
        <v>2733</v>
      </c>
      <c r="C217" s="73" t="s">
        <v>2734</v>
      </c>
      <c r="D217" s="86" t="s">
        <v>535</v>
      </c>
      <c r="E217" s="86" t="s">
        <v>132</v>
      </c>
      <c r="F217" s="94">
        <v>45084</v>
      </c>
      <c r="G217" s="83">
        <v>10759644.516494002</v>
      </c>
      <c r="H217" s="85">
        <v>-0.83089299999999999</v>
      </c>
      <c r="I217" s="83">
        <v>-89.401097214000004</v>
      </c>
      <c r="J217" s="84">
        <f t="shared" si="3"/>
        <v>6.7393898390295031E-3</v>
      </c>
      <c r="K217" s="84">
        <f>I217/'סכום נכסי הקרן'!$C$42</f>
        <v>-1.7147728288327201E-5</v>
      </c>
    </row>
    <row r="218" spans="2:11">
      <c r="B218" s="76" t="s">
        <v>2735</v>
      </c>
      <c r="C218" s="73" t="s">
        <v>2736</v>
      </c>
      <c r="D218" s="86" t="s">
        <v>535</v>
      </c>
      <c r="E218" s="86" t="s">
        <v>132</v>
      </c>
      <c r="F218" s="94">
        <v>45084</v>
      </c>
      <c r="G218" s="83">
        <v>2548825.6430000006</v>
      </c>
      <c r="H218" s="85">
        <v>-0.77594399999999997</v>
      </c>
      <c r="I218" s="83">
        <v>-19.777458298000006</v>
      </c>
      <c r="J218" s="84">
        <f t="shared" si="3"/>
        <v>1.4908989447447003E-3</v>
      </c>
      <c r="K218" s="84">
        <f>I218/'סכום נכסי הקרן'!$C$42</f>
        <v>-3.7934487573013583E-6</v>
      </c>
    </row>
    <row r="219" spans="2:11">
      <c r="B219" s="76" t="s">
        <v>2737</v>
      </c>
      <c r="C219" s="73" t="s">
        <v>2738</v>
      </c>
      <c r="D219" s="86" t="s">
        <v>535</v>
      </c>
      <c r="E219" s="86" t="s">
        <v>132</v>
      </c>
      <c r="F219" s="94">
        <v>45076</v>
      </c>
      <c r="G219" s="83">
        <v>2443370.5878920006</v>
      </c>
      <c r="H219" s="85">
        <v>3.4951999999999997E-2</v>
      </c>
      <c r="I219" s="83">
        <v>0.85401028499999998</v>
      </c>
      <c r="J219" s="84">
        <f t="shared" si="3"/>
        <v>-6.4378496646173052E-5</v>
      </c>
      <c r="K219" s="84">
        <f>I219/'סכום נכסי הקרן'!$C$42</f>
        <v>1.6380488359737499E-7</v>
      </c>
    </row>
    <row r="220" spans="2:11">
      <c r="B220" s="76" t="s">
        <v>2737</v>
      </c>
      <c r="C220" s="73" t="s">
        <v>2739</v>
      </c>
      <c r="D220" s="86" t="s">
        <v>535</v>
      </c>
      <c r="E220" s="86" t="s">
        <v>132</v>
      </c>
      <c r="F220" s="94">
        <v>45076</v>
      </c>
      <c r="G220" s="83">
        <v>732601.34480000008</v>
      </c>
      <c r="H220" s="85">
        <v>3.4951999999999997E-2</v>
      </c>
      <c r="I220" s="83">
        <v>0.25605984600000004</v>
      </c>
      <c r="J220" s="84">
        <f t="shared" si="3"/>
        <v>-1.9302751063390987E-5</v>
      </c>
      <c r="K220" s="84">
        <f>I220/'סכום נכסי הקרן'!$C$42</f>
        <v>4.9113990785241856E-8</v>
      </c>
    </row>
    <row r="221" spans="2:11">
      <c r="B221" s="76" t="s">
        <v>2740</v>
      </c>
      <c r="C221" s="73" t="s">
        <v>2741</v>
      </c>
      <c r="D221" s="86" t="s">
        <v>535</v>
      </c>
      <c r="E221" s="86" t="s">
        <v>132</v>
      </c>
      <c r="F221" s="94">
        <v>45076</v>
      </c>
      <c r="G221" s="83">
        <v>1831999.4355000001</v>
      </c>
      <c r="H221" s="85">
        <v>6.2021E-2</v>
      </c>
      <c r="I221" s="83">
        <v>1.1362232140000004</v>
      </c>
      <c r="J221" s="84">
        <f t="shared" si="3"/>
        <v>-8.5652765144160988E-5</v>
      </c>
      <c r="K221" s="84">
        <f>I221/'סכום נכסי הקרן'!$C$42</f>
        <v>2.1793521059281546E-7</v>
      </c>
    </row>
    <row r="222" spans="2:11">
      <c r="B222" s="76" t="s">
        <v>2742</v>
      </c>
      <c r="C222" s="73" t="s">
        <v>2743</v>
      </c>
      <c r="D222" s="86" t="s">
        <v>535</v>
      </c>
      <c r="E222" s="86" t="s">
        <v>132</v>
      </c>
      <c r="F222" s="94">
        <v>45070</v>
      </c>
      <c r="G222" s="83">
        <v>2647205.4040000006</v>
      </c>
      <c r="H222" s="85">
        <v>0.28299299999999999</v>
      </c>
      <c r="I222" s="83">
        <v>7.4914124280000012</v>
      </c>
      <c r="J222" s="84">
        <f t="shared" si="3"/>
        <v>-5.6473075130599533E-4</v>
      </c>
      <c r="K222" s="84">
        <f>I222/'סכום נכסי הקרן'!$C$42</f>
        <v>1.436903000235493E-6</v>
      </c>
    </row>
    <row r="223" spans="2:11">
      <c r="B223" s="76" t="s">
        <v>2742</v>
      </c>
      <c r="C223" s="73" t="s">
        <v>2744</v>
      </c>
      <c r="D223" s="86" t="s">
        <v>535</v>
      </c>
      <c r="E223" s="86" t="s">
        <v>132</v>
      </c>
      <c r="F223" s="94">
        <v>45070</v>
      </c>
      <c r="G223" s="83">
        <v>1615215.3160000003</v>
      </c>
      <c r="H223" s="85">
        <v>0.28299299999999999</v>
      </c>
      <c r="I223" s="83">
        <v>4.5709502080000002</v>
      </c>
      <c r="J223" s="84">
        <f t="shared" si="3"/>
        <v>-3.4457536144960133E-4</v>
      </c>
      <c r="K223" s="84">
        <f>I223/'סכום נכסי הקרן'!$C$42</f>
        <v>8.7673881673548813E-7</v>
      </c>
    </row>
    <row r="224" spans="2:11">
      <c r="B224" s="76" t="s">
        <v>2745</v>
      </c>
      <c r="C224" s="73" t="s">
        <v>2746</v>
      </c>
      <c r="D224" s="86" t="s">
        <v>535</v>
      </c>
      <c r="E224" s="86" t="s">
        <v>132</v>
      </c>
      <c r="F224" s="94">
        <v>45070</v>
      </c>
      <c r="G224" s="83">
        <v>4339087.0562150003</v>
      </c>
      <c r="H224" s="85">
        <v>0.142511</v>
      </c>
      <c r="I224" s="83">
        <v>6.1836666850000013</v>
      </c>
      <c r="J224" s="84">
        <f t="shared" si="3"/>
        <v>-4.6614797495246163E-4</v>
      </c>
      <c r="K224" s="84">
        <f>I224/'סכום נכסי הקרן'!$C$42</f>
        <v>1.1860686215756651E-6</v>
      </c>
    </row>
    <row r="225" spans="2:11">
      <c r="B225" s="76" t="s">
        <v>2747</v>
      </c>
      <c r="C225" s="73" t="s">
        <v>2748</v>
      </c>
      <c r="D225" s="86" t="s">
        <v>535</v>
      </c>
      <c r="E225" s="86" t="s">
        <v>132</v>
      </c>
      <c r="F225" s="94">
        <v>45070</v>
      </c>
      <c r="G225" s="83">
        <v>250469.51841500003</v>
      </c>
      <c r="H225" s="85">
        <v>0.36377900000000002</v>
      </c>
      <c r="I225" s="83">
        <v>0.91115650600000031</v>
      </c>
      <c r="J225" s="84">
        <f t="shared" si="3"/>
        <v>-6.8686393004809983E-5</v>
      </c>
      <c r="K225" s="84">
        <f>I225/'סכום נכסי הקרן'!$C$42</f>
        <v>1.747659109331698E-7</v>
      </c>
    </row>
    <row r="226" spans="2:11">
      <c r="B226" s="76" t="s">
        <v>2747</v>
      </c>
      <c r="C226" s="73" t="s">
        <v>2749</v>
      </c>
      <c r="D226" s="86" t="s">
        <v>535</v>
      </c>
      <c r="E226" s="86" t="s">
        <v>132</v>
      </c>
      <c r="F226" s="94">
        <v>45070</v>
      </c>
      <c r="G226" s="83">
        <v>2204352.2046000003</v>
      </c>
      <c r="H226" s="85">
        <v>0.36377900000000002</v>
      </c>
      <c r="I226" s="83">
        <v>8.018978520000001</v>
      </c>
      <c r="J226" s="84">
        <f t="shared" si="3"/>
        <v>-6.045006609675126E-4</v>
      </c>
      <c r="K226" s="84">
        <f>I226/'סכום נכסי הקרן'!$C$42</f>
        <v>1.5380937046190849E-6</v>
      </c>
    </row>
    <row r="227" spans="2:11">
      <c r="B227" s="76" t="s">
        <v>2750</v>
      </c>
      <c r="C227" s="73" t="s">
        <v>2751</v>
      </c>
      <c r="D227" s="86" t="s">
        <v>535</v>
      </c>
      <c r="E227" s="86" t="s">
        <v>132</v>
      </c>
      <c r="F227" s="94">
        <v>45070</v>
      </c>
      <c r="G227" s="83">
        <v>3278320.3124160003</v>
      </c>
      <c r="H227" s="85">
        <v>0.25026700000000002</v>
      </c>
      <c r="I227" s="83">
        <v>8.2045466830000002</v>
      </c>
      <c r="J227" s="84">
        <f t="shared" si="3"/>
        <v>-6.1848948471959644E-4</v>
      </c>
      <c r="K227" s="84">
        <f>I227/'סכום נכסי הקרן'!$C$42</f>
        <v>1.5736869192132083E-6</v>
      </c>
    </row>
    <row r="228" spans="2:11">
      <c r="B228" s="76" t="s">
        <v>2750</v>
      </c>
      <c r="C228" s="73" t="s">
        <v>2752</v>
      </c>
      <c r="D228" s="86" t="s">
        <v>535</v>
      </c>
      <c r="E228" s="86" t="s">
        <v>132</v>
      </c>
      <c r="F228" s="94">
        <v>45070</v>
      </c>
      <c r="G228" s="83">
        <v>2647937.1597120003</v>
      </c>
      <c r="H228" s="85">
        <v>0.25026700000000002</v>
      </c>
      <c r="I228" s="83">
        <v>6.6269069860000007</v>
      </c>
      <c r="J228" s="84">
        <f t="shared" si="3"/>
        <v>-4.9956109038277194E-4</v>
      </c>
      <c r="K228" s="84">
        <f>I228/'סכום נכסי הקרן'!$C$42</f>
        <v>1.2710850753423436E-6</v>
      </c>
    </row>
    <row r="229" spans="2:11">
      <c r="B229" s="76" t="s">
        <v>2753</v>
      </c>
      <c r="C229" s="73" t="s">
        <v>2754</v>
      </c>
      <c r="D229" s="86" t="s">
        <v>535</v>
      </c>
      <c r="E229" s="86" t="s">
        <v>132</v>
      </c>
      <c r="F229" s="94">
        <v>45077</v>
      </c>
      <c r="G229" s="83">
        <v>2055465.5635910002</v>
      </c>
      <c r="H229" s="85">
        <v>0.259876</v>
      </c>
      <c r="I229" s="83">
        <v>5.3416659290000004</v>
      </c>
      <c r="J229" s="84">
        <f t="shared" si="3"/>
        <v>-4.0267480162150903E-4</v>
      </c>
      <c r="K229" s="84">
        <f>I229/'סכום נכסי הקרן'!$C$42</f>
        <v>1.0245672459505672E-6</v>
      </c>
    </row>
    <row r="230" spans="2:11">
      <c r="B230" s="76" t="s">
        <v>2755</v>
      </c>
      <c r="C230" s="73" t="s">
        <v>2756</v>
      </c>
      <c r="D230" s="86" t="s">
        <v>535</v>
      </c>
      <c r="E230" s="86" t="s">
        <v>132</v>
      </c>
      <c r="F230" s="94">
        <v>45077</v>
      </c>
      <c r="G230" s="83">
        <v>1989696.8185200002</v>
      </c>
      <c r="H230" s="85">
        <v>0.286775</v>
      </c>
      <c r="I230" s="83">
        <v>5.7059498320000008</v>
      </c>
      <c r="J230" s="84">
        <f t="shared" si="3"/>
        <v>-4.3013588779278428E-4</v>
      </c>
      <c r="K230" s="84">
        <f>I230/'סכום נכסי הקרן'!$C$42</f>
        <v>1.0944393345839172E-6</v>
      </c>
    </row>
    <row r="231" spans="2:11">
      <c r="B231" s="76" t="s">
        <v>2757</v>
      </c>
      <c r="C231" s="73" t="s">
        <v>2758</v>
      </c>
      <c r="D231" s="86" t="s">
        <v>535</v>
      </c>
      <c r="E231" s="86" t="s">
        <v>132</v>
      </c>
      <c r="F231" s="94">
        <v>45077</v>
      </c>
      <c r="G231" s="83">
        <v>5363855.9502930008</v>
      </c>
      <c r="H231" s="85">
        <v>0.36738399999999999</v>
      </c>
      <c r="I231" s="83">
        <v>19.705935214000004</v>
      </c>
      <c r="J231" s="84">
        <f t="shared" si="3"/>
        <v>-1.4855072665596793E-3</v>
      </c>
      <c r="K231" s="84">
        <f>I231/'סכום נכסי הקרן'!$C$42</f>
        <v>3.7797301515012591E-6</v>
      </c>
    </row>
    <row r="232" spans="2:11">
      <c r="B232" s="76" t="s">
        <v>2759</v>
      </c>
      <c r="C232" s="73" t="s">
        <v>2760</v>
      </c>
      <c r="D232" s="86" t="s">
        <v>535</v>
      </c>
      <c r="E232" s="86" t="s">
        <v>132</v>
      </c>
      <c r="F232" s="94">
        <v>45083</v>
      </c>
      <c r="G232" s="83">
        <v>3688802.546000001</v>
      </c>
      <c r="H232" s="85">
        <v>0.515648</v>
      </c>
      <c r="I232" s="83">
        <v>19.021229965000003</v>
      </c>
      <c r="J232" s="84">
        <f t="shared" si="3"/>
        <v>-1.4338916181879931E-3</v>
      </c>
      <c r="K232" s="84">
        <f>I232/'סכום נכסי הקרן'!$C$42</f>
        <v>3.6483991059846857E-6</v>
      </c>
    </row>
    <row r="233" spans="2:11">
      <c r="B233" s="76" t="s">
        <v>2761</v>
      </c>
      <c r="C233" s="73" t="s">
        <v>2762</v>
      </c>
      <c r="D233" s="86" t="s">
        <v>535</v>
      </c>
      <c r="E233" s="86" t="s">
        <v>132</v>
      </c>
      <c r="F233" s="94">
        <v>45083</v>
      </c>
      <c r="G233" s="83">
        <v>7381573.6800000016</v>
      </c>
      <c r="H233" s="85">
        <v>0.56913400000000003</v>
      </c>
      <c r="I233" s="83">
        <v>42.011047929000007</v>
      </c>
      <c r="J233" s="84">
        <f t="shared" si="3"/>
        <v>-3.1669502764821414E-3</v>
      </c>
      <c r="K233" s="84">
        <f>I233/'סכום נכסי הקרן'!$C$42</f>
        <v>8.0579999289043554E-6</v>
      </c>
    </row>
    <row r="234" spans="2:11">
      <c r="B234" s="76" t="s">
        <v>2763</v>
      </c>
      <c r="C234" s="73" t="s">
        <v>2764</v>
      </c>
      <c r="D234" s="86" t="s">
        <v>535</v>
      </c>
      <c r="E234" s="86" t="s">
        <v>132</v>
      </c>
      <c r="F234" s="94">
        <v>45082</v>
      </c>
      <c r="G234" s="83">
        <v>2955463.0438320003</v>
      </c>
      <c r="H234" s="85">
        <v>0.66162500000000002</v>
      </c>
      <c r="I234" s="83">
        <v>19.554083148000004</v>
      </c>
      <c r="J234" s="84">
        <f t="shared" si="3"/>
        <v>-1.474060088588403E-3</v>
      </c>
      <c r="K234" s="84">
        <f>I234/'סכום נכסי הקרן'!$C$42</f>
        <v>3.7506039097778929E-6</v>
      </c>
    </row>
    <row r="235" spans="2:11">
      <c r="B235" s="76" t="s">
        <v>2765</v>
      </c>
      <c r="C235" s="73" t="s">
        <v>2766</v>
      </c>
      <c r="D235" s="86" t="s">
        <v>535</v>
      </c>
      <c r="E235" s="86" t="s">
        <v>132</v>
      </c>
      <c r="F235" s="94">
        <v>45082</v>
      </c>
      <c r="G235" s="83">
        <v>3694755.4280000003</v>
      </c>
      <c r="H235" s="85">
        <v>0.673095</v>
      </c>
      <c r="I235" s="83">
        <v>24.869227144000003</v>
      </c>
      <c r="J235" s="84">
        <f t="shared" si="3"/>
        <v>-1.8747355674796353E-3</v>
      </c>
      <c r="K235" s="84">
        <f>I235/'סכום נכסי הקרן'!$C$42</f>
        <v>4.7700840716216889E-6</v>
      </c>
    </row>
    <row r="236" spans="2:11">
      <c r="B236" s="76" t="s">
        <v>2767</v>
      </c>
      <c r="C236" s="73" t="s">
        <v>2768</v>
      </c>
      <c r="D236" s="86" t="s">
        <v>535</v>
      </c>
      <c r="E236" s="86" t="s">
        <v>132</v>
      </c>
      <c r="F236" s="94">
        <v>45082</v>
      </c>
      <c r="G236" s="83">
        <v>1647075.5999320003</v>
      </c>
      <c r="H236" s="85">
        <v>0.69176199999999999</v>
      </c>
      <c r="I236" s="83">
        <v>11.393848323000002</v>
      </c>
      <c r="J236" s="84">
        <f t="shared" si="3"/>
        <v>-8.5891099783331072E-4</v>
      </c>
      <c r="K236" s="84">
        <f>I236/'סכום נכסי הקרן'!$C$42</f>
        <v>2.1854163012511745E-6</v>
      </c>
    </row>
    <row r="237" spans="2:11">
      <c r="B237" s="76" t="s">
        <v>2767</v>
      </c>
      <c r="C237" s="73" t="s">
        <v>2769</v>
      </c>
      <c r="D237" s="86" t="s">
        <v>535</v>
      </c>
      <c r="E237" s="86" t="s">
        <v>132</v>
      </c>
      <c r="F237" s="94">
        <v>45082</v>
      </c>
      <c r="G237" s="83">
        <v>2217269.9585400005</v>
      </c>
      <c r="H237" s="85">
        <v>0.69176199999999999</v>
      </c>
      <c r="I237" s="83">
        <v>15.338238027000001</v>
      </c>
      <c r="J237" s="84">
        <f t="shared" si="3"/>
        <v>-1.1562538797520729E-3</v>
      </c>
      <c r="K237" s="84">
        <f>I237/'סכום נכסי הקרן'!$C$42</f>
        <v>2.94197662338641E-6</v>
      </c>
    </row>
    <row r="238" spans="2:11">
      <c r="B238" s="76" t="s">
        <v>2770</v>
      </c>
      <c r="C238" s="73" t="s">
        <v>2771</v>
      </c>
      <c r="D238" s="86" t="s">
        <v>535</v>
      </c>
      <c r="E238" s="86" t="s">
        <v>132</v>
      </c>
      <c r="F238" s="94">
        <v>45082</v>
      </c>
      <c r="G238" s="83">
        <v>1647473.5831360004</v>
      </c>
      <c r="H238" s="85">
        <v>0.71575200000000005</v>
      </c>
      <c r="I238" s="83">
        <v>11.791831527000003</v>
      </c>
      <c r="J238" s="84">
        <f t="shared" si="3"/>
        <v>-8.8891246363995179E-4</v>
      </c>
      <c r="K238" s="84">
        <f>I238/'סכום נכסי הקרן'!$C$42</f>
        <v>2.2617521411701639E-6</v>
      </c>
    </row>
    <row r="239" spans="2:11">
      <c r="B239" s="76" t="s">
        <v>2772</v>
      </c>
      <c r="C239" s="73" t="s">
        <v>2773</v>
      </c>
      <c r="D239" s="86" t="s">
        <v>535</v>
      </c>
      <c r="E239" s="86" t="s">
        <v>132</v>
      </c>
      <c r="F239" s="94">
        <v>45090</v>
      </c>
      <c r="G239" s="83">
        <v>2202566.3400000003</v>
      </c>
      <c r="H239" s="85">
        <v>3.811477</v>
      </c>
      <c r="I239" s="83">
        <v>83.950299934</v>
      </c>
      <c r="J239" s="84">
        <f t="shared" si="3"/>
        <v>-6.3284883070772865E-3</v>
      </c>
      <c r="K239" s="84">
        <f>I239/'סכום נכסי הקרן'!$C$42</f>
        <v>1.6102228919472072E-5</v>
      </c>
    </row>
    <row r="240" spans="2:11">
      <c r="B240" s="76" t="s">
        <v>2774</v>
      </c>
      <c r="C240" s="73" t="s">
        <v>2775</v>
      </c>
      <c r="D240" s="86" t="s">
        <v>535</v>
      </c>
      <c r="E240" s="86" t="s">
        <v>132</v>
      </c>
      <c r="F240" s="94">
        <v>45090</v>
      </c>
      <c r="G240" s="83">
        <v>2202566.3400000003</v>
      </c>
      <c r="H240" s="85">
        <v>3.6817470000000001</v>
      </c>
      <c r="I240" s="83">
        <v>81.092916574000014</v>
      </c>
      <c r="J240" s="84">
        <f t="shared" si="3"/>
        <v>-6.1130880381465788E-3</v>
      </c>
      <c r="K240" s="84">
        <f>I240/'סכום נכסי הקרן'!$C$42</f>
        <v>1.5554163683140786E-5</v>
      </c>
    </row>
    <row r="241" spans="2:11">
      <c r="B241" s="76" t="s">
        <v>2776</v>
      </c>
      <c r="C241" s="73" t="s">
        <v>2777</v>
      </c>
      <c r="D241" s="86" t="s">
        <v>535</v>
      </c>
      <c r="E241" s="86" t="s">
        <v>132</v>
      </c>
      <c r="F241" s="94">
        <v>45089</v>
      </c>
      <c r="G241" s="83">
        <v>3670943.9000000004</v>
      </c>
      <c r="H241" s="85">
        <v>3.1743079999999999</v>
      </c>
      <c r="I241" s="83">
        <v>116.52705299500002</v>
      </c>
      <c r="J241" s="84">
        <f t="shared" si="3"/>
        <v>-8.7842460707918037E-3</v>
      </c>
      <c r="K241" s="84">
        <f>I241/'סכום נכסי הקרן'!$C$42</f>
        <v>2.2350668003712771E-5</v>
      </c>
    </row>
    <row r="242" spans="2:11">
      <c r="B242" s="76" t="s">
        <v>2778</v>
      </c>
      <c r="C242" s="73" t="s">
        <v>2779</v>
      </c>
      <c r="D242" s="86" t="s">
        <v>535</v>
      </c>
      <c r="E242" s="86" t="s">
        <v>132</v>
      </c>
      <c r="F242" s="94">
        <v>45089</v>
      </c>
      <c r="G242" s="83">
        <v>5873510.2400000012</v>
      </c>
      <c r="H242" s="85">
        <v>3.1884579999999998</v>
      </c>
      <c r="I242" s="83">
        <v>187.27441347800001</v>
      </c>
      <c r="J242" s="84">
        <f t="shared" si="3"/>
        <v>-1.4117447309205942E-2</v>
      </c>
      <c r="K242" s="84">
        <f>I242/'סכום נכסי הקרן'!$C$42</f>
        <v>3.5920484845835865E-5</v>
      </c>
    </row>
    <row r="243" spans="2:11">
      <c r="B243" s="76" t="s">
        <v>2780</v>
      </c>
      <c r="C243" s="73" t="s">
        <v>2781</v>
      </c>
      <c r="D243" s="86" t="s">
        <v>535</v>
      </c>
      <c r="E243" s="86" t="s">
        <v>132</v>
      </c>
      <c r="F243" s="94">
        <v>45089</v>
      </c>
      <c r="G243" s="83">
        <v>2936755.1200000006</v>
      </c>
      <c r="H243" s="85">
        <v>3.1884579999999998</v>
      </c>
      <c r="I243" s="83">
        <v>93.637206739000007</v>
      </c>
      <c r="J243" s="84">
        <f t="shared" si="3"/>
        <v>-7.058723654602971E-3</v>
      </c>
      <c r="K243" s="84">
        <f>I243/'סכום נכסי הקרן'!$C$42</f>
        <v>1.7960242422917933E-5</v>
      </c>
    </row>
    <row r="244" spans="2:11">
      <c r="B244" s="76" t="s">
        <v>2782</v>
      </c>
      <c r="C244" s="73" t="s">
        <v>2783</v>
      </c>
      <c r="D244" s="86" t="s">
        <v>535</v>
      </c>
      <c r="E244" s="86" t="s">
        <v>132</v>
      </c>
      <c r="F244" s="94">
        <v>45089</v>
      </c>
      <c r="G244" s="83">
        <v>3670943.9000000004</v>
      </c>
      <c r="H244" s="85">
        <v>3.113038</v>
      </c>
      <c r="I244" s="83">
        <v>114.27788947900004</v>
      </c>
      <c r="J244" s="84">
        <f t="shared" si="3"/>
        <v>-8.6146956936889105E-3</v>
      </c>
      <c r="K244" s="84">
        <f>I244/'סכום נכסי הקרן'!$C$42</f>
        <v>2.1919263400746145E-5</v>
      </c>
    </row>
    <row r="245" spans="2:11">
      <c r="B245" s="76" t="s">
        <v>2784</v>
      </c>
      <c r="C245" s="73" t="s">
        <v>2785</v>
      </c>
      <c r="D245" s="86" t="s">
        <v>535</v>
      </c>
      <c r="E245" s="86" t="s">
        <v>132</v>
      </c>
      <c r="F245" s="94">
        <v>45089</v>
      </c>
      <c r="G245" s="83">
        <v>818076.58600000013</v>
      </c>
      <c r="H245" s="85">
        <v>2.990151</v>
      </c>
      <c r="I245" s="83">
        <v>24.461724333000003</v>
      </c>
      <c r="J245" s="84">
        <f t="shared" si="3"/>
        <v>-1.8440164780119134E-3</v>
      </c>
      <c r="K245" s="84">
        <f>I245/'סכום נכסי הקרן'!$C$42</f>
        <v>4.6919223074206193E-6</v>
      </c>
    </row>
    <row r="246" spans="2:11">
      <c r="B246" s="76" t="s">
        <v>2786</v>
      </c>
      <c r="C246" s="73" t="s">
        <v>2787</v>
      </c>
      <c r="D246" s="86" t="s">
        <v>535</v>
      </c>
      <c r="E246" s="86" t="s">
        <v>132</v>
      </c>
      <c r="F246" s="94">
        <v>45089</v>
      </c>
      <c r="G246" s="83">
        <v>2936755.1200000006</v>
      </c>
      <c r="H246" s="85">
        <v>2.8343180000000001</v>
      </c>
      <c r="I246" s="83">
        <v>83.236966283000015</v>
      </c>
      <c r="J246" s="84">
        <f t="shared" si="3"/>
        <v>-6.2747145424457453E-3</v>
      </c>
      <c r="K246" s="84">
        <f>I246/'סכום נכסי הקרן'!$C$42</f>
        <v>1.5965406755008158E-5</v>
      </c>
    </row>
    <row r="247" spans="2:11">
      <c r="B247" s="76" t="s">
        <v>2788</v>
      </c>
      <c r="C247" s="73" t="s">
        <v>2789</v>
      </c>
      <c r="D247" s="86" t="s">
        <v>535</v>
      </c>
      <c r="E247" s="86" t="s">
        <v>132</v>
      </c>
      <c r="F247" s="94">
        <v>45089</v>
      </c>
      <c r="G247" s="83">
        <v>2936755.1200000006</v>
      </c>
      <c r="H247" s="85">
        <v>2.8161170000000002</v>
      </c>
      <c r="I247" s="83">
        <v>82.702463358000003</v>
      </c>
      <c r="J247" s="84">
        <f t="shared" si="3"/>
        <v>-6.2344217083091132E-3</v>
      </c>
      <c r="K247" s="84">
        <f>I247/'סכום נכסי הקרן'!$C$42</f>
        <v>1.5862885519667201E-5</v>
      </c>
    </row>
    <row r="248" spans="2:11">
      <c r="B248" s="76" t="s">
        <v>2790</v>
      </c>
      <c r="C248" s="73" t="s">
        <v>2791</v>
      </c>
      <c r="D248" s="86" t="s">
        <v>535</v>
      </c>
      <c r="E248" s="86" t="s">
        <v>132</v>
      </c>
      <c r="F248" s="94">
        <v>45098</v>
      </c>
      <c r="G248" s="83">
        <v>9764710.7740000021</v>
      </c>
      <c r="H248" s="85">
        <v>2.580441</v>
      </c>
      <c r="I248" s="83">
        <v>251.97260032400007</v>
      </c>
      <c r="J248" s="84">
        <f t="shared" si="3"/>
        <v>-1.899463916278964E-2</v>
      </c>
      <c r="K248" s="84">
        <f>I248/'סכום נכסי הקרן'!$C$42</f>
        <v>4.8330029732371106E-5</v>
      </c>
    </row>
    <row r="249" spans="2:11">
      <c r="B249" s="76" t="s">
        <v>2792</v>
      </c>
      <c r="C249" s="73" t="s">
        <v>2793</v>
      </c>
      <c r="D249" s="86" t="s">
        <v>535</v>
      </c>
      <c r="E249" s="86" t="s">
        <v>132</v>
      </c>
      <c r="F249" s="94">
        <v>45098</v>
      </c>
      <c r="G249" s="83">
        <v>3670943.9000000004</v>
      </c>
      <c r="H249" s="85">
        <v>2.6252740000000001</v>
      </c>
      <c r="I249" s="83">
        <v>96.372330801000018</v>
      </c>
      <c r="J249" s="84">
        <f t="shared" si="3"/>
        <v>-7.2649075593463836E-3</v>
      </c>
      <c r="K249" s="84">
        <f>I249/'סכום נכסי הקרן'!$C$42</f>
        <v>1.8484857508320903E-5</v>
      </c>
    </row>
    <row r="250" spans="2:11">
      <c r="B250" s="76" t="s">
        <v>2794</v>
      </c>
      <c r="C250" s="73" t="s">
        <v>2795</v>
      </c>
      <c r="D250" s="86" t="s">
        <v>535</v>
      </c>
      <c r="E250" s="86" t="s">
        <v>132</v>
      </c>
      <c r="F250" s="94">
        <v>45098</v>
      </c>
      <c r="G250" s="83">
        <v>2936755.1200000006</v>
      </c>
      <c r="H250" s="85">
        <v>2.6254620000000002</v>
      </c>
      <c r="I250" s="83">
        <v>77.103380978000018</v>
      </c>
      <c r="J250" s="84">
        <f t="shared" si="3"/>
        <v>-5.8123418896539134E-3</v>
      </c>
      <c r="K250" s="84">
        <f>I250/'סכום נכסי הקרן'!$C$42</f>
        <v>1.4788944077020513E-5</v>
      </c>
    </row>
    <row r="251" spans="2:11">
      <c r="B251" s="76" t="s">
        <v>2796</v>
      </c>
      <c r="C251" s="73" t="s">
        <v>2797</v>
      </c>
      <c r="D251" s="86" t="s">
        <v>535</v>
      </c>
      <c r="E251" s="86" t="s">
        <v>132</v>
      </c>
      <c r="F251" s="94">
        <v>45097</v>
      </c>
      <c r="G251" s="83">
        <v>5873510.2400000012</v>
      </c>
      <c r="H251" s="85">
        <v>2.3033679999999999</v>
      </c>
      <c r="I251" s="83">
        <v>135.28858233100001</v>
      </c>
      <c r="J251" s="84">
        <f t="shared" si="3"/>
        <v>-1.019856048204594E-2</v>
      </c>
      <c r="K251" s="84">
        <f>I251/'סכום נכסי הקרן'!$C$42</f>
        <v>2.5949254792386183E-5</v>
      </c>
    </row>
    <row r="252" spans="2:11">
      <c r="B252" s="76" t="s">
        <v>2798</v>
      </c>
      <c r="C252" s="73" t="s">
        <v>2799</v>
      </c>
      <c r="D252" s="86" t="s">
        <v>535</v>
      </c>
      <c r="E252" s="86" t="s">
        <v>132</v>
      </c>
      <c r="F252" s="94">
        <v>45097</v>
      </c>
      <c r="G252" s="83">
        <v>6240604.6300000008</v>
      </c>
      <c r="H252" s="85">
        <v>2.2965659999999999</v>
      </c>
      <c r="I252" s="83">
        <v>143.31961762000003</v>
      </c>
      <c r="J252" s="84">
        <f t="shared" si="3"/>
        <v>-1.080397002745696E-2</v>
      </c>
      <c r="K252" s="84">
        <f>I252/'סכום נכסי הקרן'!$C$42</f>
        <v>2.7489661065925451E-5</v>
      </c>
    </row>
    <row r="253" spans="2:11">
      <c r="B253" s="76" t="s">
        <v>2800</v>
      </c>
      <c r="C253" s="73" t="s">
        <v>2801</v>
      </c>
      <c r="D253" s="86" t="s">
        <v>535</v>
      </c>
      <c r="E253" s="86" t="s">
        <v>132</v>
      </c>
      <c r="F253" s="94">
        <v>45097</v>
      </c>
      <c r="G253" s="83">
        <v>6974793.4100000011</v>
      </c>
      <c r="H253" s="85">
        <v>2.2965659999999999</v>
      </c>
      <c r="I253" s="83">
        <v>160.18074910500002</v>
      </c>
      <c r="J253" s="84">
        <f t="shared" si="3"/>
        <v>-1.2075025324827009E-2</v>
      </c>
      <c r="K253" s="84">
        <f>I253/'סכום נכסי הקרן'!$C$42</f>
        <v>3.0723738838443677E-5</v>
      </c>
    </row>
    <row r="254" spans="2:11">
      <c r="B254" s="76" t="s">
        <v>2802</v>
      </c>
      <c r="C254" s="73" t="s">
        <v>2803</v>
      </c>
      <c r="D254" s="86" t="s">
        <v>535</v>
      </c>
      <c r="E254" s="86" t="s">
        <v>132</v>
      </c>
      <c r="F254" s="94">
        <v>45098</v>
      </c>
      <c r="G254" s="83">
        <v>3309006.7550000008</v>
      </c>
      <c r="H254" s="85">
        <v>2.0580910000000001</v>
      </c>
      <c r="I254" s="83">
        <v>68.102384523000012</v>
      </c>
      <c r="J254" s="84">
        <f t="shared" si="3"/>
        <v>-5.1338130355307651E-3</v>
      </c>
      <c r="K254" s="84">
        <f>I254/'סכום נכסי הקרן'!$C$42</f>
        <v>1.3062492765521775E-5</v>
      </c>
    </row>
    <row r="255" spans="2:11">
      <c r="B255" s="76" t="s">
        <v>2804</v>
      </c>
      <c r="C255" s="73" t="s">
        <v>2805</v>
      </c>
      <c r="D255" s="86" t="s">
        <v>535</v>
      </c>
      <c r="E255" s="86" t="s">
        <v>132</v>
      </c>
      <c r="F255" s="94">
        <v>45050</v>
      </c>
      <c r="G255" s="83">
        <v>4405132.6800000006</v>
      </c>
      <c r="H255" s="85">
        <v>1.8539209999999999</v>
      </c>
      <c r="I255" s="83">
        <v>81.667686976000013</v>
      </c>
      <c r="J255" s="84">
        <f t="shared" si="3"/>
        <v>-6.1564163856470738E-3</v>
      </c>
      <c r="K255" s="84">
        <f>I255/'סכום נכסי הקרן'!$C$42</f>
        <v>1.5664408489846862E-5</v>
      </c>
    </row>
    <row r="256" spans="2:11">
      <c r="B256" s="76" t="s">
        <v>2806</v>
      </c>
      <c r="C256" s="73" t="s">
        <v>2807</v>
      </c>
      <c r="D256" s="86" t="s">
        <v>535</v>
      </c>
      <c r="E256" s="86" t="s">
        <v>132</v>
      </c>
      <c r="F256" s="94">
        <v>45050</v>
      </c>
      <c r="G256" s="83">
        <v>2569660.7300000004</v>
      </c>
      <c r="H256" s="85">
        <v>1.798054</v>
      </c>
      <c r="I256" s="83">
        <v>46.203888931000009</v>
      </c>
      <c r="J256" s="84">
        <f t="shared" si="3"/>
        <v>-3.4830223485944741E-3</v>
      </c>
      <c r="K256" s="84">
        <f>I256/'סכום נכסי הקרן'!$C$42</f>
        <v>8.8622148714385783E-6</v>
      </c>
    </row>
    <row r="257" spans="2:11">
      <c r="B257" s="76" t="s">
        <v>2808</v>
      </c>
      <c r="C257" s="73" t="s">
        <v>2809</v>
      </c>
      <c r="D257" s="86" t="s">
        <v>535</v>
      </c>
      <c r="E257" s="86" t="s">
        <v>132</v>
      </c>
      <c r="F257" s="94">
        <v>45105</v>
      </c>
      <c r="G257" s="83">
        <v>2593431.4392000004</v>
      </c>
      <c r="H257" s="85">
        <v>1.1181049999999999</v>
      </c>
      <c r="I257" s="83">
        <v>28.997285091000006</v>
      </c>
      <c r="J257" s="84">
        <f t="shared" si="3"/>
        <v>-2.1859240500587971E-3</v>
      </c>
      <c r="K257" s="84">
        <f>I257/'סכום נכסי הקרן'!$C$42</f>
        <v>5.5618731909899109E-6</v>
      </c>
    </row>
    <row r="258" spans="2:11">
      <c r="B258" s="76" t="s">
        <v>2810</v>
      </c>
      <c r="C258" s="73" t="s">
        <v>2811</v>
      </c>
      <c r="D258" s="86" t="s">
        <v>535</v>
      </c>
      <c r="E258" s="86" t="s">
        <v>132</v>
      </c>
      <c r="F258" s="94">
        <v>45069</v>
      </c>
      <c r="G258" s="83">
        <v>3670943.9000000004</v>
      </c>
      <c r="H258" s="85">
        <v>0.804392</v>
      </c>
      <c r="I258" s="83">
        <v>29.528775088000007</v>
      </c>
      <c r="J258" s="84">
        <f t="shared" si="3"/>
        <v>-2.2259897583884565E-3</v>
      </c>
      <c r="K258" s="84">
        <f>I258/'סכום נכסי הקרן'!$C$42</f>
        <v>5.6638165265924258E-6</v>
      </c>
    </row>
    <row r="259" spans="2:11">
      <c r="B259" s="76" t="s">
        <v>2812</v>
      </c>
      <c r="C259" s="73" t="s">
        <v>2813</v>
      </c>
      <c r="D259" s="86" t="s">
        <v>535</v>
      </c>
      <c r="E259" s="86" t="s">
        <v>132</v>
      </c>
      <c r="F259" s="94">
        <v>45069</v>
      </c>
      <c r="G259" s="83">
        <v>2202566.3400000003</v>
      </c>
      <c r="H259" s="85">
        <v>0.38277</v>
      </c>
      <c r="I259" s="83">
        <v>8.4307691330000019</v>
      </c>
      <c r="J259" s="84">
        <f t="shared" si="3"/>
        <v>-6.3554298102334904E-4</v>
      </c>
      <c r="K259" s="84">
        <f>I259/'סכום נכסי הקרן'!$C$42</f>
        <v>1.617077897917128E-6</v>
      </c>
    </row>
    <row r="260" spans="2:11">
      <c r="B260" s="76" t="s">
        <v>2814</v>
      </c>
      <c r="C260" s="73" t="s">
        <v>2815</v>
      </c>
      <c r="D260" s="86" t="s">
        <v>535</v>
      </c>
      <c r="E260" s="86" t="s">
        <v>132</v>
      </c>
      <c r="F260" s="94">
        <v>45069</v>
      </c>
      <c r="G260" s="83">
        <v>2569660.7300000004</v>
      </c>
      <c r="H260" s="85">
        <v>0.24493200000000001</v>
      </c>
      <c r="I260" s="83">
        <v>6.2939325310000012</v>
      </c>
      <c r="J260" s="84">
        <f t="shared" si="3"/>
        <v>-4.7446022776906376E-4</v>
      </c>
      <c r="K260" s="84">
        <f>I260/'סכום נכסי הקרן'!$C$42</f>
        <v>1.2072183482078169E-6</v>
      </c>
    </row>
    <row r="261" spans="2:11">
      <c r="B261" s="76" t="s">
        <v>2816</v>
      </c>
      <c r="C261" s="73" t="s">
        <v>2817</v>
      </c>
      <c r="D261" s="86" t="s">
        <v>535</v>
      </c>
      <c r="E261" s="86" t="s">
        <v>132</v>
      </c>
      <c r="F261" s="94">
        <v>45082</v>
      </c>
      <c r="G261" s="83">
        <v>4417613.5643999996</v>
      </c>
      <c r="H261" s="85">
        <v>-0.84487100000000004</v>
      </c>
      <c r="I261" s="83">
        <v>-37.323143017000007</v>
      </c>
      <c r="J261" s="84">
        <f t="shared" si="3"/>
        <v>2.8135584310258889E-3</v>
      </c>
      <c r="K261" s="84">
        <f>I261/'סכום נכסי הקרן'!$C$42</f>
        <v>-7.1588284178426081E-6</v>
      </c>
    </row>
    <row r="262" spans="2:11">
      <c r="B262" s="76" t="s">
        <v>2818</v>
      </c>
      <c r="C262" s="73" t="s">
        <v>2819</v>
      </c>
      <c r="D262" s="86" t="s">
        <v>535</v>
      </c>
      <c r="E262" s="86" t="s">
        <v>132</v>
      </c>
      <c r="F262" s="94">
        <v>45106</v>
      </c>
      <c r="G262" s="83">
        <v>2045191.4650000003</v>
      </c>
      <c r="H262" s="85">
        <v>0.261351</v>
      </c>
      <c r="I262" s="83">
        <v>5.3451355320000014</v>
      </c>
      <c r="J262" s="84">
        <f t="shared" si="3"/>
        <v>-4.0293635330188385E-4</v>
      </c>
      <c r="K262" s="84">
        <f>I262/'סכום נכסי הקרן'!$C$42</f>
        <v>1.0252327390078836E-6</v>
      </c>
    </row>
    <row r="263" spans="2:11">
      <c r="B263" s="76" t="s">
        <v>2818</v>
      </c>
      <c r="C263" s="73" t="s">
        <v>2820</v>
      </c>
      <c r="D263" s="86" t="s">
        <v>535</v>
      </c>
      <c r="E263" s="86" t="s">
        <v>132</v>
      </c>
      <c r="F263" s="94">
        <v>45106</v>
      </c>
      <c r="G263" s="83">
        <v>1390730.1962000001</v>
      </c>
      <c r="H263" s="85">
        <v>0.73973</v>
      </c>
      <c r="I263" s="83">
        <v>10.287644722000001</v>
      </c>
      <c r="J263" s="84">
        <f t="shared" si="3"/>
        <v>-7.7552122364931114E-4</v>
      </c>
      <c r="K263" s="84">
        <f>I263/'סכום נכסי הקרן'!$C$42</f>
        <v>1.9732390531788024E-6</v>
      </c>
    </row>
    <row r="264" spans="2:11">
      <c r="B264" s="76" t="s">
        <v>2818</v>
      </c>
      <c r="C264" s="73" t="s">
        <v>2821</v>
      </c>
      <c r="D264" s="86" t="s">
        <v>535</v>
      </c>
      <c r="E264" s="86" t="s">
        <v>132</v>
      </c>
      <c r="F264" s="94">
        <v>45106</v>
      </c>
      <c r="G264" s="83">
        <v>6974793.4100000011</v>
      </c>
      <c r="H264" s="85">
        <v>0.64513500000000001</v>
      </c>
      <c r="I264" s="83">
        <v>44.996842891000007</v>
      </c>
      <c r="J264" s="84">
        <f t="shared" si="3"/>
        <v>-3.3920306933383358E-3</v>
      </c>
      <c r="K264" s="84">
        <f>I264/'סכום נכסי הקרן'!$C$42</f>
        <v>8.630695369212827E-6</v>
      </c>
    </row>
    <row r="265" spans="2:11">
      <c r="B265" s="76" t="s">
        <v>2822</v>
      </c>
      <c r="C265" s="73" t="s">
        <v>2823</v>
      </c>
      <c r="D265" s="86" t="s">
        <v>535</v>
      </c>
      <c r="E265" s="86" t="s">
        <v>132</v>
      </c>
      <c r="F265" s="94">
        <v>44952</v>
      </c>
      <c r="G265" s="83">
        <v>7682000.0000000009</v>
      </c>
      <c r="H265" s="85">
        <v>-10.304418</v>
      </c>
      <c r="I265" s="83">
        <v>-791.58540000000016</v>
      </c>
      <c r="J265" s="84">
        <f t="shared" si="3"/>
        <v>5.9672674807493171E-2</v>
      </c>
      <c r="K265" s="84">
        <f>I265/'סכום נכסי הקרן'!$C$42</f>
        <v>-1.5183137320691817E-4</v>
      </c>
    </row>
    <row r="266" spans="2:11">
      <c r="B266" s="76" t="s">
        <v>2824</v>
      </c>
      <c r="C266" s="73" t="s">
        <v>2825</v>
      </c>
      <c r="D266" s="86" t="s">
        <v>535</v>
      </c>
      <c r="E266" s="86" t="s">
        <v>132</v>
      </c>
      <c r="F266" s="94">
        <v>44964</v>
      </c>
      <c r="G266" s="83">
        <v>8575000.0000000019</v>
      </c>
      <c r="H266" s="85">
        <v>-7.3393519999999999</v>
      </c>
      <c r="I266" s="83">
        <v>-629.34942000000012</v>
      </c>
      <c r="J266" s="84">
        <f t="shared" si="3"/>
        <v>4.744271847351459E-2</v>
      </c>
      <c r="K266" s="84">
        <f>I266/'סכום נכסי הקרן'!$C$42</f>
        <v>-1.2071342733908115E-4</v>
      </c>
    </row>
    <row r="267" spans="2:11">
      <c r="B267" s="76" t="s">
        <v>2826</v>
      </c>
      <c r="C267" s="73" t="s">
        <v>2827</v>
      </c>
      <c r="D267" s="86" t="s">
        <v>535</v>
      </c>
      <c r="E267" s="86" t="s">
        <v>132</v>
      </c>
      <c r="F267" s="94">
        <v>44973</v>
      </c>
      <c r="G267" s="83">
        <v>695600.00000000012</v>
      </c>
      <c r="H267" s="85">
        <v>-5.8247169999999997</v>
      </c>
      <c r="I267" s="83">
        <v>-40.51673000000001</v>
      </c>
      <c r="J267" s="84">
        <f t="shared" si="3"/>
        <v>3.05430298935908E-3</v>
      </c>
      <c r="K267" s="84">
        <f>I267/'סכום נכסי הקרן'!$C$42</f>
        <v>-7.7713797573249049E-6</v>
      </c>
    </row>
    <row r="268" spans="2:11">
      <c r="B268" s="76" t="s">
        <v>2472</v>
      </c>
      <c r="C268" s="73" t="s">
        <v>2828</v>
      </c>
      <c r="D268" s="86" t="s">
        <v>535</v>
      </c>
      <c r="E268" s="86" t="s">
        <v>132</v>
      </c>
      <c r="F268" s="94">
        <v>44973</v>
      </c>
      <c r="G268" s="83">
        <v>2101200.0000000005</v>
      </c>
      <c r="H268" s="85">
        <v>-5.0895729999999997</v>
      </c>
      <c r="I268" s="83">
        <v>-106.94210000000002</v>
      </c>
      <c r="J268" s="84">
        <f t="shared" ref="J268:J331" si="4">IFERROR(I268/$I$11,0)</f>
        <v>8.0616963836503495E-3</v>
      </c>
      <c r="K268" s="84">
        <f>I268/'סכום נכסי הקרן'!$C$42</f>
        <v>-2.0512209922810051E-5</v>
      </c>
    </row>
    <row r="269" spans="2:11">
      <c r="B269" s="76" t="s">
        <v>2829</v>
      </c>
      <c r="C269" s="73" t="s">
        <v>2830</v>
      </c>
      <c r="D269" s="86" t="s">
        <v>535</v>
      </c>
      <c r="E269" s="86" t="s">
        <v>132</v>
      </c>
      <c r="F269" s="94">
        <v>44977</v>
      </c>
      <c r="G269" s="83">
        <v>7030000.0000000009</v>
      </c>
      <c r="H269" s="85">
        <v>-4.6959720000000003</v>
      </c>
      <c r="I269" s="83">
        <v>-330.1268300000001</v>
      </c>
      <c r="J269" s="84">
        <f t="shared" si="4"/>
        <v>2.4886197966534733E-2</v>
      </c>
      <c r="K269" s="84">
        <f>I269/'סכום נכסי הקרן'!$C$42</f>
        <v>-6.3320533616899498E-5</v>
      </c>
    </row>
    <row r="270" spans="2:11">
      <c r="B270" s="76" t="s">
        <v>2831</v>
      </c>
      <c r="C270" s="73" t="s">
        <v>2832</v>
      </c>
      <c r="D270" s="86" t="s">
        <v>535</v>
      </c>
      <c r="E270" s="86" t="s">
        <v>132</v>
      </c>
      <c r="F270" s="94">
        <v>45019</v>
      </c>
      <c r="G270" s="83">
        <v>7808680.0000000009</v>
      </c>
      <c r="H270" s="85">
        <v>-3.6959390000000001</v>
      </c>
      <c r="I270" s="83">
        <v>-288.60407000000009</v>
      </c>
      <c r="J270" s="84">
        <f t="shared" si="4"/>
        <v>2.1756056664548131E-2</v>
      </c>
      <c r="K270" s="84">
        <f>I270/'סכום נכסי הקרן'!$C$42</f>
        <v>-5.5356190578054548E-5</v>
      </c>
    </row>
    <row r="271" spans="2:11">
      <c r="B271" s="76" t="s">
        <v>2833</v>
      </c>
      <c r="C271" s="73" t="s">
        <v>2834</v>
      </c>
      <c r="D271" s="86" t="s">
        <v>535</v>
      </c>
      <c r="E271" s="86" t="s">
        <v>132</v>
      </c>
      <c r="F271" s="94">
        <v>44998</v>
      </c>
      <c r="G271" s="83">
        <v>2154000.0000000005</v>
      </c>
      <c r="H271" s="85">
        <v>-2.5232220000000001</v>
      </c>
      <c r="I271" s="83">
        <v>-54.350200000000015</v>
      </c>
      <c r="J271" s="84">
        <f t="shared" si="4"/>
        <v>4.0971218144273706E-3</v>
      </c>
      <c r="K271" s="84">
        <f>I271/'סכום נכסי הקרן'!$C$42</f>
        <v>-1.0424731810453609E-5</v>
      </c>
    </row>
    <row r="272" spans="2:11">
      <c r="B272" s="76" t="s">
        <v>2835</v>
      </c>
      <c r="C272" s="73" t="s">
        <v>2836</v>
      </c>
      <c r="D272" s="86" t="s">
        <v>535</v>
      </c>
      <c r="E272" s="86" t="s">
        <v>132</v>
      </c>
      <c r="F272" s="94">
        <v>45097</v>
      </c>
      <c r="G272" s="83">
        <v>15443450.000000002</v>
      </c>
      <c r="H272" s="85">
        <v>-2.4659170000000001</v>
      </c>
      <c r="I272" s="83">
        <v>-380.82269000000008</v>
      </c>
      <c r="J272" s="84">
        <f t="shared" si="4"/>
        <v>2.8707841933017942E-2</v>
      </c>
      <c r="K272" s="84">
        <f>I272/'סכום נכסי הקרן'!$C$42</f>
        <v>-7.3044338578064349E-5</v>
      </c>
    </row>
    <row r="273" spans="2:11">
      <c r="B273" s="76" t="s">
        <v>2837</v>
      </c>
      <c r="C273" s="73" t="s">
        <v>2838</v>
      </c>
      <c r="D273" s="86" t="s">
        <v>535</v>
      </c>
      <c r="E273" s="86" t="s">
        <v>132</v>
      </c>
      <c r="F273" s="94">
        <v>45029</v>
      </c>
      <c r="G273" s="83">
        <v>6882180.0000000009</v>
      </c>
      <c r="H273" s="85">
        <v>-1.611829</v>
      </c>
      <c r="I273" s="83">
        <v>-110.92897000000002</v>
      </c>
      <c r="J273" s="84">
        <f t="shared" si="4"/>
        <v>8.3622415895242205E-3</v>
      </c>
      <c r="K273" s="84">
        <f>I273/'סכום נכסי הקרן'!$C$42</f>
        <v>-2.1276918249792163E-5</v>
      </c>
    </row>
    <row r="274" spans="2:11">
      <c r="B274" s="76" t="s">
        <v>2735</v>
      </c>
      <c r="C274" s="73" t="s">
        <v>2839</v>
      </c>
      <c r="D274" s="86" t="s">
        <v>535</v>
      </c>
      <c r="E274" s="86" t="s">
        <v>132</v>
      </c>
      <c r="F274" s="94">
        <v>45084</v>
      </c>
      <c r="G274" s="83">
        <v>477100.00000000006</v>
      </c>
      <c r="H274" s="85">
        <v>-0.77594399999999997</v>
      </c>
      <c r="I274" s="83">
        <v>-3.7020300000000006</v>
      </c>
      <c r="J274" s="84">
        <f t="shared" si="4"/>
        <v>2.7907289891600316E-4</v>
      </c>
      <c r="K274" s="84">
        <f>I274/'סכום נכסי הקרן'!$C$42</f>
        <v>-7.1007411020113209E-7</v>
      </c>
    </row>
    <row r="275" spans="2:11">
      <c r="B275" s="76" t="s">
        <v>2840</v>
      </c>
      <c r="C275" s="73" t="s">
        <v>2841</v>
      </c>
      <c r="D275" s="86" t="s">
        <v>535</v>
      </c>
      <c r="E275" s="86" t="s">
        <v>132</v>
      </c>
      <c r="F275" s="94">
        <v>45013</v>
      </c>
      <c r="G275" s="83">
        <v>2960000.0000000005</v>
      </c>
      <c r="H275" s="85">
        <v>4.313072</v>
      </c>
      <c r="I275" s="83">
        <v>127.66693000000002</v>
      </c>
      <c r="J275" s="84">
        <f t="shared" si="4"/>
        <v>-9.6240117586314684E-3</v>
      </c>
      <c r="K275" s="84">
        <f>I275/'סכום נכסי הקרן'!$C$42</f>
        <v>2.44873709078155E-5</v>
      </c>
    </row>
    <row r="276" spans="2:11">
      <c r="B276" s="76" t="s">
        <v>2842</v>
      </c>
      <c r="C276" s="73" t="s">
        <v>2843</v>
      </c>
      <c r="D276" s="86" t="s">
        <v>535</v>
      </c>
      <c r="E276" s="86" t="s">
        <v>132</v>
      </c>
      <c r="F276" s="94">
        <v>45015</v>
      </c>
      <c r="G276" s="83">
        <v>9620000.0000000019</v>
      </c>
      <c r="H276" s="85">
        <v>3.3536130000000002</v>
      </c>
      <c r="I276" s="83">
        <v>322.6175300000001</v>
      </c>
      <c r="J276" s="84">
        <f t="shared" si="4"/>
        <v>-2.4320118782997609E-2</v>
      </c>
      <c r="K276" s="84">
        <f>I276/'סכום נכסי הקרן'!$C$42</f>
        <v>6.1880199660736699E-5</v>
      </c>
    </row>
    <row r="277" spans="2:11">
      <c r="B277" s="76" t="s">
        <v>2844</v>
      </c>
      <c r="C277" s="73" t="s">
        <v>2845</v>
      </c>
      <c r="D277" s="86" t="s">
        <v>535</v>
      </c>
      <c r="E277" s="86" t="s">
        <v>132</v>
      </c>
      <c r="F277" s="94">
        <v>44999</v>
      </c>
      <c r="G277" s="83">
        <v>4810000.0000000009</v>
      </c>
      <c r="H277" s="85">
        <v>2.7314440000000002</v>
      </c>
      <c r="I277" s="83">
        <v>131.38244000000003</v>
      </c>
      <c r="J277" s="84">
        <f t="shared" si="4"/>
        <v>-9.9041008304789138E-3</v>
      </c>
      <c r="K277" s="84">
        <f>I277/'סכום נכסי הקרן'!$C$42</f>
        <v>2.5200030572160041E-5</v>
      </c>
    </row>
    <row r="278" spans="2:11">
      <c r="B278" s="76" t="s">
        <v>2846</v>
      </c>
      <c r="C278" s="73" t="s">
        <v>2847</v>
      </c>
      <c r="D278" s="86" t="s">
        <v>535</v>
      </c>
      <c r="E278" s="86" t="s">
        <v>132</v>
      </c>
      <c r="F278" s="94">
        <v>44998</v>
      </c>
      <c r="G278" s="83">
        <v>7770000.0000000009</v>
      </c>
      <c r="H278" s="85">
        <v>2.3983720000000002</v>
      </c>
      <c r="I278" s="83">
        <v>186.35351000000003</v>
      </c>
      <c r="J278" s="84">
        <f t="shared" si="4"/>
        <v>-1.4048026152914046E-2</v>
      </c>
      <c r="K278" s="84">
        <f>I278/'סכום נכסי הקרן'!$C$42</f>
        <v>3.5743849400493179E-5</v>
      </c>
    </row>
    <row r="279" spans="2:11">
      <c r="B279" s="76" t="s">
        <v>2848</v>
      </c>
      <c r="C279" s="73" t="s">
        <v>2849</v>
      </c>
      <c r="D279" s="86" t="s">
        <v>535</v>
      </c>
      <c r="E279" s="86" t="s">
        <v>132</v>
      </c>
      <c r="F279" s="94">
        <v>44998</v>
      </c>
      <c r="G279" s="83">
        <v>8510000.0000000019</v>
      </c>
      <c r="H279" s="85">
        <v>2.423448</v>
      </c>
      <c r="I279" s="83">
        <v>206.23540000000003</v>
      </c>
      <c r="J279" s="84">
        <f t="shared" si="4"/>
        <v>-1.554679755083062E-2</v>
      </c>
      <c r="K279" s="84">
        <f>I279/'סכום נכסי הקרן'!$C$42</f>
        <v>3.955732885659342E-5</v>
      </c>
    </row>
    <row r="280" spans="2:11">
      <c r="B280" s="76" t="s">
        <v>2850</v>
      </c>
      <c r="C280" s="73" t="s">
        <v>2851</v>
      </c>
      <c r="D280" s="86" t="s">
        <v>535</v>
      </c>
      <c r="E280" s="86" t="s">
        <v>132</v>
      </c>
      <c r="F280" s="94">
        <v>45043</v>
      </c>
      <c r="G280" s="83">
        <v>18500000.000000004</v>
      </c>
      <c r="H280" s="85">
        <v>1.8125249999999999</v>
      </c>
      <c r="I280" s="83">
        <v>335.31709000000006</v>
      </c>
      <c r="J280" s="84">
        <f t="shared" si="4"/>
        <v>-2.5277459221664422E-2</v>
      </c>
      <c r="K280" s="84">
        <f>I280/'סכום נכסי הקרן'!$C$42</f>
        <v>6.4316060193186697E-5</v>
      </c>
    </row>
    <row r="281" spans="2:11">
      <c r="B281" s="76" t="s">
        <v>2852</v>
      </c>
      <c r="C281" s="73" t="s">
        <v>2853</v>
      </c>
      <c r="D281" s="86" t="s">
        <v>535</v>
      </c>
      <c r="E281" s="86" t="s">
        <v>132</v>
      </c>
      <c r="F281" s="94">
        <v>45034</v>
      </c>
      <c r="G281" s="83">
        <v>5550000.0000000009</v>
      </c>
      <c r="H281" s="85">
        <v>1.772532</v>
      </c>
      <c r="I281" s="83">
        <v>98.375500000000017</v>
      </c>
      <c r="J281" s="84">
        <f t="shared" si="4"/>
        <v>-7.4159139626937846E-3</v>
      </c>
      <c r="K281" s="84">
        <f>I281/'סכום נכסי הקרן'!$C$42</f>
        <v>1.8869078756274656E-5</v>
      </c>
    </row>
    <row r="282" spans="2:11">
      <c r="B282" s="72"/>
      <c r="C282" s="73"/>
      <c r="D282" s="73"/>
      <c r="E282" s="73"/>
      <c r="F282" s="73"/>
      <c r="G282" s="83"/>
      <c r="H282" s="85"/>
      <c r="I282" s="73"/>
      <c r="J282" s="84"/>
      <c r="K282" s="73"/>
    </row>
    <row r="283" spans="2:11">
      <c r="B283" s="89" t="s">
        <v>195</v>
      </c>
      <c r="C283" s="71"/>
      <c r="D283" s="71"/>
      <c r="E283" s="71"/>
      <c r="F283" s="71"/>
      <c r="G283" s="80"/>
      <c r="H283" s="82"/>
      <c r="I283" s="80">
        <v>-2732.3258772780014</v>
      </c>
      <c r="J283" s="81">
        <f t="shared" si="4"/>
        <v>0.20597296708972732</v>
      </c>
      <c r="K283" s="81">
        <f>I283/'סכום נכסי הקרן'!$C$42</f>
        <v>-5.2407837486127991E-4</v>
      </c>
    </row>
    <row r="284" spans="2:11">
      <c r="B284" s="76" t="s">
        <v>2854</v>
      </c>
      <c r="C284" s="73" t="s">
        <v>2855</v>
      </c>
      <c r="D284" s="86" t="s">
        <v>535</v>
      </c>
      <c r="E284" s="86" t="s">
        <v>136</v>
      </c>
      <c r="F284" s="94">
        <v>45055</v>
      </c>
      <c r="G284" s="83">
        <v>2546771.7994950004</v>
      </c>
      <c r="H284" s="85">
        <v>-2.2450290000000002</v>
      </c>
      <c r="I284" s="83">
        <v>-57.175755675000005</v>
      </c>
      <c r="J284" s="84">
        <f t="shared" si="4"/>
        <v>4.3101227931527748E-3</v>
      </c>
      <c r="K284" s="84">
        <f>I284/'סכום נכסי הקרן'!$C$42</f>
        <v>-1.0966692283963921E-5</v>
      </c>
    </row>
    <row r="285" spans="2:11">
      <c r="B285" s="76" t="s">
        <v>2856</v>
      </c>
      <c r="C285" s="73" t="s">
        <v>2857</v>
      </c>
      <c r="D285" s="86" t="s">
        <v>535</v>
      </c>
      <c r="E285" s="86" t="s">
        <v>136</v>
      </c>
      <c r="F285" s="94">
        <v>45097</v>
      </c>
      <c r="G285" s="83">
        <v>2432446.7999000004</v>
      </c>
      <c r="H285" s="85">
        <v>-2.5966619999999998</v>
      </c>
      <c r="I285" s="83">
        <v>-63.162426035000003</v>
      </c>
      <c r="J285" s="84">
        <f t="shared" si="4"/>
        <v>4.7614204466617177E-3</v>
      </c>
      <c r="K285" s="84">
        <f>I285/'סכום נכסי הקרן'!$C$42</f>
        <v>-1.2114975693051499E-5</v>
      </c>
    </row>
    <row r="286" spans="2:11">
      <c r="B286" s="76" t="s">
        <v>2858</v>
      </c>
      <c r="C286" s="73" t="s">
        <v>2859</v>
      </c>
      <c r="D286" s="86" t="s">
        <v>535</v>
      </c>
      <c r="E286" s="86" t="s">
        <v>136</v>
      </c>
      <c r="F286" s="94">
        <v>44971</v>
      </c>
      <c r="G286" s="83">
        <v>2216883.3644930003</v>
      </c>
      <c r="H286" s="85">
        <v>-5.5968660000000003</v>
      </c>
      <c r="I286" s="83">
        <v>-124.07599373900001</v>
      </c>
      <c r="J286" s="84">
        <f t="shared" si="4"/>
        <v>9.3533135222098659E-3</v>
      </c>
      <c r="K286" s="84">
        <f>I286/'סכום נכסי הקרן'!$C$42</f>
        <v>-2.3798605319660202E-5</v>
      </c>
    </row>
    <row r="287" spans="2:11">
      <c r="B287" s="76" t="s">
        <v>2860</v>
      </c>
      <c r="C287" s="73" t="s">
        <v>2861</v>
      </c>
      <c r="D287" s="86" t="s">
        <v>535</v>
      </c>
      <c r="E287" s="86" t="s">
        <v>136</v>
      </c>
      <c r="F287" s="94">
        <v>44971</v>
      </c>
      <c r="G287" s="83">
        <v>1247370.0054550003</v>
      </c>
      <c r="H287" s="85">
        <v>-5.6602509999999997</v>
      </c>
      <c r="I287" s="83">
        <v>-70.604269470000006</v>
      </c>
      <c r="J287" s="84">
        <f t="shared" si="4"/>
        <v>5.3224145014598902E-3</v>
      </c>
      <c r="K287" s="84">
        <f>I287/'סכום נכסי הקרן'!$C$42</f>
        <v>-1.3542371028952008E-5</v>
      </c>
    </row>
    <row r="288" spans="2:11">
      <c r="B288" s="76" t="s">
        <v>2862</v>
      </c>
      <c r="C288" s="73" t="s">
        <v>2863</v>
      </c>
      <c r="D288" s="86" t="s">
        <v>535</v>
      </c>
      <c r="E288" s="86" t="s">
        <v>132</v>
      </c>
      <c r="F288" s="94">
        <v>45026</v>
      </c>
      <c r="G288" s="83">
        <v>2524317.2309470004</v>
      </c>
      <c r="H288" s="85">
        <v>1.573674</v>
      </c>
      <c r="I288" s="83">
        <v>39.72451876800001</v>
      </c>
      <c r="J288" s="84">
        <f t="shared" si="4"/>
        <v>-2.9945831369894184E-3</v>
      </c>
      <c r="K288" s="84">
        <f>I288/'סכום נכסי הקרן'!$C$42</f>
        <v>7.6194283453553253E-6</v>
      </c>
    </row>
    <row r="289" spans="2:11">
      <c r="B289" s="76" t="s">
        <v>2864</v>
      </c>
      <c r="C289" s="73" t="s">
        <v>2865</v>
      </c>
      <c r="D289" s="86" t="s">
        <v>535</v>
      </c>
      <c r="E289" s="86" t="s">
        <v>134</v>
      </c>
      <c r="F289" s="94">
        <v>45078</v>
      </c>
      <c r="G289" s="83">
        <v>2392165.6317000003</v>
      </c>
      <c r="H289" s="85">
        <v>1.221822</v>
      </c>
      <c r="I289" s="83">
        <v>29.228013463000003</v>
      </c>
      <c r="J289" s="84">
        <f t="shared" si="4"/>
        <v>-2.2033172196539138E-3</v>
      </c>
      <c r="K289" s="84">
        <f>I289/'סכום נכסי הקרן'!$C$42</f>
        <v>5.6061284356654142E-6</v>
      </c>
    </row>
    <row r="290" spans="2:11">
      <c r="B290" s="76" t="s">
        <v>2866</v>
      </c>
      <c r="C290" s="73" t="s">
        <v>2867</v>
      </c>
      <c r="D290" s="86" t="s">
        <v>535</v>
      </c>
      <c r="E290" s="86" t="s">
        <v>134</v>
      </c>
      <c r="F290" s="94">
        <v>45068</v>
      </c>
      <c r="G290" s="83">
        <v>3189554.1756000007</v>
      </c>
      <c r="H290" s="85">
        <v>0.23438200000000001</v>
      </c>
      <c r="I290" s="83">
        <v>7.4757480750000012</v>
      </c>
      <c r="J290" s="84">
        <f t="shared" si="4"/>
        <v>-5.6354991365709626E-4</v>
      </c>
      <c r="K290" s="84">
        <f>I290/'סכום נכסי הקרן'!$C$42</f>
        <v>1.4338984725794905E-6</v>
      </c>
    </row>
    <row r="291" spans="2:11">
      <c r="B291" s="76" t="s">
        <v>2868</v>
      </c>
      <c r="C291" s="73" t="s">
        <v>2869</v>
      </c>
      <c r="D291" s="86" t="s">
        <v>535</v>
      </c>
      <c r="E291" s="86" t="s">
        <v>134</v>
      </c>
      <c r="F291" s="94">
        <v>45068</v>
      </c>
      <c r="G291" s="83">
        <v>1265455.6191690003</v>
      </c>
      <c r="H291" s="85">
        <v>0.23438200000000001</v>
      </c>
      <c r="I291" s="83">
        <v>2.9660030180000003</v>
      </c>
      <c r="J291" s="84">
        <f t="shared" si="4"/>
        <v>-2.2358842592493154E-4</v>
      </c>
      <c r="K291" s="84">
        <f>I291/'סכום נכסי הקרן'!$C$42</f>
        <v>5.6889921309665839E-7</v>
      </c>
    </row>
    <row r="292" spans="2:11">
      <c r="B292" s="76" t="s">
        <v>2870</v>
      </c>
      <c r="C292" s="73" t="s">
        <v>2871</v>
      </c>
      <c r="D292" s="86" t="s">
        <v>535</v>
      </c>
      <c r="E292" s="86" t="s">
        <v>134</v>
      </c>
      <c r="F292" s="94">
        <v>45097</v>
      </c>
      <c r="G292" s="83">
        <v>2952729.7780620004</v>
      </c>
      <c r="H292" s="85">
        <v>-0.68732599999999999</v>
      </c>
      <c r="I292" s="83">
        <v>-20.294883198000004</v>
      </c>
      <c r="J292" s="84">
        <f t="shared" si="4"/>
        <v>1.5299043733377486E-3</v>
      </c>
      <c r="K292" s="84">
        <f>I292/'סכום נכסי הקרן'!$C$42</f>
        <v>-3.8926943132432086E-6</v>
      </c>
    </row>
    <row r="293" spans="2:11">
      <c r="B293" s="76" t="s">
        <v>2872</v>
      </c>
      <c r="C293" s="73" t="s">
        <v>2873</v>
      </c>
      <c r="D293" s="86" t="s">
        <v>535</v>
      </c>
      <c r="E293" s="86" t="s">
        <v>135</v>
      </c>
      <c r="F293" s="94">
        <v>45082</v>
      </c>
      <c r="G293" s="83">
        <v>1652320.1341540003</v>
      </c>
      <c r="H293" s="85">
        <v>1.822872</v>
      </c>
      <c r="I293" s="83">
        <v>30.119683285000004</v>
      </c>
      <c r="J293" s="84">
        <f t="shared" si="4"/>
        <v>-2.2705346333705655E-3</v>
      </c>
      <c r="K293" s="84">
        <f>I293/'סכום נכסי הקרן'!$C$42</f>
        <v>5.7771566702961042E-6</v>
      </c>
    </row>
    <row r="294" spans="2:11">
      <c r="B294" s="76" t="s">
        <v>2874</v>
      </c>
      <c r="C294" s="73" t="s">
        <v>2875</v>
      </c>
      <c r="D294" s="86" t="s">
        <v>535</v>
      </c>
      <c r="E294" s="86" t="s">
        <v>135</v>
      </c>
      <c r="F294" s="94">
        <v>45078</v>
      </c>
      <c r="G294" s="83">
        <v>2317010.4964500004</v>
      </c>
      <c r="H294" s="85">
        <v>1.1746160000000001</v>
      </c>
      <c r="I294" s="83">
        <v>27.215974271000004</v>
      </c>
      <c r="J294" s="84">
        <f t="shared" si="4"/>
        <v>-2.0516421629839104E-3</v>
      </c>
      <c r="K294" s="84">
        <f>I294/'סכום נכסי הקרן'!$C$42</f>
        <v>5.2202058637388755E-6</v>
      </c>
    </row>
    <row r="295" spans="2:11">
      <c r="B295" s="76" t="s">
        <v>2876</v>
      </c>
      <c r="C295" s="73" t="s">
        <v>2877</v>
      </c>
      <c r="D295" s="86" t="s">
        <v>535</v>
      </c>
      <c r="E295" s="86" t="s">
        <v>132</v>
      </c>
      <c r="F295" s="94">
        <v>44971</v>
      </c>
      <c r="G295" s="83">
        <v>3553026.0781590003</v>
      </c>
      <c r="H295" s="85">
        <v>-11.438796</v>
      </c>
      <c r="I295" s="83">
        <v>-406.42339274000005</v>
      </c>
      <c r="J295" s="84">
        <f t="shared" si="4"/>
        <v>3.0637718872950536E-2</v>
      </c>
      <c r="K295" s="84">
        <f>I295/'סכום נכסי הקרן'!$C$42</f>
        <v>-7.7954724560519702E-5</v>
      </c>
    </row>
    <row r="296" spans="2:11">
      <c r="B296" s="76" t="s">
        <v>2878</v>
      </c>
      <c r="C296" s="73" t="s">
        <v>2879</v>
      </c>
      <c r="D296" s="86" t="s">
        <v>535</v>
      </c>
      <c r="E296" s="86" t="s">
        <v>132</v>
      </c>
      <c r="F296" s="94">
        <v>44971</v>
      </c>
      <c r="G296" s="83">
        <v>7867527.280600002</v>
      </c>
      <c r="H296" s="85">
        <v>-11.269545000000001</v>
      </c>
      <c r="I296" s="83">
        <v>-886.63455008400013</v>
      </c>
      <c r="J296" s="84">
        <f t="shared" si="4"/>
        <v>6.6837836044285989E-2</v>
      </c>
      <c r="K296" s="84">
        <f>I296/'סכום נכסי הקרן'!$C$42</f>
        <v>-1.7006243580534931E-4</v>
      </c>
    </row>
    <row r="297" spans="2:11">
      <c r="B297" s="76" t="s">
        <v>2880</v>
      </c>
      <c r="C297" s="73" t="s">
        <v>2881</v>
      </c>
      <c r="D297" s="86" t="s">
        <v>535</v>
      </c>
      <c r="E297" s="86" t="s">
        <v>132</v>
      </c>
      <c r="F297" s="94">
        <v>44971</v>
      </c>
      <c r="G297" s="83">
        <v>4568241.6468000002</v>
      </c>
      <c r="H297" s="85">
        <v>-11.216870999999999</v>
      </c>
      <c r="I297" s="83">
        <v>-512.41377177200002</v>
      </c>
      <c r="J297" s="84">
        <f t="shared" si="4"/>
        <v>3.8627670962389622E-2</v>
      </c>
      <c r="K297" s="84">
        <f>I297/'סכום נכסי הקרן'!$C$42</f>
        <v>-9.8284388037322444E-5</v>
      </c>
    </row>
    <row r="298" spans="2:11">
      <c r="B298" s="76" t="s">
        <v>2882</v>
      </c>
      <c r="C298" s="73" t="s">
        <v>2883</v>
      </c>
      <c r="D298" s="86" t="s">
        <v>535</v>
      </c>
      <c r="E298" s="86" t="s">
        <v>132</v>
      </c>
      <c r="F298" s="94">
        <v>44971</v>
      </c>
      <c r="G298" s="83">
        <v>9023292.4172400013</v>
      </c>
      <c r="H298" s="85">
        <v>-11.095103</v>
      </c>
      <c r="I298" s="83">
        <v>-1001.1435951300001</v>
      </c>
      <c r="J298" s="84">
        <f t="shared" si="4"/>
        <v>7.5469957111130512E-2</v>
      </c>
      <c r="K298" s="84">
        <f>I298/'סכום נכסי הקרן'!$C$42</f>
        <v>-1.920260363896287E-4</v>
      </c>
    </row>
    <row r="299" spans="2:11">
      <c r="B299" s="76" t="s">
        <v>2884</v>
      </c>
      <c r="C299" s="73" t="s">
        <v>2885</v>
      </c>
      <c r="D299" s="86" t="s">
        <v>535</v>
      </c>
      <c r="E299" s="86" t="s">
        <v>132</v>
      </c>
      <c r="F299" s="94">
        <v>44987</v>
      </c>
      <c r="G299" s="83">
        <v>791828.55211199995</v>
      </c>
      <c r="H299" s="85">
        <v>-7.7511320000000001</v>
      </c>
      <c r="I299" s="83">
        <v>-61.375675845000004</v>
      </c>
      <c r="J299" s="84">
        <f t="shared" si="4"/>
        <v>4.6267285194860818E-3</v>
      </c>
      <c r="K299" s="84">
        <f>I299/'סכום נכסי הקרן'!$C$42</f>
        <v>-1.1772265058260329E-5</v>
      </c>
    </row>
    <row r="300" spans="2:11">
      <c r="B300" s="76" t="s">
        <v>2886</v>
      </c>
      <c r="C300" s="73" t="s">
        <v>2887</v>
      </c>
      <c r="D300" s="86" t="s">
        <v>535</v>
      </c>
      <c r="E300" s="86" t="s">
        <v>132</v>
      </c>
      <c r="F300" s="94">
        <v>44987</v>
      </c>
      <c r="G300" s="83">
        <v>3548001.0123480004</v>
      </c>
      <c r="H300" s="85">
        <v>-7.7350180000000002</v>
      </c>
      <c r="I300" s="83">
        <v>-274.43853332100008</v>
      </c>
      <c r="J300" s="84">
        <f t="shared" si="4"/>
        <v>2.0688205408423921E-2</v>
      </c>
      <c r="K300" s="84">
        <f>I300/'סכום נכסי הקרן'!$C$42</f>
        <v>-5.263914591529859E-5</v>
      </c>
    </row>
    <row r="301" spans="2:11">
      <c r="B301" s="76" t="s">
        <v>2888</v>
      </c>
      <c r="C301" s="73" t="s">
        <v>2889</v>
      </c>
      <c r="D301" s="86" t="s">
        <v>535</v>
      </c>
      <c r="E301" s="86" t="s">
        <v>132</v>
      </c>
      <c r="F301" s="94">
        <v>44987</v>
      </c>
      <c r="G301" s="83">
        <v>1106529.6433360002</v>
      </c>
      <c r="H301" s="85">
        <v>-7.7350180000000002</v>
      </c>
      <c r="I301" s="83">
        <v>-85.590272096000021</v>
      </c>
      <c r="J301" s="84">
        <f t="shared" si="4"/>
        <v>6.4521155562867446E-3</v>
      </c>
      <c r="K301" s="84">
        <f>I301/'סכום נכסי הקרן'!$C$42</f>
        <v>-1.6416786546959369E-5</v>
      </c>
    </row>
    <row r="302" spans="2:11">
      <c r="B302" s="76" t="s">
        <v>2890</v>
      </c>
      <c r="C302" s="73" t="s">
        <v>2891</v>
      </c>
      <c r="D302" s="86" t="s">
        <v>535</v>
      </c>
      <c r="E302" s="86" t="s">
        <v>136</v>
      </c>
      <c r="F302" s="94">
        <v>45077</v>
      </c>
      <c r="G302" s="83">
        <v>3094312.0321880006</v>
      </c>
      <c r="H302" s="85">
        <v>-2.266187</v>
      </c>
      <c r="I302" s="83">
        <v>-70.122889865999994</v>
      </c>
      <c r="J302" s="84">
        <f t="shared" si="4"/>
        <v>5.286126302399558E-3</v>
      </c>
      <c r="K302" s="84">
        <f>I302/'סכום נכסי הקרן'!$C$42</f>
        <v>-1.3450039201824922E-5</v>
      </c>
    </row>
    <row r="303" spans="2:11">
      <c r="B303" s="76" t="s">
        <v>2892</v>
      </c>
      <c r="C303" s="73" t="s">
        <v>2893</v>
      </c>
      <c r="D303" s="86" t="s">
        <v>535</v>
      </c>
      <c r="E303" s="86" t="s">
        <v>136</v>
      </c>
      <c r="F303" s="94">
        <v>45078</v>
      </c>
      <c r="G303" s="83">
        <v>1577555.4168420001</v>
      </c>
      <c r="H303" s="85">
        <v>-1.5885640000000001</v>
      </c>
      <c r="I303" s="83">
        <v>-25.060478956000004</v>
      </c>
      <c r="J303" s="84">
        <f t="shared" si="4"/>
        <v>1.8891528459991985E-3</v>
      </c>
      <c r="K303" s="84">
        <f>I303/'סכום נכסי הקרן'!$C$42</f>
        <v>-4.8067674481016888E-6</v>
      </c>
    </row>
    <row r="304" spans="2:11">
      <c r="B304" s="76" t="s">
        <v>2894</v>
      </c>
      <c r="C304" s="73" t="s">
        <v>2895</v>
      </c>
      <c r="D304" s="86" t="s">
        <v>535</v>
      </c>
      <c r="E304" s="86" t="s">
        <v>136</v>
      </c>
      <c r="F304" s="94">
        <v>45083</v>
      </c>
      <c r="G304" s="83">
        <v>3185700.1805790006</v>
      </c>
      <c r="H304" s="85">
        <v>0.66752199999999995</v>
      </c>
      <c r="I304" s="83">
        <v>21.265258525000004</v>
      </c>
      <c r="J304" s="84">
        <f t="shared" si="4"/>
        <v>-1.6030549030585921E-3</v>
      </c>
      <c r="K304" s="84">
        <f>I304/'סכום נכסי הקרן'!$C$42</f>
        <v>4.0788187900520565E-6</v>
      </c>
    </row>
    <row r="305" spans="2:11">
      <c r="B305" s="76" t="s">
        <v>2896</v>
      </c>
      <c r="C305" s="73" t="s">
        <v>2897</v>
      </c>
      <c r="D305" s="86" t="s">
        <v>535</v>
      </c>
      <c r="E305" s="86" t="s">
        <v>136</v>
      </c>
      <c r="F305" s="94">
        <v>45103</v>
      </c>
      <c r="G305" s="83">
        <v>2865874.8919990007</v>
      </c>
      <c r="H305" s="85">
        <v>0.74929599999999996</v>
      </c>
      <c r="I305" s="83">
        <v>21.473878831000004</v>
      </c>
      <c r="J305" s="84">
        <f t="shared" si="4"/>
        <v>-1.6187814837638171E-3</v>
      </c>
      <c r="K305" s="84">
        <f>I305/'סכום נכסי הקרן'!$C$42</f>
        <v>4.1188335598277838E-6</v>
      </c>
    </row>
    <row r="306" spans="2:11">
      <c r="B306" s="76" t="s">
        <v>2898</v>
      </c>
      <c r="C306" s="73" t="s">
        <v>2899</v>
      </c>
      <c r="D306" s="86" t="s">
        <v>535</v>
      </c>
      <c r="E306" s="86" t="s">
        <v>136</v>
      </c>
      <c r="F306" s="94">
        <v>45084</v>
      </c>
      <c r="G306" s="83">
        <v>2458431.1298300005</v>
      </c>
      <c r="H306" s="85">
        <v>0.98641900000000005</v>
      </c>
      <c r="I306" s="83">
        <v>24.250420497000004</v>
      </c>
      <c r="J306" s="84">
        <f t="shared" si="4"/>
        <v>-1.8280876027557454E-3</v>
      </c>
      <c r="K306" s="84">
        <f>I306/'סכום נכסי הקרן'!$C$42</f>
        <v>4.6513928186456001E-6</v>
      </c>
    </row>
    <row r="307" spans="2:11">
      <c r="B307" s="76" t="s">
        <v>2900</v>
      </c>
      <c r="C307" s="73" t="s">
        <v>2901</v>
      </c>
      <c r="D307" s="86" t="s">
        <v>535</v>
      </c>
      <c r="E307" s="86" t="s">
        <v>136</v>
      </c>
      <c r="F307" s="94">
        <v>45085</v>
      </c>
      <c r="G307" s="83">
        <v>2459899.5073900004</v>
      </c>
      <c r="H307" s="85">
        <v>1.0455220000000001</v>
      </c>
      <c r="I307" s="83">
        <v>25.718798057000004</v>
      </c>
      <c r="J307" s="84">
        <f t="shared" si="4"/>
        <v>-1.9387794076229149E-3</v>
      </c>
      <c r="K307" s="84">
        <f>I307/'סכום נכסי הקרן'!$C$42</f>
        <v>4.9330374539825119E-6</v>
      </c>
    </row>
    <row r="308" spans="2:11">
      <c r="B308" s="76" t="s">
        <v>2902</v>
      </c>
      <c r="C308" s="73" t="s">
        <v>2903</v>
      </c>
      <c r="D308" s="86" t="s">
        <v>535</v>
      </c>
      <c r="E308" s="86" t="s">
        <v>136</v>
      </c>
      <c r="F308" s="94">
        <v>45089</v>
      </c>
      <c r="G308" s="83">
        <v>1736062.7891880004</v>
      </c>
      <c r="H308" s="85">
        <v>1.851102</v>
      </c>
      <c r="I308" s="83">
        <v>32.136292774000005</v>
      </c>
      <c r="J308" s="84">
        <f t="shared" si="4"/>
        <v>-2.4225542161607511E-3</v>
      </c>
      <c r="K308" s="84">
        <f>I308/'סכום נכסי הקרן'!$C$42</f>
        <v>6.1639558557497159E-6</v>
      </c>
    </row>
    <row r="309" spans="2:11">
      <c r="B309" s="76" t="s">
        <v>2904</v>
      </c>
      <c r="C309" s="73" t="s">
        <v>2905</v>
      </c>
      <c r="D309" s="86" t="s">
        <v>535</v>
      </c>
      <c r="E309" s="86" t="s">
        <v>136</v>
      </c>
      <c r="F309" s="94">
        <v>45090</v>
      </c>
      <c r="G309" s="83">
        <v>1493339.9785199999</v>
      </c>
      <c r="H309" s="85">
        <v>2.1985320000000002</v>
      </c>
      <c r="I309" s="83">
        <v>32.831552880000004</v>
      </c>
      <c r="J309" s="84">
        <f t="shared" si="4"/>
        <v>-2.4749655292192804E-3</v>
      </c>
      <c r="K309" s="84">
        <f>I309/'סכום נכסי הקרן'!$C$42</f>
        <v>6.2973113934212887E-6</v>
      </c>
    </row>
    <row r="310" spans="2:11">
      <c r="B310" s="76" t="s">
        <v>2906</v>
      </c>
      <c r="C310" s="73" t="s">
        <v>2907</v>
      </c>
      <c r="D310" s="86" t="s">
        <v>535</v>
      </c>
      <c r="E310" s="86" t="s">
        <v>136</v>
      </c>
      <c r="F310" s="94">
        <v>45090</v>
      </c>
      <c r="G310" s="83">
        <v>2244238.8951530005</v>
      </c>
      <c r="H310" s="85">
        <v>2.3828239999999998</v>
      </c>
      <c r="I310" s="83">
        <v>53.476256792000008</v>
      </c>
      <c r="J310" s="84">
        <f t="shared" si="4"/>
        <v>-4.0312406993244362E-3</v>
      </c>
      <c r="K310" s="84">
        <f>I310/'סכום נכסי הקרן'!$C$42</f>
        <v>1.0257103658929464E-5</v>
      </c>
    </row>
    <row r="311" spans="2:11">
      <c r="B311" s="76" t="s">
        <v>2908</v>
      </c>
      <c r="C311" s="73" t="s">
        <v>2909</v>
      </c>
      <c r="D311" s="86" t="s">
        <v>535</v>
      </c>
      <c r="E311" s="86" t="s">
        <v>132</v>
      </c>
      <c r="F311" s="94">
        <v>44970</v>
      </c>
      <c r="G311" s="83">
        <v>7829887.9702780023</v>
      </c>
      <c r="H311" s="85">
        <v>-0.36926300000000001</v>
      </c>
      <c r="I311" s="83">
        <v>-28.912871660000008</v>
      </c>
      <c r="J311" s="84">
        <f t="shared" si="4"/>
        <v>2.1795606491958612E-3</v>
      </c>
      <c r="K311" s="84">
        <f>I311/'סכום נכסי הקרן'!$C$42</f>
        <v>-5.5456821304349314E-6</v>
      </c>
    </row>
    <row r="312" spans="2:11">
      <c r="B312" s="76" t="s">
        <v>2910</v>
      </c>
      <c r="C312" s="73" t="s">
        <v>2911</v>
      </c>
      <c r="D312" s="86" t="s">
        <v>535</v>
      </c>
      <c r="E312" s="86" t="s">
        <v>132</v>
      </c>
      <c r="F312" s="94">
        <v>44970</v>
      </c>
      <c r="G312" s="83">
        <v>1655168.8863880003</v>
      </c>
      <c r="H312" s="85">
        <v>-0.37077100000000002</v>
      </c>
      <c r="I312" s="83">
        <v>-6.1368845900000002</v>
      </c>
      <c r="J312" s="84">
        <f t="shared" si="4"/>
        <v>4.6262136526290909E-4</v>
      </c>
      <c r="K312" s="84">
        <f>I312/'סכום נכסי הקרן'!$C$42</f>
        <v>-1.1770955029136145E-6</v>
      </c>
    </row>
    <row r="313" spans="2:11">
      <c r="B313" s="76" t="s">
        <v>2912</v>
      </c>
      <c r="C313" s="73" t="s">
        <v>2913</v>
      </c>
      <c r="D313" s="86" t="s">
        <v>535</v>
      </c>
      <c r="E313" s="86" t="s">
        <v>132</v>
      </c>
      <c r="F313" s="94">
        <v>44970</v>
      </c>
      <c r="G313" s="83">
        <v>2206062.94998</v>
      </c>
      <c r="H313" s="85">
        <v>-0.40847099999999997</v>
      </c>
      <c r="I313" s="83">
        <v>-9.0111253220000016</v>
      </c>
      <c r="J313" s="84">
        <f t="shared" si="4"/>
        <v>6.7929240608691514E-4</v>
      </c>
      <c r="K313" s="84">
        <f>I313/'סכום נכסי הקרן'!$C$42</f>
        <v>-1.7283940959230583E-6</v>
      </c>
    </row>
    <row r="314" spans="2:11">
      <c r="B314" s="76" t="s">
        <v>2914</v>
      </c>
      <c r="C314" s="73" t="s">
        <v>2915</v>
      </c>
      <c r="D314" s="86" t="s">
        <v>535</v>
      </c>
      <c r="E314" s="86" t="s">
        <v>134</v>
      </c>
      <c r="F314" s="94">
        <v>44987</v>
      </c>
      <c r="G314" s="83">
        <v>5014209.0039660009</v>
      </c>
      <c r="H314" s="85">
        <v>-1.478753</v>
      </c>
      <c r="I314" s="83">
        <v>-74.147781117000022</v>
      </c>
      <c r="J314" s="84">
        <f t="shared" si="4"/>
        <v>5.5895376927011589E-3</v>
      </c>
      <c r="K314" s="84">
        <f>I314/'סכום נכסי הקרן'!$C$42</f>
        <v>-1.4222040259004408E-5</v>
      </c>
    </row>
    <row r="315" spans="2:11">
      <c r="B315" s="76" t="s">
        <v>2914</v>
      </c>
      <c r="C315" s="73" t="s">
        <v>2916</v>
      </c>
      <c r="D315" s="86" t="s">
        <v>535</v>
      </c>
      <c r="E315" s="86" t="s">
        <v>134</v>
      </c>
      <c r="F315" s="94">
        <v>44987</v>
      </c>
      <c r="G315" s="83">
        <v>6548657.1735279998</v>
      </c>
      <c r="H315" s="85">
        <v>-1.478753</v>
      </c>
      <c r="I315" s="83">
        <v>-96.838484123000015</v>
      </c>
      <c r="J315" s="84">
        <f t="shared" si="4"/>
        <v>7.3000479441919586E-3</v>
      </c>
      <c r="K315" s="84">
        <f>I315/'סכום נכסי הקרן'!$C$42</f>
        <v>-1.8574268832739248E-5</v>
      </c>
    </row>
    <row r="316" spans="2:11">
      <c r="B316" s="76" t="s">
        <v>2917</v>
      </c>
      <c r="C316" s="73" t="s">
        <v>2918</v>
      </c>
      <c r="D316" s="86" t="s">
        <v>535</v>
      </c>
      <c r="E316" s="86" t="s">
        <v>134</v>
      </c>
      <c r="F316" s="94">
        <v>44987</v>
      </c>
      <c r="G316" s="83">
        <v>1966799.9680230003</v>
      </c>
      <c r="H316" s="85">
        <v>-1.478753</v>
      </c>
      <c r="I316" s="83">
        <v>-29.084119407000003</v>
      </c>
      <c r="J316" s="84">
        <f t="shared" si="4"/>
        <v>2.1924699463080192E-3</v>
      </c>
      <c r="K316" s="84">
        <f>I316/'סכום נכסי הקרן'!$C$42</f>
        <v>-5.5785285934768227E-6</v>
      </c>
    </row>
    <row r="317" spans="2:11">
      <c r="B317" s="76" t="s">
        <v>2919</v>
      </c>
      <c r="C317" s="73" t="s">
        <v>2920</v>
      </c>
      <c r="D317" s="86" t="s">
        <v>535</v>
      </c>
      <c r="E317" s="86" t="s">
        <v>134</v>
      </c>
      <c r="F317" s="94">
        <v>44987</v>
      </c>
      <c r="G317" s="83">
        <v>5507399.6629650006</v>
      </c>
      <c r="H317" s="85">
        <v>-1.4721249999999999</v>
      </c>
      <c r="I317" s="83">
        <v>-81.075781997000007</v>
      </c>
      <c r="J317" s="84">
        <f t="shared" si="4"/>
        <v>6.1117963695012439E-3</v>
      </c>
      <c r="K317" s="84">
        <f>I317/'סכום נכסי הקרן'!$C$42</f>
        <v>-1.5550877156689905E-5</v>
      </c>
    </row>
    <row r="318" spans="2:11">
      <c r="B318" s="76" t="s">
        <v>2921</v>
      </c>
      <c r="C318" s="73" t="s">
        <v>2922</v>
      </c>
      <c r="D318" s="86" t="s">
        <v>535</v>
      </c>
      <c r="E318" s="86" t="s">
        <v>134</v>
      </c>
      <c r="F318" s="94">
        <v>44991</v>
      </c>
      <c r="G318" s="83">
        <v>2522320.2374660005</v>
      </c>
      <c r="H318" s="85">
        <v>-1.284983</v>
      </c>
      <c r="I318" s="83">
        <v>-32.4113945</v>
      </c>
      <c r="J318" s="84">
        <f t="shared" si="4"/>
        <v>2.4432924155193773E-3</v>
      </c>
      <c r="K318" s="84">
        <f>I318/'סכום נכסי הקרן'!$C$42</f>
        <v>-6.2167222064557457E-6</v>
      </c>
    </row>
    <row r="319" spans="2:11">
      <c r="B319" s="76" t="s">
        <v>2923</v>
      </c>
      <c r="C319" s="73" t="s">
        <v>2924</v>
      </c>
      <c r="D319" s="86" t="s">
        <v>535</v>
      </c>
      <c r="E319" s="86" t="s">
        <v>134</v>
      </c>
      <c r="F319" s="94">
        <v>45078</v>
      </c>
      <c r="G319" s="83">
        <v>7741154.3423400009</v>
      </c>
      <c r="H319" s="85">
        <v>-1.6122620000000001</v>
      </c>
      <c r="I319" s="83">
        <v>-124.807719613</v>
      </c>
      <c r="J319" s="84">
        <f t="shared" si="4"/>
        <v>9.408473761556662E-3</v>
      </c>
      <c r="K319" s="84">
        <f>I319/'סכום נכסי הקרן'!$C$42</f>
        <v>-2.3938955235487918E-5</v>
      </c>
    </row>
    <row r="320" spans="2:11">
      <c r="B320" s="76" t="s">
        <v>2923</v>
      </c>
      <c r="C320" s="73" t="s">
        <v>2925</v>
      </c>
      <c r="D320" s="86" t="s">
        <v>535</v>
      </c>
      <c r="E320" s="86" t="s">
        <v>134</v>
      </c>
      <c r="F320" s="94">
        <v>45078</v>
      </c>
      <c r="G320" s="83">
        <v>2552488.9367440003</v>
      </c>
      <c r="H320" s="85">
        <v>-1.6122620000000001</v>
      </c>
      <c r="I320" s="83">
        <v>-41.152819090000001</v>
      </c>
      <c r="J320" s="84">
        <f t="shared" si="4"/>
        <v>3.102253769421678E-3</v>
      </c>
      <c r="K320" s="84">
        <f>I320/'סכום נכסי הקרן'!$C$42</f>
        <v>-7.8933858984394805E-6</v>
      </c>
    </row>
    <row r="321" spans="2:11">
      <c r="B321" s="76" t="s">
        <v>2926</v>
      </c>
      <c r="C321" s="73" t="s">
        <v>2927</v>
      </c>
      <c r="D321" s="86" t="s">
        <v>535</v>
      </c>
      <c r="E321" s="86" t="s">
        <v>134</v>
      </c>
      <c r="F321" s="94">
        <v>45078</v>
      </c>
      <c r="G321" s="83">
        <v>1974784.2710050002</v>
      </c>
      <c r="H321" s="85">
        <v>-1.6122620000000001</v>
      </c>
      <c r="I321" s="83">
        <v>-31.838704036000003</v>
      </c>
      <c r="J321" s="84">
        <f t="shared" si="4"/>
        <v>2.4001208615422268E-3</v>
      </c>
      <c r="K321" s="84">
        <f>I321/'סכום נכסי הקרן'!$C$42</f>
        <v>-6.106876345767023E-6</v>
      </c>
    </row>
    <row r="322" spans="2:11">
      <c r="B322" s="76" t="s">
        <v>2928</v>
      </c>
      <c r="C322" s="73" t="s">
        <v>2929</v>
      </c>
      <c r="D322" s="86" t="s">
        <v>535</v>
      </c>
      <c r="E322" s="86" t="s">
        <v>134</v>
      </c>
      <c r="F322" s="94">
        <v>45005</v>
      </c>
      <c r="G322" s="83">
        <v>2378496.3264080007</v>
      </c>
      <c r="H322" s="85">
        <v>-0.81121299999999996</v>
      </c>
      <c r="I322" s="83">
        <v>-19.294659526000004</v>
      </c>
      <c r="J322" s="84">
        <f t="shared" si="4"/>
        <v>1.4545037634806027E-3</v>
      </c>
      <c r="K322" s="84">
        <f>I322/'סכום נכסי הקרן'!$C$42</f>
        <v>-3.7008447242616208E-6</v>
      </c>
    </row>
    <row r="323" spans="2:11">
      <c r="B323" s="76" t="s">
        <v>2930</v>
      </c>
      <c r="C323" s="73" t="s">
        <v>2931</v>
      </c>
      <c r="D323" s="86" t="s">
        <v>535</v>
      </c>
      <c r="E323" s="86" t="s">
        <v>134</v>
      </c>
      <c r="F323" s="94">
        <v>45005</v>
      </c>
      <c r="G323" s="83">
        <v>1586581.9535800002</v>
      </c>
      <c r="H323" s="85">
        <v>-0.75290000000000001</v>
      </c>
      <c r="I323" s="83">
        <v>-11.945370310000001</v>
      </c>
      <c r="J323" s="84">
        <f t="shared" si="4"/>
        <v>9.004867926615547E-4</v>
      </c>
      <c r="K323" s="84">
        <f>I323/'סכום נכסי הקרן'!$C$42</f>
        <v>-2.2912019064935374E-6</v>
      </c>
    </row>
    <row r="324" spans="2:11">
      <c r="B324" s="76" t="s">
        <v>2930</v>
      </c>
      <c r="C324" s="73" t="s">
        <v>2932</v>
      </c>
      <c r="D324" s="86" t="s">
        <v>535</v>
      </c>
      <c r="E324" s="86" t="s">
        <v>134</v>
      </c>
      <c r="F324" s="94">
        <v>45005</v>
      </c>
      <c r="G324" s="83">
        <v>883931.75117300008</v>
      </c>
      <c r="H324" s="85">
        <v>-0.75290000000000001</v>
      </c>
      <c r="I324" s="83">
        <v>-6.6551193580000012</v>
      </c>
      <c r="J324" s="84">
        <f t="shared" si="4"/>
        <v>5.0168784474168763E-4</v>
      </c>
      <c r="K324" s="84">
        <f>I324/'סכום נכסי הקרן'!$C$42</f>
        <v>-1.2764963969536117E-6</v>
      </c>
    </row>
    <row r="325" spans="2:11">
      <c r="B325" s="76" t="s">
        <v>2933</v>
      </c>
      <c r="C325" s="73" t="s">
        <v>2934</v>
      </c>
      <c r="D325" s="86" t="s">
        <v>535</v>
      </c>
      <c r="E325" s="86" t="s">
        <v>134</v>
      </c>
      <c r="F325" s="94">
        <v>45005</v>
      </c>
      <c r="G325" s="83">
        <v>1105663.5562730003</v>
      </c>
      <c r="H325" s="85">
        <v>-0.72493300000000005</v>
      </c>
      <c r="I325" s="83">
        <v>-8.0153253480000011</v>
      </c>
      <c r="J325" s="84">
        <f t="shared" si="4"/>
        <v>6.042252711677868E-4</v>
      </c>
      <c r="K325" s="84">
        <f>I325/'סכום נכסי הקרן'!$C$42</f>
        <v>-1.5373930018000067E-6</v>
      </c>
    </row>
    <row r="326" spans="2:11">
      <c r="B326" s="76" t="s">
        <v>2933</v>
      </c>
      <c r="C326" s="73" t="s">
        <v>2935</v>
      </c>
      <c r="D326" s="86" t="s">
        <v>535</v>
      </c>
      <c r="E326" s="86" t="s">
        <v>134</v>
      </c>
      <c r="F326" s="94">
        <v>45005</v>
      </c>
      <c r="G326" s="83">
        <v>2467819.9359490005</v>
      </c>
      <c r="H326" s="85">
        <v>-0.72493300000000005</v>
      </c>
      <c r="I326" s="83">
        <v>-17.890052810000004</v>
      </c>
      <c r="J326" s="84">
        <f t="shared" si="4"/>
        <v>1.3486192438870266E-3</v>
      </c>
      <c r="K326" s="84">
        <f>I326/'סכום נכסי הקרן'!$C$42</f>
        <v>-3.4314317632520571E-6</v>
      </c>
    </row>
    <row r="327" spans="2:11">
      <c r="B327" s="76" t="s">
        <v>2936</v>
      </c>
      <c r="C327" s="73" t="s">
        <v>2937</v>
      </c>
      <c r="D327" s="86" t="s">
        <v>535</v>
      </c>
      <c r="E327" s="86" t="s">
        <v>134</v>
      </c>
      <c r="F327" s="94">
        <v>45106</v>
      </c>
      <c r="G327" s="83">
        <v>1605744.2807380003</v>
      </c>
      <c r="H327" s="85">
        <v>0.64989399999999997</v>
      </c>
      <c r="I327" s="83">
        <v>10.435640460000002</v>
      </c>
      <c r="J327" s="84">
        <f t="shared" si="4"/>
        <v>-7.8667769716002649E-4</v>
      </c>
      <c r="K327" s="84">
        <f>I327/'סכום נכסי הקרן'!$C$42</f>
        <v>2.0016256254037469E-6</v>
      </c>
    </row>
    <row r="328" spans="2:11">
      <c r="B328" s="76" t="s">
        <v>2938</v>
      </c>
      <c r="C328" s="73" t="s">
        <v>2939</v>
      </c>
      <c r="D328" s="86" t="s">
        <v>535</v>
      </c>
      <c r="E328" s="86" t="s">
        <v>134</v>
      </c>
      <c r="F328" s="94">
        <v>45097</v>
      </c>
      <c r="G328" s="83">
        <v>2986414.7966260002</v>
      </c>
      <c r="H328" s="85">
        <v>0.67651300000000003</v>
      </c>
      <c r="I328" s="83">
        <v>20.203479672</v>
      </c>
      <c r="J328" s="84">
        <f t="shared" si="4"/>
        <v>-1.5230140329104789E-3</v>
      </c>
      <c r="K328" s="84">
        <f>I328/'סכום נכסי הקרן'!$C$42</f>
        <v>3.8751625057230921E-6</v>
      </c>
    </row>
    <row r="329" spans="2:11">
      <c r="B329" s="76" t="s">
        <v>2940</v>
      </c>
      <c r="C329" s="73" t="s">
        <v>2941</v>
      </c>
      <c r="D329" s="86" t="s">
        <v>535</v>
      </c>
      <c r="E329" s="86" t="s">
        <v>134</v>
      </c>
      <c r="F329" s="94">
        <v>45019</v>
      </c>
      <c r="G329" s="83">
        <v>2245415.7094240002</v>
      </c>
      <c r="H329" s="85">
        <v>0.70550800000000002</v>
      </c>
      <c r="I329" s="83">
        <v>15.841580593000002</v>
      </c>
      <c r="J329" s="84">
        <f t="shared" si="4"/>
        <v>-1.1941977292188356E-3</v>
      </c>
      <c r="K329" s="84">
        <f>I329/'סכום נכסי הקרן'!$C$42</f>
        <v>3.0385210934957298E-6</v>
      </c>
    </row>
    <row r="330" spans="2:11">
      <c r="B330" s="76" t="s">
        <v>2942</v>
      </c>
      <c r="C330" s="73" t="s">
        <v>2943</v>
      </c>
      <c r="D330" s="86" t="s">
        <v>535</v>
      </c>
      <c r="E330" s="86" t="s">
        <v>134</v>
      </c>
      <c r="F330" s="94">
        <v>45019</v>
      </c>
      <c r="G330" s="83">
        <v>7261530.8380290009</v>
      </c>
      <c r="H330" s="85">
        <v>0.80037899999999995</v>
      </c>
      <c r="I330" s="83">
        <v>58.11979426100001</v>
      </c>
      <c r="J330" s="84">
        <f t="shared" si="4"/>
        <v>-4.3812879606105175E-3</v>
      </c>
      <c r="K330" s="84">
        <f>I330/'סכום נכסי הקרן'!$C$42</f>
        <v>1.1147765197730012E-5</v>
      </c>
    </row>
    <row r="331" spans="2:11">
      <c r="B331" s="76" t="s">
        <v>2944</v>
      </c>
      <c r="C331" s="73" t="s">
        <v>2945</v>
      </c>
      <c r="D331" s="86" t="s">
        <v>535</v>
      </c>
      <c r="E331" s="86" t="s">
        <v>134</v>
      </c>
      <c r="F331" s="94">
        <v>45019</v>
      </c>
      <c r="G331" s="83">
        <v>5523399.2334410008</v>
      </c>
      <c r="H331" s="85">
        <v>0.81842999999999999</v>
      </c>
      <c r="I331" s="83">
        <v>45.205134431000005</v>
      </c>
      <c r="J331" s="84">
        <f t="shared" si="4"/>
        <v>-3.4077324904300604E-3</v>
      </c>
      <c r="K331" s="84">
        <f>I331/'סכום נכסי הקרן'!$C$42</f>
        <v>8.6706470794712314E-6</v>
      </c>
    </row>
    <row r="332" spans="2:11">
      <c r="B332" s="76" t="s">
        <v>2946</v>
      </c>
      <c r="C332" s="73" t="s">
        <v>2947</v>
      </c>
      <c r="D332" s="86" t="s">
        <v>535</v>
      </c>
      <c r="E332" s="86" t="s">
        <v>134</v>
      </c>
      <c r="F332" s="94">
        <v>45036</v>
      </c>
      <c r="G332" s="83">
        <v>2424100.4624770004</v>
      </c>
      <c r="H332" s="85">
        <v>1.147578</v>
      </c>
      <c r="I332" s="83">
        <v>27.818454743000004</v>
      </c>
      <c r="J332" s="84">
        <f t="shared" ref="J332:J395" si="5">IFERROR(I332/$I$11,0)</f>
        <v>-2.0970593994356196E-3</v>
      </c>
      <c r="K332" s="84">
        <f>I332/'סכום נכסי הקרן'!$C$42</f>
        <v>5.3357656471736284E-6</v>
      </c>
    </row>
    <row r="333" spans="2:11">
      <c r="B333" s="76" t="s">
        <v>2948</v>
      </c>
      <c r="C333" s="73" t="s">
        <v>2949</v>
      </c>
      <c r="D333" s="86" t="s">
        <v>535</v>
      </c>
      <c r="E333" s="86" t="s">
        <v>134</v>
      </c>
      <c r="F333" s="94">
        <v>45036</v>
      </c>
      <c r="G333" s="83">
        <v>12737096.358255003</v>
      </c>
      <c r="H333" s="85">
        <v>1.1700280000000001</v>
      </c>
      <c r="I333" s="83">
        <v>149.02759111000003</v>
      </c>
      <c r="J333" s="84">
        <f t="shared" si="5"/>
        <v>-1.1234258466175717E-2</v>
      </c>
      <c r="K333" s="84">
        <f>I333/'סכום נכסי הקרן'!$C$42</f>
        <v>2.8584488551646366E-5</v>
      </c>
    </row>
    <row r="334" spans="2:11">
      <c r="B334" s="76" t="s">
        <v>2950</v>
      </c>
      <c r="C334" s="73" t="s">
        <v>2951</v>
      </c>
      <c r="D334" s="86" t="s">
        <v>535</v>
      </c>
      <c r="E334" s="86" t="s">
        <v>134</v>
      </c>
      <c r="F334" s="94">
        <v>45036</v>
      </c>
      <c r="G334" s="83">
        <v>3602482.0541099999</v>
      </c>
      <c r="H334" s="85">
        <v>1.176312</v>
      </c>
      <c r="I334" s="83">
        <v>42.376429284000004</v>
      </c>
      <c r="J334" s="84">
        <f t="shared" si="5"/>
        <v>-3.1944940926991105E-3</v>
      </c>
      <c r="K334" s="84">
        <f>I334/'סכום נכסי הקרן'!$C$42</f>
        <v>8.1280825161701806E-6</v>
      </c>
    </row>
    <row r="335" spans="2:11">
      <c r="B335" s="76" t="s">
        <v>2952</v>
      </c>
      <c r="C335" s="73" t="s">
        <v>2953</v>
      </c>
      <c r="D335" s="86" t="s">
        <v>535</v>
      </c>
      <c r="E335" s="86" t="s">
        <v>134</v>
      </c>
      <c r="F335" s="94">
        <v>45036</v>
      </c>
      <c r="G335" s="83">
        <v>2702475.0980220004</v>
      </c>
      <c r="H335" s="85">
        <v>1.1987479999999999</v>
      </c>
      <c r="I335" s="83">
        <v>32.395879458000003</v>
      </c>
      <c r="J335" s="84">
        <f t="shared" si="5"/>
        <v>-2.4421228334933691E-3</v>
      </c>
      <c r="K335" s="84">
        <f>I335/'סכום נכסי הקרן'!$C$42</f>
        <v>6.2137463176480155E-6</v>
      </c>
    </row>
    <row r="336" spans="2:11">
      <c r="B336" s="76" t="s">
        <v>2954</v>
      </c>
      <c r="C336" s="73" t="s">
        <v>2955</v>
      </c>
      <c r="D336" s="86" t="s">
        <v>535</v>
      </c>
      <c r="E336" s="86" t="s">
        <v>134</v>
      </c>
      <c r="F336" s="94">
        <v>45056</v>
      </c>
      <c r="G336" s="83">
        <v>75441.781946000003</v>
      </c>
      <c r="H336" s="85">
        <v>1.141014</v>
      </c>
      <c r="I336" s="83">
        <v>0.86080106300000014</v>
      </c>
      <c r="J336" s="84">
        <f t="shared" si="5"/>
        <v>-6.4890410947881854E-5</v>
      </c>
      <c r="K336" s="84">
        <f>I336/'סכום נכסי הקרן'!$C$42</f>
        <v>1.6510740022904019E-7</v>
      </c>
    </row>
    <row r="337" spans="2:11">
      <c r="B337" s="76" t="s">
        <v>2954</v>
      </c>
      <c r="C337" s="73" t="s">
        <v>2956</v>
      </c>
      <c r="D337" s="86" t="s">
        <v>535</v>
      </c>
      <c r="E337" s="86" t="s">
        <v>134</v>
      </c>
      <c r="F337" s="94">
        <v>45056</v>
      </c>
      <c r="G337" s="83">
        <v>8571049.747266002</v>
      </c>
      <c r="H337" s="85">
        <v>1.141014</v>
      </c>
      <c r="I337" s="83">
        <v>97.796847184000015</v>
      </c>
      <c r="J337" s="84">
        <f t="shared" si="5"/>
        <v>-7.3722929442722619E-3</v>
      </c>
      <c r="K337" s="84">
        <f>I337/'סכום נכסי הקרן'!$C$42</f>
        <v>1.8758089276600915E-5</v>
      </c>
    </row>
    <row r="338" spans="2:11">
      <c r="B338" s="76" t="s">
        <v>2957</v>
      </c>
      <c r="C338" s="73" t="s">
        <v>2958</v>
      </c>
      <c r="D338" s="86" t="s">
        <v>535</v>
      </c>
      <c r="E338" s="86" t="s">
        <v>134</v>
      </c>
      <c r="F338" s="94">
        <v>45056</v>
      </c>
      <c r="G338" s="83">
        <v>1619987.5430700001</v>
      </c>
      <c r="H338" s="85">
        <v>1.1768559999999999</v>
      </c>
      <c r="I338" s="83">
        <v>19.064928285000004</v>
      </c>
      <c r="J338" s="84">
        <f t="shared" si="5"/>
        <v>-1.4371857613581346E-3</v>
      </c>
      <c r="K338" s="84">
        <f>I338/'סכום נכסי הקרן'!$C$42</f>
        <v>3.6567807359799273E-6</v>
      </c>
    </row>
    <row r="339" spans="2:11">
      <c r="B339" s="76" t="s">
        <v>2959</v>
      </c>
      <c r="C339" s="73" t="s">
        <v>2960</v>
      </c>
      <c r="D339" s="86" t="s">
        <v>535</v>
      </c>
      <c r="E339" s="86" t="s">
        <v>134</v>
      </c>
      <c r="F339" s="94">
        <v>45056</v>
      </c>
      <c r="G339" s="83">
        <v>4455006.1238250006</v>
      </c>
      <c r="H339" s="85">
        <v>1.1777519999999999</v>
      </c>
      <c r="I339" s="83">
        <v>52.468932920000007</v>
      </c>
      <c r="J339" s="84">
        <f t="shared" si="5"/>
        <v>-3.955304849775315E-3</v>
      </c>
      <c r="K339" s="84">
        <f>I339/'סכום נכסי הקרן'!$C$42</f>
        <v>1.0063892204107446E-5</v>
      </c>
    </row>
    <row r="340" spans="2:11">
      <c r="B340" s="76" t="s">
        <v>2961</v>
      </c>
      <c r="C340" s="73" t="s">
        <v>2962</v>
      </c>
      <c r="D340" s="86" t="s">
        <v>535</v>
      </c>
      <c r="E340" s="86" t="s">
        <v>134</v>
      </c>
      <c r="F340" s="94">
        <v>45029</v>
      </c>
      <c r="G340" s="83">
        <v>10037007.567727001</v>
      </c>
      <c r="H340" s="85">
        <v>1.7171430000000001</v>
      </c>
      <c r="I340" s="83">
        <v>172.34977534299998</v>
      </c>
      <c r="J340" s="84">
        <f t="shared" si="5"/>
        <v>-1.2992372139743028E-2</v>
      </c>
      <c r="K340" s="84">
        <f>I340/'סכום נכסי הקרן'!$C$42</f>
        <v>3.3057839447558691E-5</v>
      </c>
    </row>
    <row r="341" spans="2:11">
      <c r="B341" s="76" t="s">
        <v>2963</v>
      </c>
      <c r="C341" s="73" t="s">
        <v>2964</v>
      </c>
      <c r="D341" s="86" t="s">
        <v>535</v>
      </c>
      <c r="E341" s="86" t="s">
        <v>134</v>
      </c>
      <c r="F341" s="94">
        <v>45029</v>
      </c>
      <c r="G341" s="83">
        <v>11617306.796267001</v>
      </c>
      <c r="H341" s="85">
        <v>1.7198</v>
      </c>
      <c r="I341" s="83">
        <v>199.79446588800002</v>
      </c>
      <c r="J341" s="84">
        <f t="shared" si="5"/>
        <v>-1.5061255792832221E-2</v>
      </c>
      <c r="K341" s="84">
        <f>I341/'סכום נכסי הקרן'!$C$42</f>
        <v>3.8321914622121381E-5</v>
      </c>
    </row>
    <row r="342" spans="2:11">
      <c r="B342" s="76" t="s">
        <v>2963</v>
      </c>
      <c r="C342" s="73" t="s">
        <v>2965</v>
      </c>
      <c r="D342" s="86" t="s">
        <v>535</v>
      </c>
      <c r="E342" s="86" t="s">
        <v>134</v>
      </c>
      <c r="F342" s="94">
        <v>45029</v>
      </c>
      <c r="G342" s="83">
        <v>2187707.1963170003</v>
      </c>
      <c r="H342" s="85">
        <v>1.7198</v>
      </c>
      <c r="I342" s="83">
        <v>37.624192769000011</v>
      </c>
      <c r="J342" s="84">
        <f t="shared" si="5"/>
        <v>-2.8362526898537709E-3</v>
      </c>
      <c r="K342" s="84">
        <f>I342/'סכום נכסי הקרן'!$C$42</f>
        <v>7.2165717734549817E-6</v>
      </c>
    </row>
    <row r="343" spans="2:11">
      <c r="B343" s="76" t="s">
        <v>2966</v>
      </c>
      <c r="C343" s="73" t="s">
        <v>2967</v>
      </c>
      <c r="D343" s="86" t="s">
        <v>535</v>
      </c>
      <c r="E343" s="86" t="s">
        <v>134</v>
      </c>
      <c r="F343" s="94">
        <v>45029</v>
      </c>
      <c r="G343" s="83">
        <v>1422681.4861890003</v>
      </c>
      <c r="H343" s="85">
        <v>1.734855</v>
      </c>
      <c r="I343" s="83">
        <v>24.68145859800001</v>
      </c>
      <c r="J343" s="84">
        <f t="shared" si="5"/>
        <v>-1.8605808706086047E-3</v>
      </c>
      <c r="K343" s="84">
        <f>I343/'סכום נכסי הקרן'!$C$42</f>
        <v>4.7340688088537733E-6</v>
      </c>
    </row>
    <row r="344" spans="2:11">
      <c r="B344" s="76" t="s">
        <v>2968</v>
      </c>
      <c r="C344" s="73" t="s">
        <v>2969</v>
      </c>
      <c r="D344" s="86" t="s">
        <v>535</v>
      </c>
      <c r="E344" s="86" t="s">
        <v>134</v>
      </c>
      <c r="F344" s="94">
        <v>45099</v>
      </c>
      <c r="G344" s="83">
        <v>1156923.0263760001</v>
      </c>
      <c r="H344" s="85">
        <v>1.1961379999999999</v>
      </c>
      <c r="I344" s="83">
        <v>13.838400835000002</v>
      </c>
      <c r="J344" s="84">
        <f t="shared" si="5"/>
        <v>-1.0431905298944333E-3</v>
      </c>
      <c r="K344" s="84">
        <f>I344/'סכום נכסי הקרן'!$C$42</f>
        <v>2.6542978202551647E-6</v>
      </c>
    </row>
    <row r="345" spans="2:11">
      <c r="B345" s="76" t="s">
        <v>2968</v>
      </c>
      <c r="C345" s="73" t="s">
        <v>2970</v>
      </c>
      <c r="D345" s="86" t="s">
        <v>535</v>
      </c>
      <c r="E345" s="86" t="s">
        <v>134</v>
      </c>
      <c r="F345" s="94">
        <v>45099</v>
      </c>
      <c r="G345" s="83">
        <v>1557335.2381460003</v>
      </c>
      <c r="H345" s="85">
        <v>1.1961379999999999</v>
      </c>
      <c r="I345" s="83">
        <v>18.627885151000001</v>
      </c>
      <c r="J345" s="84">
        <f t="shared" si="5"/>
        <v>-1.4042398116071288E-3</v>
      </c>
      <c r="K345" s="84">
        <f>I345/'סכום נכסי הקרן'!$C$42</f>
        <v>3.5729529402855203E-6</v>
      </c>
    </row>
    <row r="346" spans="2:11">
      <c r="B346" s="76" t="s">
        <v>2968</v>
      </c>
      <c r="C346" s="73" t="s">
        <v>2971</v>
      </c>
      <c r="D346" s="86" t="s">
        <v>535</v>
      </c>
      <c r="E346" s="86" t="s">
        <v>134</v>
      </c>
      <c r="F346" s="94">
        <v>45099</v>
      </c>
      <c r="G346" s="83">
        <v>4907040.9712000005</v>
      </c>
      <c r="H346" s="85">
        <v>1.1961379999999999</v>
      </c>
      <c r="I346" s="83">
        <v>58.695002476000013</v>
      </c>
      <c r="J346" s="84">
        <f t="shared" si="5"/>
        <v>-4.4246493120961485E-3</v>
      </c>
      <c r="K346" s="84">
        <f>I346/'סכום נכסי הקרן'!$C$42</f>
        <v>1.1258093979897232E-5</v>
      </c>
    </row>
    <row r="347" spans="2:11">
      <c r="B347" s="76" t="s">
        <v>2972</v>
      </c>
      <c r="C347" s="73" t="s">
        <v>2973</v>
      </c>
      <c r="D347" s="86" t="s">
        <v>535</v>
      </c>
      <c r="E347" s="86" t="s">
        <v>135</v>
      </c>
      <c r="F347" s="94">
        <v>44966</v>
      </c>
      <c r="G347" s="83">
        <v>6701032.768658001</v>
      </c>
      <c r="H347" s="85">
        <v>-3.7370290000000002</v>
      </c>
      <c r="I347" s="83">
        <v>-250.41956861500003</v>
      </c>
      <c r="J347" s="84">
        <f t="shared" si="5"/>
        <v>1.8877565810834329E-2</v>
      </c>
      <c r="K347" s="84">
        <f>I347/'סכום נכסי הקרן'!$C$42</f>
        <v>-4.803214786515708E-5</v>
      </c>
    </row>
    <row r="348" spans="2:11">
      <c r="B348" s="76" t="s">
        <v>2974</v>
      </c>
      <c r="C348" s="73" t="s">
        <v>2975</v>
      </c>
      <c r="D348" s="86" t="s">
        <v>535</v>
      </c>
      <c r="E348" s="86" t="s">
        <v>135</v>
      </c>
      <c r="F348" s="94">
        <v>44966</v>
      </c>
      <c r="G348" s="83">
        <v>361692.27508500003</v>
      </c>
      <c r="H348" s="85">
        <v>-3.735325</v>
      </c>
      <c r="I348" s="83">
        <v>-13.510380489000001</v>
      </c>
      <c r="J348" s="84">
        <f t="shared" si="5"/>
        <v>1.0184631265882334E-3</v>
      </c>
      <c r="K348" s="84">
        <f>I348/'סכום נכסי הקרן'!$C$42</f>
        <v>-2.5913813243559371E-6</v>
      </c>
    </row>
    <row r="349" spans="2:11">
      <c r="B349" s="76" t="s">
        <v>2974</v>
      </c>
      <c r="C349" s="73" t="s">
        <v>2976</v>
      </c>
      <c r="D349" s="86" t="s">
        <v>535</v>
      </c>
      <c r="E349" s="86" t="s">
        <v>135</v>
      </c>
      <c r="F349" s="94">
        <v>44966</v>
      </c>
      <c r="G349" s="83">
        <v>4268136.608515</v>
      </c>
      <c r="H349" s="85">
        <v>-3.735325</v>
      </c>
      <c r="I349" s="83">
        <v>-159.42875743800002</v>
      </c>
      <c r="J349" s="84">
        <f t="shared" si="5"/>
        <v>1.2018337374035046E-2</v>
      </c>
      <c r="K349" s="84">
        <f>I349/'סכום נכסי הקרן'!$C$42</f>
        <v>-3.0579501807997221E-5</v>
      </c>
    </row>
    <row r="350" spans="2:11">
      <c r="B350" s="76" t="s">
        <v>2977</v>
      </c>
      <c r="C350" s="73" t="s">
        <v>2978</v>
      </c>
      <c r="D350" s="86" t="s">
        <v>535</v>
      </c>
      <c r="E350" s="86" t="s">
        <v>135</v>
      </c>
      <c r="F350" s="94">
        <v>44966</v>
      </c>
      <c r="G350" s="83">
        <v>6257021.0911210012</v>
      </c>
      <c r="H350" s="85">
        <v>-3.6918700000000002</v>
      </c>
      <c r="I350" s="83">
        <v>-231.00109033300006</v>
      </c>
      <c r="J350" s="84">
        <f t="shared" si="5"/>
        <v>1.7413728125376574E-2</v>
      </c>
      <c r="K350" s="84">
        <f>I350/'סכום נכסי הקרן'!$C$42</f>
        <v>-4.4307553875494346E-5</v>
      </c>
    </row>
    <row r="351" spans="2:11">
      <c r="B351" s="76" t="s">
        <v>2979</v>
      </c>
      <c r="C351" s="73" t="s">
        <v>2980</v>
      </c>
      <c r="D351" s="86" t="s">
        <v>535</v>
      </c>
      <c r="E351" s="86" t="s">
        <v>135</v>
      </c>
      <c r="F351" s="94">
        <v>45033</v>
      </c>
      <c r="G351" s="83">
        <v>3196403.5131130004</v>
      </c>
      <c r="H351" s="85">
        <v>-1.4079699999999999</v>
      </c>
      <c r="I351" s="83">
        <v>-45.004387555000008</v>
      </c>
      <c r="J351" s="84">
        <f t="shared" si="5"/>
        <v>3.3925994383927592E-3</v>
      </c>
      <c r="K351" s="84">
        <f>I351/'סכום נכסי הקרן'!$C$42</f>
        <v>-8.6321424862206759E-6</v>
      </c>
    </row>
    <row r="352" spans="2:11">
      <c r="B352" s="76" t="s">
        <v>2981</v>
      </c>
      <c r="C352" s="73" t="s">
        <v>2982</v>
      </c>
      <c r="D352" s="86" t="s">
        <v>535</v>
      </c>
      <c r="E352" s="86" t="s">
        <v>135</v>
      </c>
      <c r="F352" s="94">
        <v>45064</v>
      </c>
      <c r="G352" s="83">
        <v>1829495.6533310001</v>
      </c>
      <c r="H352" s="85">
        <v>-1.3428929999999999</v>
      </c>
      <c r="I352" s="83">
        <v>-24.568160534000004</v>
      </c>
      <c r="J352" s="84">
        <f t="shared" si="5"/>
        <v>1.8520400378325191E-3</v>
      </c>
      <c r="K352" s="84">
        <f>I352/'סכום נכסי הקרן'!$C$42</f>
        <v>-4.712337482532184E-6</v>
      </c>
    </row>
    <row r="353" spans="2:11">
      <c r="B353" s="76" t="s">
        <v>2983</v>
      </c>
      <c r="C353" s="73" t="s">
        <v>2984</v>
      </c>
      <c r="D353" s="86" t="s">
        <v>535</v>
      </c>
      <c r="E353" s="86" t="s">
        <v>135</v>
      </c>
      <c r="F353" s="94">
        <v>45064</v>
      </c>
      <c r="G353" s="83">
        <v>3939192.9861710006</v>
      </c>
      <c r="H353" s="85">
        <v>-1.1942600000000001</v>
      </c>
      <c r="I353" s="83">
        <v>-47.044213827000007</v>
      </c>
      <c r="J353" s="84">
        <f t="shared" si="5"/>
        <v>3.5463691893164585E-3</v>
      </c>
      <c r="K353" s="84">
        <f>I353/'סכום נכסי הקרן'!$C$42</f>
        <v>-9.0233948059088718E-6</v>
      </c>
    </row>
    <row r="354" spans="2:11">
      <c r="B354" s="76" t="s">
        <v>2985</v>
      </c>
      <c r="C354" s="73" t="s">
        <v>2986</v>
      </c>
      <c r="D354" s="86" t="s">
        <v>535</v>
      </c>
      <c r="E354" s="86" t="s">
        <v>135</v>
      </c>
      <c r="F354" s="94">
        <v>45064</v>
      </c>
      <c r="G354" s="83">
        <v>5497517.4819860002</v>
      </c>
      <c r="H354" s="85">
        <v>-1.1764209999999999</v>
      </c>
      <c r="I354" s="83">
        <v>-64.673959807000017</v>
      </c>
      <c r="J354" s="84">
        <f t="shared" si="5"/>
        <v>4.8753655285658313E-3</v>
      </c>
      <c r="K354" s="84">
        <f>I354/'סכום נכסי הקרן'!$C$42</f>
        <v>-1.2404897978444072E-5</v>
      </c>
    </row>
    <row r="355" spans="2:11">
      <c r="B355" s="76" t="s">
        <v>2987</v>
      </c>
      <c r="C355" s="73" t="s">
        <v>2988</v>
      </c>
      <c r="D355" s="86" t="s">
        <v>535</v>
      </c>
      <c r="E355" s="86" t="s">
        <v>132</v>
      </c>
      <c r="F355" s="94">
        <v>45069</v>
      </c>
      <c r="G355" s="83">
        <v>802567.53358000005</v>
      </c>
      <c r="H355" s="85">
        <v>4.7532589999999999</v>
      </c>
      <c r="I355" s="83">
        <v>38.148112869000002</v>
      </c>
      <c r="J355" s="84">
        <f t="shared" si="5"/>
        <v>-2.8757477509708767E-3</v>
      </c>
      <c r="K355" s="84">
        <f>I355/'סכום נכסי הקרן'!$C$42</f>
        <v>7.3170631521915082E-6</v>
      </c>
    </row>
    <row r="356" spans="2:11">
      <c r="B356" s="76" t="s">
        <v>2989</v>
      </c>
      <c r="C356" s="73" t="s">
        <v>2990</v>
      </c>
      <c r="D356" s="86" t="s">
        <v>535</v>
      </c>
      <c r="E356" s="86" t="s">
        <v>132</v>
      </c>
      <c r="F356" s="94">
        <v>45070</v>
      </c>
      <c r="G356" s="83">
        <v>782855.20933500002</v>
      </c>
      <c r="H356" s="85">
        <v>4.6986379999999999</v>
      </c>
      <c r="I356" s="83">
        <v>36.783531546000006</v>
      </c>
      <c r="J356" s="84">
        <f t="shared" si="5"/>
        <v>-2.7728804955417627E-3</v>
      </c>
      <c r="K356" s="84">
        <f>I356/'סכום נכסי הקרן'!$C$42</f>
        <v>7.0553273292170034E-6</v>
      </c>
    </row>
    <row r="357" spans="2:11">
      <c r="B357" s="76" t="s">
        <v>2991</v>
      </c>
      <c r="C357" s="73" t="s">
        <v>2992</v>
      </c>
      <c r="D357" s="86" t="s">
        <v>535</v>
      </c>
      <c r="E357" s="86" t="s">
        <v>132</v>
      </c>
      <c r="F357" s="94">
        <v>45083</v>
      </c>
      <c r="G357" s="83">
        <v>1858033.7884900002</v>
      </c>
      <c r="H357" s="85">
        <v>4.0065410000000004</v>
      </c>
      <c r="I357" s="83">
        <v>74.442887205999995</v>
      </c>
      <c r="J357" s="84">
        <f t="shared" si="5"/>
        <v>-5.6117838959315455E-3</v>
      </c>
      <c r="K357" s="84">
        <f>I357/'סכום נכסי הקרן'!$C$42</f>
        <v>1.4278643580306934E-5</v>
      </c>
    </row>
    <row r="358" spans="2:11">
      <c r="B358" s="76" t="s">
        <v>2993</v>
      </c>
      <c r="C358" s="73" t="s">
        <v>2994</v>
      </c>
      <c r="D358" s="86" t="s">
        <v>535</v>
      </c>
      <c r="E358" s="86" t="s">
        <v>132</v>
      </c>
      <c r="F358" s="94">
        <v>45084</v>
      </c>
      <c r="G358" s="83">
        <v>1592139.9013469999</v>
      </c>
      <c r="H358" s="85">
        <v>3.978885</v>
      </c>
      <c r="I358" s="83">
        <v>63.349413797000018</v>
      </c>
      <c r="J358" s="84">
        <f t="shared" si="5"/>
        <v>-4.7755162851079646E-3</v>
      </c>
      <c r="K358" s="84">
        <f>I358/'סכום נכסי הקרן'!$C$42</f>
        <v>1.2150841196226962E-5</v>
      </c>
    </row>
    <row r="359" spans="2:11">
      <c r="B359" s="76" t="s">
        <v>2995</v>
      </c>
      <c r="C359" s="73" t="s">
        <v>2996</v>
      </c>
      <c r="D359" s="86" t="s">
        <v>535</v>
      </c>
      <c r="E359" s="86" t="s">
        <v>132</v>
      </c>
      <c r="F359" s="94">
        <v>45090</v>
      </c>
      <c r="G359" s="83">
        <v>1856583.9616970003</v>
      </c>
      <c r="H359" s="85">
        <v>3.9318689999999998</v>
      </c>
      <c r="I359" s="83">
        <v>72.998454915000011</v>
      </c>
      <c r="J359" s="84">
        <f t="shared" si="5"/>
        <v>-5.5028971752033914E-3</v>
      </c>
      <c r="K359" s="84">
        <f>I359/'סכום נכסי הקרן'!$C$42</f>
        <v>1.4001591807690937E-5</v>
      </c>
    </row>
    <row r="360" spans="2:11">
      <c r="B360" s="76" t="s">
        <v>2997</v>
      </c>
      <c r="C360" s="73" t="s">
        <v>2998</v>
      </c>
      <c r="D360" s="86" t="s">
        <v>535</v>
      </c>
      <c r="E360" s="86" t="s">
        <v>132</v>
      </c>
      <c r="F360" s="94">
        <v>45089</v>
      </c>
      <c r="G360" s="83">
        <v>1856423.0098570003</v>
      </c>
      <c r="H360" s="85">
        <v>3.9235720000000001</v>
      </c>
      <c r="I360" s="83">
        <v>72.838101537000014</v>
      </c>
      <c r="J360" s="84">
        <f t="shared" si="5"/>
        <v>-5.4908091364653383E-3</v>
      </c>
      <c r="K360" s="84">
        <f>I360/'סכום נכסי הקרן'!$C$42</f>
        <v>1.397083495747603E-5</v>
      </c>
    </row>
    <row r="361" spans="2:11">
      <c r="B361" s="76" t="s">
        <v>2999</v>
      </c>
      <c r="C361" s="73" t="s">
        <v>3000</v>
      </c>
      <c r="D361" s="86" t="s">
        <v>535</v>
      </c>
      <c r="E361" s="86" t="s">
        <v>132</v>
      </c>
      <c r="F361" s="94">
        <v>45076</v>
      </c>
      <c r="G361" s="83">
        <v>2220799.1540010003</v>
      </c>
      <c r="H361" s="85">
        <v>3.8544320000000001</v>
      </c>
      <c r="I361" s="83">
        <v>85.599191101000002</v>
      </c>
      <c r="J361" s="84">
        <f t="shared" si="5"/>
        <v>-6.4527879043176336E-3</v>
      </c>
      <c r="K361" s="84">
        <f>I361/'סכום נכסי הקרן'!$C$42</f>
        <v>1.6418497271761502E-5</v>
      </c>
    </row>
    <row r="362" spans="2:11">
      <c r="B362" s="76" t="s">
        <v>3001</v>
      </c>
      <c r="C362" s="73" t="s">
        <v>3002</v>
      </c>
      <c r="D362" s="86" t="s">
        <v>535</v>
      </c>
      <c r="E362" s="86" t="s">
        <v>132</v>
      </c>
      <c r="F362" s="94">
        <v>45085</v>
      </c>
      <c r="G362" s="83">
        <v>2120094.6581700006</v>
      </c>
      <c r="H362" s="85">
        <v>3.8544320000000001</v>
      </c>
      <c r="I362" s="83">
        <v>81.717604868000009</v>
      </c>
      <c r="J362" s="84">
        <f t="shared" si="5"/>
        <v>-6.1601793834694081E-3</v>
      </c>
      <c r="K362" s="84">
        <f>I362/'סכום נכסי הקרן'!$C$42</f>
        <v>1.5673983075343204E-5</v>
      </c>
    </row>
    <row r="363" spans="2:11">
      <c r="B363" s="76" t="s">
        <v>3003</v>
      </c>
      <c r="C363" s="73" t="s">
        <v>3004</v>
      </c>
      <c r="D363" s="86" t="s">
        <v>535</v>
      </c>
      <c r="E363" s="86" t="s">
        <v>132</v>
      </c>
      <c r="F363" s="94">
        <v>45082</v>
      </c>
      <c r="G363" s="83">
        <v>1483637.8345200003</v>
      </c>
      <c r="H363" s="85">
        <v>3.8267760000000002</v>
      </c>
      <c r="I363" s="83">
        <v>56.775491827000003</v>
      </c>
      <c r="J363" s="84">
        <f t="shared" si="5"/>
        <v>-4.2799494038521391E-3</v>
      </c>
      <c r="K363" s="84">
        <f>I363/'סכום נכסי הקרן'!$C$42</f>
        <v>1.0889919001274616E-5</v>
      </c>
    </row>
    <row r="364" spans="2:11">
      <c r="B364" s="76" t="s">
        <v>3005</v>
      </c>
      <c r="C364" s="73" t="s">
        <v>3006</v>
      </c>
      <c r="D364" s="86" t="s">
        <v>535</v>
      </c>
      <c r="E364" s="86" t="s">
        <v>132</v>
      </c>
      <c r="F364" s="94">
        <v>45078</v>
      </c>
      <c r="G364" s="83">
        <v>1854520.5249250003</v>
      </c>
      <c r="H364" s="85">
        <v>3.825393</v>
      </c>
      <c r="I364" s="83">
        <v>70.942695971000006</v>
      </c>
      <c r="J364" s="84">
        <f t="shared" si="5"/>
        <v>-5.3479263597387451E-3</v>
      </c>
      <c r="K364" s="84">
        <f>I364/'סכום נכסי הקרן'!$C$42</f>
        <v>1.3607283494968236E-5</v>
      </c>
    </row>
    <row r="365" spans="2:11">
      <c r="B365" s="76" t="s">
        <v>3007</v>
      </c>
      <c r="C365" s="73" t="s">
        <v>3008</v>
      </c>
      <c r="D365" s="86" t="s">
        <v>535</v>
      </c>
      <c r="E365" s="86" t="s">
        <v>132</v>
      </c>
      <c r="F365" s="94">
        <v>45091</v>
      </c>
      <c r="G365" s="83">
        <v>1481819.7820920004</v>
      </c>
      <c r="H365" s="85">
        <v>3.7092369999999999</v>
      </c>
      <c r="I365" s="83">
        <v>54.964204254000002</v>
      </c>
      <c r="J365" s="84">
        <f t="shared" si="5"/>
        <v>-4.1434077567645564E-3</v>
      </c>
      <c r="K365" s="84">
        <f>I365/'סכום נכסי הקרן'!$C$42</f>
        <v>1.0542501932337751E-5</v>
      </c>
    </row>
    <row r="366" spans="2:11">
      <c r="B366" s="76" t="s">
        <v>3009</v>
      </c>
      <c r="C366" s="73" t="s">
        <v>3010</v>
      </c>
      <c r="D366" s="86" t="s">
        <v>535</v>
      </c>
      <c r="E366" s="86" t="s">
        <v>132</v>
      </c>
      <c r="F366" s="94">
        <v>45085</v>
      </c>
      <c r="G366" s="83">
        <v>158572.09049199999</v>
      </c>
      <c r="H366" s="85">
        <v>3.5916980000000001</v>
      </c>
      <c r="I366" s="83">
        <v>5.6954303700000013</v>
      </c>
      <c r="J366" s="84">
        <f t="shared" si="5"/>
        <v>-4.2934289131372371E-4</v>
      </c>
      <c r="K366" s="84">
        <f>I366/'סכום נכסי הקרן'!$C$42</f>
        <v>1.0924216314266104E-6</v>
      </c>
    </row>
    <row r="367" spans="2:11">
      <c r="B367" s="76" t="s">
        <v>3011</v>
      </c>
      <c r="C367" s="73" t="s">
        <v>3012</v>
      </c>
      <c r="D367" s="86" t="s">
        <v>535</v>
      </c>
      <c r="E367" s="86" t="s">
        <v>132</v>
      </c>
      <c r="F367" s="94">
        <v>45077</v>
      </c>
      <c r="G367" s="83">
        <v>3164152.1907170005</v>
      </c>
      <c r="H367" s="85">
        <v>3.3704480000000001</v>
      </c>
      <c r="I367" s="83">
        <v>106.646108033</v>
      </c>
      <c r="J367" s="84">
        <f t="shared" si="5"/>
        <v>-8.0393833996154976E-3</v>
      </c>
      <c r="K367" s="84">
        <f>I367/'סכום נכסי הקרן'!$C$42</f>
        <v>2.0455436684183076E-5</v>
      </c>
    </row>
    <row r="368" spans="2:11">
      <c r="B368" s="76" t="s">
        <v>3013</v>
      </c>
      <c r="C368" s="73" t="s">
        <v>3014</v>
      </c>
      <c r="D368" s="86" t="s">
        <v>535</v>
      </c>
      <c r="E368" s="86" t="s">
        <v>134</v>
      </c>
      <c r="F368" s="94">
        <v>45063</v>
      </c>
      <c r="G368" s="83">
        <v>4536886.5000000009</v>
      </c>
      <c r="H368" s="85">
        <v>7.3344999999999994E-2</v>
      </c>
      <c r="I368" s="83">
        <v>3.3275600000000005</v>
      </c>
      <c r="J368" s="84">
        <f t="shared" si="5"/>
        <v>-2.5084394656902715E-4</v>
      </c>
      <c r="K368" s="84">
        <f>I368/'סכום נכסי הקרן'!$C$42</f>
        <v>6.3824826004675244E-7</v>
      </c>
    </row>
    <row r="369" spans="2:11">
      <c r="B369" s="76" t="s">
        <v>3015</v>
      </c>
      <c r="C369" s="73" t="s">
        <v>3016</v>
      </c>
      <c r="D369" s="86" t="s">
        <v>535</v>
      </c>
      <c r="E369" s="86" t="s">
        <v>134</v>
      </c>
      <c r="F369" s="94">
        <v>45055</v>
      </c>
      <c r="G369" s="83">
        <v>1707862.5000000002</v>
      </c>
      <c r="H369" s="85">
        <v>-1.230564</v>
      </c>
      <c r="I369" s="83">
        <v>-21.016340000000003</v>
      </c>
      <c r="J369" s="84">
        <f t="shared" si="5"/>
        <v>1.5842904915423035E-3</v>
      </c>
      <c r="K369" s="84">
        <f>I369/'סכום נכסי הקרן'!$C$42</f>
        <v>-4.0310745523900293E-6</v>
      </c>
    </row>
    <row r="370" spans="2:11">
      <c r="B370" s="76" t="s">
        <v>3017</v>
      </c>
      <c r="C370" s="73" t="s">
        <v>3018</v>
      </c>
      <c r="D370" s="86" t="s">
        <v>535</v>
      </c>
      <c r="E370" s="86" t="s">
        <v>134</v>
      </c>
      <c r="F370" s="94">
        <v>45055</v>
      </c>
      <c r="G370" s="83">
        <v>2484236.7000000007</v>
      </c>
      <c r="H370" s="85">
        <v>-1.244375</v>
      </c>
      <c r="I370" s="83">
        <v>-30.913210000000007</v>
      </c>
      <c r="J370" s="84">
        <f t="shared" si="5"/>
        <v>2.3303536517800178E-3</v>
      </c>
      <c r="K370" s="84">
        <f>I370/'סכום נכסי הקרן'!$C$42</f>
        <v>-5.9293604007019767E-6</v>
      </c>
    </row>
    <row r="371" spans="2:11">
      <c r="B371" s="76" t="s">
        <v>3019</v>
      </c>
      <c r="C371" s="73" t="s">
        <v>3020</v>
      </c>
      <c r="D371" s="86" t="s">
        <v>535</v>
      </c>
      <c r="E371" s="86" t="s">
        <v>136</v>
      </c>
      <c r="F371" s="94">
        <v>44971</v>
      </c>
      <c r="G371" s="83">
        <v>808368.60000000009</v>
      </c>
      <c r="H371" s="85">
        <v>5.3061119999999997</v>
      </c>
      <c r="I371" s="83">
        <v>42.89294000000001</v>
      </c>
      <c r="J371" s="84">
        <f t="shared" si="5"/>
        <v>-3.2334306066753079E-3</v>
      </c>
      <c r="K371" s="84">
        <f>I371/'סכום נכסי הקרן'!$C$42</f>
        <v>8.2271527255075041E-6</v>
      </c>
    </row>
    <row r="372" spans="2:11">
      <c r="B372" s="76" t="s">
        <v>3021</v>
      </c>
      <c r="C372" s="73" t="s">
        <v>3022</v>
      </c>
      <c r="D372" s="86" t="s">
        <v>535</v>
      </c>
      <c r="E372" s="86" t="s">
        <v>134</v>
      </c>
      <c r="F372" s="94">
        <v>44994</v>
      </c>
      <c r="G372" s="83">
        <v>807332.2300000001</v>
      </c>
      <c r="H372" s="85">
        <v>-2.1623459999999999</v>
      </c>
      <c r="I372" s="83">
        <v>-17.457320000000003</v>
      </c>
      <c r="J372" s="84">
        <f t="shared" si="5"/>
        <v>1.3159982225169219E-3</v>
      </c>
      <c r="K372" s="84">
        <f>I372/'סכום נכסי הקרן'!$C$42</f>
        <v>-3.3484307165248331E-6</v>
      </c>
    </row>
    <row r="373" spans="2:11">
      <c r="B373" s="76" t="s">
        <v>2914</v>
      </c>
      <c r="C373" s="73" t="s">
        <v>3023</v>
      </c>
      <c r="D373" s="86" t="s">
        <v>535</v>
      </c>
      <c r="E373" s="86" t="s">
        <v>134</v>
      </c>
      <c r="F373" s="94">
        <v>44987</v>
      </c>
      <c r="G373" s="83">
        <v>792947.00000000012</v>
      </c>
      <c r="H373" s="85">
        <v>-1.478753</v>
      </c>
      <c r="I373" s="83">
        <v>-11.725730000000004</v>
      </c>
      <c r="J373" s="84">
        <f t="shared" si="5"/>
        <v>8.8392948274496595E-4</v>
      </c>
      <c r="K373" s="84">
        <f>I373/'סכום נכסי הקרן'!$C$42</f>
        <v>-2.2490734262576807E-6</v>
      </c>
    </row>
    <row r="374" spans="2:11">
      <c r="B374" s="76" t="s">
        <v>3024</v>
      </c>
      <c r="C374" s="73" t="s">
        <v>3025</v>
      </c>
      <c r="D374" s="86" t="s">
        <v>535</v>
      </c>
      <c r="E374" s="86" t="s">
        <v>134</v>
      </c>
      <c r="F374" s="94">
        <v>45076</v>
      </c>
      <c r="G374" s="83">
        <v>3993.4100000000008</v>
      </c>
      <c r="H374" s="85">
        <v>-1.005657</v>
      </c>
      <c r="I374" s="83">
        <v>-4.0160000000000001E-2</v>
      </c>
      <c r="J374" s="84">
        <f t="shared" si="5"/>
        <v>3.0274113447126809E-6</v>
      </c>
      <c r="K374" s="84">
        <f>I374/'סכום נכסי הקרן'!$C$42</f>
        <v>-7.702956557801385E-9</v>
      </c>
    </row>
    <row r="375" spans="2:11">
      <c r="B375" s="76" t="s">
        <v>2928</v>
      </c>
      <c r="C375" s="73" t="s">
        <v>3026</v>
      </c>
      <c r="D375" s="86" t="s">
        <v>535</v>
      </c>
      <c r="E375" s="86" t="s">
        <v>134</v>
      </c>
      <c r="F375" s="94">
        <v>45005</v>
      </c>
      <c r="G375" s="83">
        <v>2470041.3000000003</v>
      </c>
      <c r="H375" s="85">
        <v>-0.81121200000000004</v>
      </c>
      <c r="I375" s="83">
        <v>-20.037280000000003</v>
      </c>
      <c r="J375" s="84">
        <f t="shared" si="5"/>
        <v>1.5104852786151522E-3</v>
      </c>
      <c r="K375" s="84">
        <f>I375/'סכום נכסי הקרן'!$C$42</f>
        <v>-3.8432842972236686E-6</v>
      </c>
    </row>
    <row r="376" spans="2:11">
      <c r="B376" s="76" t="s">
        <v>2933</v>
      </c>
      <c r="C376" s="73" t="s">
        <v>3027</v>
      </c>
      <c r="D376" s="86" t="s">
        <v>535</v>
      </c>
      <c r="E376" s="86" t="s">
        <v>134</v>
      </c>
      <c r="F376" s="94">
        <v>45005</v>
      </c>
      <c r="G376" s="83">
        <v>1699558.0000000002</v>
      </c>
      <c r="H376" s="85">
        <v>-0.72493300000000005</v>
      </c>
      <c r="I376" s="83">
        <v>-12.320660000000002</v>
      </c>
      <c r="J376" s="84">
        <f t="shared" si="5"/>
        <v>9.2877753631343983E-4</v>
      </c>
      <c r="K376" s="84">
        <f>I376/'סכום נכסי הקרן'!$C$42</f>
        <v>-2.3631849786713452E-6</v>
      </c>
    </row>
    <row r="377" spans="2:11">
      <c r="B377" s="76" t="s">
        <v>3028</v>
      </c>
      <c r="C377" s="73" t="s">
        <v>3029</v>
      </c>
      <c r="D377" s="86" t="s">
        <v>535</v>
      </c>
      <c r="E377" s="86" t="s">
        <v>134</v>
      </c>
      <c r="F377" s="94">
        <v>45090</v>
      </c>
      <c r="G377" s="83">
        <v>172520.09000000003</v>
      </c>
      <c r="H377" s="85">
        <v>-0.53527100000000005</v>
      </c>
      <c r="I377" s="83">
        <v>-0.9234500000000001</v>
      </c>
      <c r="J377" s="84">
        <f t="shared" si="5"/>
        <v>6.9613122666208299E-5</v>
      </c>
      <c r="K377" s="84">
        <f>I377/'סכום נכסי הקרן'!$C$42</f>
        <v>-1.7712388529137674E-7</v>
      </c>
    </row>
    <row r="378" spans="2:11">
      <c r="B378" s="76" t="s">
        <v>3030</v>
      </c>
      <c r="C378" s="73" t="s">
        <v>3031</v>
      </c>
      <c r="D378" s="86" t="s">
        <v>535</v>
      </c>
      <c r="E378" s="86" t="s">
        <v>134</v>
      </c>
      <c r="F378" s="94">
        <v>45019</v>
      </c>
      <c r="G378" s="83">
        <v>1467279.8100000003</v>
      </c>
      <c r="H378" s="85">
        <v>0.76064600000000004</v>
      </c>
      <c r="I378" s="83">
        <v>11.1608</v>
      </c>
      <c r="J378" s="84">
        <f t="shared" si="5"/>
        <v>-8.4134294163519139E-4</v>
      </c>
      <c r="K378" s="84">
        <f>I378/'סכום נכסי הקרן'!$C$42</f>
        <v>2.1407160744599026E-6</v>
      </c>
    </row>
    <row r="379" spans="2:11">
      <c r="B379" s="76" t="s">
        <v>2948</v>
      </c>
      <c r="C379" s="73" t="s">
        <v>3032</v>
      </c>
      <c r="D379" s="86" t="s">
        <v>535</v>
      </c>
      <c r="E379" s="86" t="s">
        <v>134</v>
      </c>
      <c r="F379" s="94">
        <v>45036</v>
      </c>
      <c r="G379" s="83">
        <v>1690324.4700000002</v>
      </c>
      <c r="H379" s="85">
        <v>1.1700280000000001</v>
      </c>
      <c r="I379" s="83">
        <v>19.777270000000005</v>
      </c>
      <c r="J379" s="84">
        <f t="shared" si="5"/>
        <v>-1.4908847501356019E-3</v>
      </c>
      <c r="K379" s="84">
        <f>I379/'סכום נכסי הקרן'!$C$42</f>
        <v>3.7934126404857726E-6</v>
      </c>
    </row>
    <row r="380" spans="2:11">
      <c r="B380" s="76" t="s">
        <v>2963</v>
      </c>
      <c r="C380" s="73" t="s">
        <v>3033</v>
      </c>
      <c r="D380" s="86" t="s">
        <v>535</v>
      </c>
      <c r="E380" s="86" t="s">
        <v>134</v>
      </c>
      <c r="F380" s="94">
        <v>45029</v>
      </c>
      <c r="G380" s="83">
        <v>4635257.4000000013</v>
      </c>
      <c r="H380" s="85">
        <v>1.7198</v>
      </c>
      <c r="I380" s="83">
        <v>79.71717000000001</v>
      </c>
      <c r="J380" s="84">
        <f t="shared" si="5"/>
        <v>-6.0093791042427642E-3</v>
      </c>
      <c r="K380" s="84">
        <f>I380/'סכום נכסי הקרן'!$C$42</f>
        <v>1.5290286290360255E-5</v>
      </c>
    </row>
    <row r="381" spans="2:11">
      <c r="B381" s="76" t="s">
        <v>3034</v>
      </c>
      <c r="C381" s="73" t="s">
        <v>3035</v>
      </c>
      <c r="D381" s="86" t="s">
        <v>535</v>
      </c>
      <c r="E381" s="86" t="s">
        <v>134</v>
      </c>
      <c r="F381" s="94">
        <v>45099</v>
      </c>
      <c r="G381" s="83">
        <v>789112.31999999995</v>
      </c>
      <c r="H381" s="85">
        <v>1.1970270000000001</v>
      </c>
      <c r="I381" s="83">
        <v>9.4458900000000021</v>
      </c>
      <c r="J381" s="84">
        <f t="shared" si="5"/>
        <v>-7.1206659728356746E-4</v>
      </c>
      <c r="K381" s="84">
        <f>I381/'סכום נכסי הקרן'!$C$42</f>
        <v>1.8117848685201828E-6</v>
      </c>
    </row>
    <row r="382" spans="2:11">
      <c r="B382" s="76" t="s">
        <v>2979</v>
      </c>
      <c r="C382" s="73" t="s">
        <v>3036</v>
      </c>
      <c r="D382" s="86" t="s">
        <v>535</v>
      </c>
      <c r="E382" s="86" t="s">
        <v>135</v>
      </c>
      <c r="F382" s="94">
        <v>45033</v>
      </c>
      <c r="G382" s="83">
        <v>7656802.4200000009</v>
      </c>
      <c r="H382" s="85">
        <v>-1.4079699999999999</v>
      </c>
      <c r="I382" s="83">
        <v>-107.80545000000001</v>
      </c>
      <c r="J382" s="84">
        <f t="shared" si="5"/>
        <v>8.1267789430242952E-3</v>
      </c>
      <c r="K382" s="84">
        <f>I382/'סכום נכסי הקרן'!$C$42</f>
        <v>-2.0677806226200928E-5</v>
      </c>
    </row>
    <row r="383" spans="2:11">
      <c r="B383" s="76" t="s">
        <v>2983</v>
      </c>
      <c r="C383" s="73" t="s">
        <v>3037</v>
      </c>
      <c r="D383" s="86" t="s">
        <v>535</v>
      </c>
      <c r="E383" s="86" t="s">
        <v>135</v>
      </c>
      <c r="F383" s="94">
        <v>45064</v>
      </c>
      <c r="G383" s="83">
        <v>923342.40000000014</v>
      </c>
      <c r="H383" s="85">
        <v>-1.1942600000000001</v>
      </c>
      <c r="I383" s="83">
        <v>-11.027110000000002</v>
      </c>
      <c r="J383" s="84">
        <f t="shared" si="5"/>
        <v>8.3126488828173947E-4</v>
      </c>
      <c r="K383" s="84">
        <f>I383/'סכום נכסי הקרן'!$C$42</f>
        <v>-2.1150734384486364E-6</v>
      </c>
    </row>
    <row r="384" spans="2:11">
      <c r="B384" s="76" t="s">
        <v>3038</v>
      </c>
      <c r="C384" s="73" t="s">
        <v>3039</v>
      </c>
      <c r="D384" s="86" t="s">
        <v>535</v>
      </c>
      <c r="E384" s="86" t="s">
        <v>132</v>
      </c>
      <c r="F384" s="94">
        <v>44971</v>
      </c>
      <c r="G384" s="83">
        <v>1142301.4400000002</v>
      </c>
      <c r="H384" s="85">
        <v>10.04735</v>
      </c>
      <c r="I384" s="83">
        <v>114.77102000000002</v>
      </c>
      <c r="J384" s="84">
        <f t="shared" si="5"/>
        <v>-8.6518697209224619E-3</v>
      </c>
      <c r="K384" s="84">
        <f>I384/'סכום נכסי הקרן'!$C$42</f>
        <v>2.2013849132334512E-5</v>
      </c>
    </row>
    <row r="385" spans="2:11">
      <c r="B385" s="76" t="s">
        <v>3040</v>
      </c>
      <c r="C385" s="73" t="s">
        <v>3041</v>
      </c>
      <c r="D385" s="86" t="s">
        <v>535</v>
      </c>
      <c r="E385" s="86" t="s">
        <v>132</v>
      </c>
      <c r="F385" s="94">
        <v>45099</v>
      </c>
      <c r="G385" s="83">
        <v>3662330.3000000007</v>
      </c>
      <c r="H385" s="85">
        <v>1.835528</v>
      </c>
      <c r="I385" s="83">
        <v>67.223100000000017</v>
      </c>
      <c r="J385" s="84">
        <f t="shared" si="5"/>
        <v>-5.0675292720805546E-3</v>
      </c>
      <c r="K385" s="84">
        <f>I385/'סכום נכסי הקרן'!$C$42</f>
        <v>1.289384011406221E-5</v>
      </c>
    </row>
    <row r="386" spans="2:11">
      <c r="B386" s="72"/>
      <c r="C386" s="73"/>
      <c r="D386" s="73"/>
      <c r="E386" s="73"/>
      <c r="F386" s="73"/>
      <c r="G386" s="83"/>
      <c r="H386" s="85"/>
      <c r="I386" s="73"/>
      <c r="J386" s="84"/>
      <c r="K386" s="73"/>
    </row>
    <row r="387" spans="2:11">
      <c r="B387" s="89" t="s">
        <v>193</v>
      </c>
      <c r="C387" s="71"/>
      <c r="D387" s="71"/>
      <c r="E387" s="71"/>
      <c r="F387" s="71"/>
      <c r="G387" s="80"/>
      <c r="H387" s="82"/>
      <c r="I387" s="80">
        <v>5.369872764000001</v>
      </c>
      <c r="J387" s="81">
        <f t="shared" si="5"/>
        <v>-4.0480113858060862E-4</v>
      </c>
      <c r="K387" s="81">
        <f>I387/'סכום נכסי הקרן'!$C$42</f>
        <v>1.0299775055282086E-6</v>
      </c>
    </row>
    <row r="388" spans="2:11">
      <c r="B388" s="76" t="s">
        <v>3042</v>
      </c>
      <c r="C388" s="73" t="s">
        <v>3043</v>
      </c>
      <c r="D388" s="86" t="s">
        <v>535</v>
      </c>
      <c r="E388" s="86" t="s">
        <v>133</v>
      </c>
      <c r="F388" s="94">
        <v>45097</v>
      </c>
      <c r="G388" s="83">
        <v>932007.45000000019</v>
      </c>
      <c r="H388" s="85">
        <v>0.57616199999999995</v>
      </c>
      <c r="I388" s="83">
        <v>5.369872764000001</v>
      </c>
      <c r="J388" s="84">
        <f t="shared" si="5"/>
        <v>-4.0480113858060862E-4</v>
      </c>
      <c r="K388" s="84">
        <f>I388/'סכום נכסי הקרן'!$C$42</f>
        <v>1.0299775055282086E-6</v>
      </c>
    </row>
    <row r="389" spans="2:11">
      <c r="B389" s="72"/>
      <c r="C389" s="73"/>
      <c r="D389" s="73"/>
      <c r="E389" s="73"/>
      <c r="F389" s="73"/>
      <c r="G389" s="83"/>
      <c r="H389" s="85"/>
      <c r="I389" s="73"/>
      <c r="J389" s="84"/>
      <c r="K389" s="73"/>
    </row>
    <row r="390" spans="2:11">
      <c r="B390" s="70" t="s">
        <v>203</v>
      </c>
      <c r="C390" s="71"/>
      <c r="D390" s="71"/>
      <c r="E390" s="71"/>
      <c r="F390" s="71"/>
      <c r="G390" s="80"/>
      <c r="H390" s="82"/>
      <c r="I390" s="80">
        <v>12146.987968044001</v>
      </c>
      <c r="J390" s="81">
        <f t="shared" si="5"/>
        <v>-0.91568548751356682</v>
      </c>
      <c r="K390" s="81">
        <f>I390/'סכום נכסי הקרן'!$C$42</f>
        <v>2.3298735215632233E-3</v>
      </c>
    </row>
    <row r="391" spans="2:11">
      <c r="B391" s="89" t="s">
        <v>192</v>
      </c>
      <c r="C391" s="71"/>
      <c r="D391" s="71"/>
      <c r="E391" s="71"/>
      <c r="F391" s="71"/>
      <c r="G391" s="80"/>
      <c r="H391" s="82"/>
      <c r="I391" s="80">
        <v>12146.987968044001</v>
      </c>
      <c r="J391" s="81">
        <f t="shared" si="5"/>
        <v>-0.91568548751356682</v>
      </c>
      <c r="K391" s="81">
        <f>I391/'סכום נכסי הקרן'!$C$42</f>
        <v>2.3298735215632233E-3</v>
      </c>
    </row>
    <row r="392" spans="2:11">
      <c r="B392" s="76" t="s">
        <v>3044</v>
      </c>
      <c r="C392" s="73" t="s">
        <v>3045</v>
      </c>
      <c r="D392" s="86" t="s">
        <v>535</v>
      </c>
      <c r="E392" s="86" t="s">
        <v>132</v>
      </c>
      <c r="F392" s="94">
        <v>45068</v>
      </c>
      <c r="G392" s="83">
        <v>3682953.9267440005</v>
      </c>
      <c r="H392" s="85">
        <v>5.4498439999999997</v>
      </c>
      <c r="I392" s="83">
        <v>200.71524378600006</v>
      </c>
      <c r="J392" s="84">
        <f t="shared" si="5"/>
        <v>-1.5130667482432967E-2</v>
      </c>
      <c r="K392" s="84">
        <f>I392/'סכום נכסי הקרן'!$C$42</f>
        <v>3.84985259803803E-5</v>
      </c>
    </row>
    <row r="393" spans="2:11">
      <c r="B393" s="76" t="s">
        <v>3046</v>
      </c>
      <c r="C393" s="73" t="s">
        <v>3047</v>
      </c>
      <c r="D393" s="86" t="s">
        <v>535</v>
      </c>
      <c r="E393" s="86" t="s">
        <v>141</v>
      </c>
      <c r="F393" s="94">
        <v>44909</v>
      </c>
      <c r="G393" s="83">
        <v>13176921.160768004</v>
      </c>
      <c r="H393" s="85">
        <v>19.873031999999998</v>
      </c>
      <c r="I393" s="83">
        <v>2618.6537013040002</v>
      </c>
      <c r="J393" s="84">
        <f t="shared" si="5"/>
        <v>-0.197403932350637</v>
      </c>
      <c r="K393" s="84">
        <f>I393/'סכום נכסי הקרן'!$C$42</f>
        <v>5.0227529136131761E-4</v>
      </c>
    </row>
    <row r="394" spans="2:11">
      <c r="B394" s="76" t="s">
        <v>3048</v>
      </c>
      <c r="C394" s="73" t="s">
        <v>3049</v>
      </c>
      <c r="D394" s="86" t="s">
        <v>535</v>
      </c>
      <c r="E394" s="86" t="s">
        <v>132</v>
      </c>
      <c r="F394" s="94">
        <v>44868</v>
      </c>
      <c r="G394" s="83">
        <v>8264830.2806860022</v>
      </c>
      <c r="H394" s="85">
        <v>22.552578</v>
      </c>
      <c r="I394" s="83">
        <v>1863.9322766260002</v>
      </c>
      <c r="J394" s="84">
        <f t="shared" si="5"/>
        <v>-0.14051020219207389</v>
      </c>
      <c r="K394" s="84">
        <f>I394/'סכום נכסי הקרן'!$C$42</f>
        <v>3.5751467513779665E-4</v>
      </c>
    </row>
    <row r="395" spans="2:11">
      <c r="B395" s="76" t="s">
        <v>3050</v>
      </c>
      <c r="C395" s="73" t="s">
        <v>3051</v>
      </c>
      <c r="D395" s="86" t="s">
        <v>535</v>
      </c>
      <c r="E395" s="86" t="s">
        <v>132</v>
      </c>
      <c r="F395" s="94">
        <v>44972</v>
      </c>
      <c r="G395" s="83">
        <v>36593810.289681002</v>
      </c>
      <c r="H395" s="85">
        <v>6.1653229999999999</v>
      </c>
      <c r="I395" s="83">
        <v>2256.1265502870006</v>
      </c>
      <c r="J395" s="84">
        <f t="shared" si="5"/>
        <v>-0.17007527672924178</v>
      </c>
      <c r="K395" s="84">
        <f>I395/'סכום נכסי הקרן'!$C$42</f>
        <v>4.3274015950605244E-4</v>
      </c>
    </row>
    <row r="396" spans="2:11">
      <c r="B396" s="76" t="s">
        <v>3050</v>
      </c>
      <c r="C396" s="73" t="s">
        <v>3052</v>
      </c>
      <c r="D396" s="86" t="s">
        <v>535</v>
      </c>
      <c r="E396" s="86" t="s">
        <v>132</v>
      </c>
      <c r="F396" s="94">
        <v>44788</v>
      </c>
      <c r="G396" s="83">
        <v>37077643.224287011</v>
      </c>
      <c r="H396" s="85">
        <v>1.405079</v>
      </c>
      <c r="I396" s="83">
        <v>520.97005761900004</v>
      </c>
      <c r="J396" s="84">
        <f t="shared" ref="J396:J400" si="6">IFERROR(I396/$I$11,0)</f>
        <v>-3.9272675863829175E-2</v>
      </c>
      <c r="K396" s="84">
        <f>I396/'סכום נכסי הקרן'!$C$42</f>
        <v>9.9925540880339679E-5</v>
      </c>
    </row>
    <row r="397" spans="2:11">
      <c r="B397" s="76" t="s">
        <v>3050</v>
      </c>
      <c r="C397" s="73" t="s">
        <v>3053</v>
      </c>
      <c r="D397" s="86" t="s">
        <v>535</v>
      </c>
      <c r="E397" s="86" t="s">
        <v>132</v>
      </c>
      <c r="F397" s="94">
        <v>45069</v>
      </c>
      <c r="G397" s="83">
        <v>29045397.973601002</v>
      </c>
      <c r="H397" s="85">
        <v>7.1095499999999996</v>
      </c>
      <c r="I397" s="83">
        <v>2064.9969956600003</v>
      </c>
      <c r="J397" s="84">
        <f t="shared" si="6"/>
        <v>-0.15566721442875217</v>
      </c>
      <c r="K397" s="84">
        <f>I397/'סכום נכסי הקרן'!$C$42</f>
        <v>3.9608023280775288E-4</v>
      </c>
    </row>
    <row r="398" spans="2:11">
      <c r="B398" s="76" t="s">
        <v>3054</v>
      </c>
      <c r="C398" s="73" t="s">
        <v>3055</v>
      </c>
      <c r="D398" s="86" t="s">
        <v>535</v>
      </c>
      <c r="E398" s="86" t="s">
        <v>132</v>
      </c>
      <c r="F398" s="94">
        <v>44946</v>
      </c>
      <c r="G398" s="83">
        <v>5513923.9581399998</v>
      </c>
      <c r="H398" s="85">
        <v>-9.3647760000000009</v>
      </c>
      <c r="I398" s="83">
        <v>-516.36662432000014</v>
      </c>
      <c r="J398" s="84">
        <f t="shared" si="6"/>
        <v>3.8925651805213131E-2</v>
      </c>
      <c r="K398" s="84">
        <f>I398/'סכום נכסי הקרן'!$C$42</f>
        <v>-9.9042571589529605E-5</v>
      </c>
    </row>
    <row r="399" spans="2:11">
      <c r="B399" s="76" t="s">
        <v>3056</v>
      </c>
      <c r="C399" s="73" t="s">
        <v>3057</v>
      </c>
      <c r="D399" s="86" t="s">
        <v>535</v>
      </c>
      <c r="E399" s="86" t="s">
        <v>141</v>
      </c>
      <c r="F399" s="94">
        <v>44972</v>
      </c>
      <c r="G399" s="83">
        <v>17827337.301090002</v>
      </c>
      <c r="H399" s="85">
        <v>15.918257000000001</v>
      </c>
      <c r="I399" s="83">
        <v>2837.8013377950006</v>
      </c>
      <c r="J399" s="84">
        <f t="shared" si="6"/>
        <v>-0.2139241026912701</v>
      </c>
      <c r="K399" s="84">
        <f>I399/'סכום נכסי הקרן'!$C$42</f>
        <v>5.443092735235444E-4</v>
      </c>
    </row>
    <row r="400" spans="2:11">
      <c r="B400" s="76" t="s">
        <v>3056</v>
      </c>
      <c r="C400" s="73" t="s">
        <v>3058</v>
      </c>
      <c r="D400" s="86" t="s">
        <v>535</v>
      </c>
      <c r="E400" s="86" t="s">
        <v>141</v>
      </c>
      <c r="F400" s="94">
        <v>45082</v>
      </c>
      <c r="G400" s="83">
        <v>9303214.0940160025</v>
      </c>
      <c r="H400" s="85">
        <v>3.2263950000000001</v>
      </c>
      <c r="I400" s="83">
        <v>300.15842928700005</v>
      </c>
      <c r="J400" s="84">
        <f t="shared" si="6"/>
        <v>-2.2627067580542903E-2</v>
      </c>
      <c r="K400" s="84">
        <f>I400/'סכום נכסי הקרן'!$C$42</f>
        <v>5.7572393955569227E-5</v>
      </c>
    </row>
    <row r="401" spans="2:1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</row>
    <row r="402" spans="2:1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</row>
    <row r="403" spans="2:1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</row>
    <row r="404" spans="2:11">
      <c r="B404" s="129" t="s">
        <v>222</v>
      </c>
      <c r="C404" s="116"/>
      <c r="D404" s="116"/>
      <c r="E404" s="116"/>
      <c r="F404" s="116"/>
      <c r="G404" s="116"/>
      <c r="H404" s="116"/>
      <c r="I404" s="116"/>
      <c r="J404" s="116"/>
      <c r="K404" s="116"/>
    </row>
    <row r="405" spans="2:11">
      <c r="B405" s="129" t="s">
        <v>112</v>
      </c>
      <c r="C405" s="116"/>
      <c r="D405" s="116"/>
      <c r="E405" s="116"/>
      <c r="F405" s="116"/>
      <c r="G405" s="116"/>
      <c r="H405" s="116"/>
      <c r="I405" s="116"/>
      <c r="J405" s="116"/>
      <c r="K405" s="116"/>
    </row>
    <row r="406" spans="2:11">
      <c r="B406" s="129" t="s">
        <v>205</v>
      </c>
      <c r="C406" s="116"/>
      <c r="D406" s="116"/>
      <c r="E406" s="116"/>
      <c r="F406" s="116"/>
      <c r="G406" s="116"/>
      <c r="H406" s="116"/>
      <c r="I406" s="116"/>
      <c r="J406" s="116"/>
      <c r="K406" s="116"/>
    </row>
    <row r="407" spans="2:11">
      <c r="B407" s="129" t="s">
        <v>213</v>
      </c>
      <c r="C407" s="116"/>
      <c r="D407" s="116"/>
      <c r="E407" s="116"/>
      <c r="F407" s="116"/>
      <c r="G407" s="116"/>
      <c r="H407" s="116"/>
      <c r="I407" s="116"/>
      <c r="J407" s="116"/>
      <c r="K407" s="116"/>
    </row>
    <row r="408" spans="2:1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</row>
    <row r="409" spans="2:1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</row>
    <row r="410" spans="2:1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</row>
    <row r="411" spans="2:1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</row>
    <row r="412" spans="2:1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</row>
    <row r="413" spans="2:1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</row>
    <row r="414" spans="2:1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</row>
    <row r="415" spans="2:1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</row>
    <row r="416" spans="2:1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</row>
    <row r="417" spans="2:1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</row>
    <row r="418" spans="2:1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</row>
    <row r="419" spans="2:1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</row>
    <row r="420" spans="2:1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</row>
    <row r="421" spans="2:1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</row>
    <row r="422" spans="2:1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</row>
    <row r="423" spans="2:1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</row>
    <row r="424" spans="2:1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</row>
    <row r="425" spans="2:1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</row>
    <row r="426" spans="2:1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</row>
    <row r="427" spans="2:1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</row>
    <row r="428" spans="2:1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</row>
    <row r="429" spans="2:1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</row>
    <row r="430" spans="2:1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</row>
    <row r="431" spans="2:1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</row>
    <row r="432" spans="2:1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</row>
    <row r="433" spans="2:1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</row>
    <row r="434" spans="2:1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</row>
    <row r="435" spans="2:1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</row>
    <row r="436" spans="2:1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</row>
    <row r="437" spans="2:1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</row>
    <row r="438" spans="2:1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</row>
    <row r="439" spans="2:1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</row>
    <row r="440" spans="2:1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</row>
    <row r="441" spans="2:1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</row>
    <row r="442" spans="2:1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</row>
    <row r="443" spans="2:1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</row>
    <row r="444" spans="2:1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</row>
    <row r="445" spans="2:1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</row>
    <row r="446" spans="2:1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</row>
    <row r="447" spans="2:1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</row>
    <row r="448" spans="2:1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</row>
    <row r="449" spans="2:1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</row>
    <row r="450" spans="2:1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</row>
    <row r="451" spans="2:1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</row>
    <row r="452" spans="2:1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</row>
    <row r="453" spans="2:1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</row>
    <row r="454" spans="2:1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</row>
    <row r="455" spans="2:1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</row>
    <row r="456" spans="2:1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</row>
    <row r="457" spans="2:1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</row>
    <row r="458" spans="2:1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</row>
    <row r="459" spans="2:1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</row>
    <row r="460" spans="2:11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</row>
    <row r="461" spans="2:11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</row>
    <row r="462" spans="2:11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</row>
    <row r="463" spans="2:11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</row>
    <row r="464" spans="2:11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</row>
    <row r="465" spans="2:11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</row>
    <row r="466" spans="2:11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</row>
    <row r="467" spans="2:11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</row>
    <row r="468" spans="2:11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</row>
    <row r="469" spans="2:11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</row>
    <row r="470" spans="2:11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</row>
    <row r="471" spans="2:11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</row>
    <row r="472" spans="2:11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</row>
    <row r="473" spans="2:11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</row>
    <row r="474" spans="2:11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</row>
    <row r="475" spans="2:11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</row>
    <row r="476" spans="2:11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</row>
    <row r="477" spans="2:11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</row>
    <row r="478" spans="2:11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</row>
    <row r="479" spans="2:11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</row>
    <row r="480" spans="2:11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</row>
    <row r="481" spans="2:11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</row>
    <row r="482" spans="2:11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</row>
    <row r="483" spans="2:11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</row>
    <row r="484" spans="2:11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</row>
    <row r="485" spans="2:11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</row>
    <row r="486" spans="2:11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</row>
    <row r="487" spans="2:11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</row>
    <row r="488" spans="2:11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</row>
    <row r="489" spans="2:11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</row>
    <row r="490" spans="2:11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</row>
    <row r="491" spans="2:11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</row>
    <row r="492" spans="2:11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</row>
    <row r="493" spans="2:11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</row>
    <row r="494" spans="2:11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</row>
    <row r="495" spans="2:11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</row>
    <row r="496" spans="2:11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</row>
    <row r="497" spans="2:11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</row>
    <row r="498" spans="2:11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</row>
    <row r="499" spans="2:11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</row>
    <row r="500" spans="2:11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</row>
    <row r="501" spans="2:11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</row>
    <row r="502" spans="2:11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</row>
    <row r="503" spans="2:11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</row>
    <row r="504" spans="2:11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</row>
    <row r="505" spans="2:11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</row>
    <row r="506" spans="2:11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</row>
    <row r="507" spans="2:11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</row>
    <row r="508" spans="2:11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</row>
    <row r="509" spans="2:11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</row>
    <row r="510" spans="2:11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</row>
    <row r="511" spans="2:11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</row>
    <row r="512" spans="2:11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</row>
    <row r="513" spans="2:11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</row>
    <row r="514" spans="2:11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</row>
    <row r="515" spans="2:11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</row>
    <row r="516" spans="2:11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</row>
    <row r="517" spans="2:11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</row>
    <row r="518" spans="2:11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</row>
    <row r="519" spans="2:11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</row>
    <row r="520" spans="2:11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</row>
    <row r="521" spans="2:11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</row>
    <row r="522" spans="2:11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</row>
    <row r="523" spans="2:11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</row>
    <row r="524" spans="2:11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</row>
    <row r="525" spans="2:11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</row>
    <row r="526" spans="2:11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</row>
    <row r="527" spans="2:11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</row>
    <row r="528" spans="2:11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</row>
    <row r="529" spans="2:11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</row>
    <row r="530" spans="2:11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</row>
    <row r="531" spans="2:11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</row>
    <row r="532" spans="2:11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</row>
    <row r="533" spans="2:11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</row>
    <row r="534" spans="2:11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</row>
    <row r="535" spans="2:11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</row>
    <row r="536" spans="2:11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</row>
    <row r="537" spans="2:11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</row>
    <row r="538" spans="2:11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</row>
    <row r="539" spans="2:11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</row>
    <row r="540" spans="2:11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</row>
    <row r="541" spans="2:11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</row>
    <row r="542" spans="2:11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</row>
    <row r="543" spans="2:11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</row>
    <row r="544" spans="2:11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</row>
    <row r="545" spans="2:11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</row>
    <row r="546" spans="2:11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</row>
    <row r="547" spans="2:11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</row>
    <row r="548" spans="2:11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</row>
    <row r="549" spans="2:11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</row>
    <row r="550" spans="2:11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</row>
    <row r="551" spans="2:11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</row>
    <row r="552" spans="2:11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</row>
    <row r="553" spans="2:11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</row>
    <row r="554" spans="2:11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</row>
    <row r="555" spans="2:11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</row>
    <row r="556" spans="2:11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</row>
    <row r="557" spans="2:11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</row>
    <row r="558" spans="2:11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</row>
    <row r="559" spans="2:11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</row>
    <row r="560" spans="2:11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</row>
    <row r="561" spans="2:11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</row>
    <row r="562" spans="2:11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</row>
    <row r="563" spans="2:11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</row>
    <row r="564" spans="2:11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</row>
    <row r="565" spans="2:11">
      <c r="B565" s="115"/>
      <c r="C565" s="115"/>
      <c r="D565" s="115"/>
      <c r="E565" s="116"/>
      <c r="F565" s="116"/>
      <c r="G565" s="116"/>
      <c r="H565" s="116"/>
      <c r="I565" s="116"/>
      <c r="J565" s="116"/>
      <c r="K565" s="116"/>
    </row>
    <row r="566" spans="2:11">
      <c r="B566" s="115"/>
      <c r="C566" s="115"/>
      <c r="D566" s="115"/>
      <c r="E566" s="116"/>
      <c r="F566" s="116"/>
      <c r="G566" s="116"/>
      <c r="H566" s="116"/>
      <c r="I566" s="116"/>
      <c r="J566" s="116"/>
      <c r="K566" s="116"/>
    </row>
    <row r="567" spans="2:11">
      <c r="B567" s="115"/>
      <c r="C567" s="115"/>
      <c r="D567" s="115"/>
      <c r="E567" s="116"/>
      <c r="F567" s="116"/>
      <c r="G567" s="116"/>
      <c r="H567" s="116"/>
      <c r="I567" s="116"/>
      <c r="J567" s="116"/>
      <c r="K567" s="116"/>
    </row>
    <row r="568" spans="2:11">
      <c r="B568" s="115"/>
      <c r="C568" s="115"/>
      <c r="D568" s="115"/>
      <c r="E568" s="116"/>
      <c r="F568" s="116"/>
      <c r="G568" s="116"/>
      <c r="H568" s="116"/>
      <c r="I568" s="116"/>
      <c r="J568" s="116"/>
      <c r="K568" s="116"/>
    </row>
    <row r="569" spans="2:11">
      <c r="B569" s="115"/>
      <c r="C569" s="115"/>
      <c r="D569" s="115"/>
      <c r="E569" s="116"/>
      <c r="F569" s="116"/>
      <c r="G569" s="116"/>
      <c r="H569" s="116"/>
      <c r="I569" s="116"/>
      <c r="J569" s="116"/>
      <c r="K569" s="116"/>
    </row>
    <row r="570" spans="2:11">
      <c r="B570" s="115"/>
      <c r="C570" s="115"/>
      <c r="D570" s="115"/>
      <c r="E570" s="116"/>
      <c r="F570" s="116"/>
      <c r="G570" s="116"/>
      <c r="H570" s="116"/>
      <c r="I570" s="116"/>
      <c r="J570" s="116"/>
      <c r="K570" s="116"/>
    </row>
    <row r="571" spans="2:11">
      <c r="B571" s="115"/>
      <c r="C571" s="115"/>
      <c r="D571" s="115"/>
      <c r="E571" s="116"/>
      <c r="F571" s="116"/>
      <c r="G571" s="116"/>
      <c r="H571" s="116"/>
      <c r="I571" s="116"/>
      <c r="J571" s="116"/>
      <c r="K571" s="116"/>
    </row>
    <row r="572" spans="2:11">
      <c r="B572" s="115"/>
      <c r="C572" s="115"/>
      <c r="D572" s="115"/>
      <c r="E572" s="116"/>
      <c r="F572" s="116"/>
      <c r="G572" s="116"/>
      <c r="H572" s="116"/>
      <c r="I572" s="116"/>
      <c r="J572" s="116"/>
      <c r="K572" s="116"/>
    </row>
    <row r="573" spans="2:11">
      <c r="B573" s="115"/>
      <c r="C573" s="115"/>
      <c r="D573" s="115"/>
      <c r="E573" s="116"/>
      <c r="F573" s="116"/>
      <c r="G573" s="116"/>
      <c r="H573" s="116"/>
      <c r="I573" s="116"/>
      <c r="J573" s="116"/>
      <c r="K573" s="116"/>
    </row>
    <row r="574" spans="2:11">
      <c r="B574" s="115"/>
      <c r="C574" s="115"/>
      <c r="D574" s="115"/>
      <c r="E574" s="116"/>
      <c r="F574" s="116"/>
      <c r="G574" s="116"/>
      <c r="H574" s="116"/>
      <c r="I574" s="116"/>
      <c r="J574" s="116"/>
      <c r="K574" s="116"/>
    </row>
    <row r="575" spans="2:11">
      <c r="B575" s="115"/>
      <c r="C575" s="115"/>
      <c r="D575" s="115"/>
      <c r="E575" s="116"/>
      <c r="F575" s="116"/>
      <c r="G575" s="116"/>
      <c r="H575" s="116"/>
      <c r="I575" s="116"/>
      <c r="J575" s="116"/>
      <c r="K575" s="116"/>
    </row>
    <row r="576" spans="2:11">
      <c r="B576" s="115"/>
      <c r="C576" s="115"/>
      <c r="D576" s="115"/>
      <c r="E576" s="116"/>
      <c r="F576" s="116"/>
      <c r="G576" s="116"/>
      <c r="H576" s="116"/>
      <c r="I576" s="116"/>
      <c r="J576" s="116"/>
      <c r="K576" s="116"/>
    </row>
    <row r="577" spans="2:11">
      <c r="B577" s="115"/>
      <c r="C577" s="115"/>
      <c r="D577" s="115"/>
      <c r="E577" s="116"/>
      <c r="F577" s="116"/>
      <c r="G577" s="116"/>
      <c r="H577" s="116"/>
      <c r="I577" s="116"/>
      <c r="J577" s="116"/>
      <c r="K577" s="116"/>
    </row>
    <row r="578" spans="2:11">
      <c r="B578" s="115"/>
      <c r="C578" s="115"/>
      <c r="D578" s="115"/>
      <c r="E578" s="116"/>
      <c r="F578" s="116"/>
      <c r="G578" s="116"/>
      <c r="H578" s="116"/>
      <c r="I578" s="116"/>
      <c r="J578" s="116"/>
      <c r="K578" s="116"/>
    </row>
    <row r="579" spans="2:11">
      <c r="B579" s="115"/>
      <c r="C579" s="115"/>
      <c r="D579" s="115"/>
      <c r="E579" s="116"/>
      <c r="F579" s="116"/>
      <c r="G579" s="116"/>
      <c r="H579" s="116"/>
      <c r="I579" s="116"/>
      <c r="J579" s="116"/>
      <c r="K579" s="116"/>
    </row>
    <row r="580" spans="2:11">
      <c r="B580" s="115"/>
      <c r="C580" s="115"/>
      <c r="D580" s="115"/>
      <c r="E580" s="116"/>
      <c r="F580" s="116"/>
      <c r="G580" s="116"/>
      <c r="H580" s="116"/>
      <c r="I580" s="116"/>
      <c r="J580" s="116"/>
      <c r="K580" s="116"/>
    </row>
    <row r="581" spans="2:11">
      <c r="B581" s="115"/>
      <c r="C581" s="115"/>
      <c r="D581" s="115"/>
      <c r="E581" s="116"/>
      <c r="F581" s="116"/>
      <c r="G581" s="116"/>
      <c r="H581" s="116"/>
      <c r="I581" s="116"/>
      <c r="J581" s="116"/>
      <c r="K581" s="116"/>
    </row>
    <row r="582" spans="2:11">
      <c r="B582" s="115"/>
      <c r="C582" s="115"/>
      <c r="D582" s="115"/>
      <c r="E582" s="116"/>
      <c r="F582" s="116"/>
      <c r="G582" s="116"/>
      <c r="H582" s="116"/>
      <c r="I582" s="116"/>
      <c r="J582" s="116"/>
      <c r="K582" s="116"/>
    </row>
    <row r="583" spans="2:11">
      <c r="B583" s="115"/>
      <c r="C583" s="115"/>
      <c r="D583" s="115"/>
      <c r="E583" s="116"/>
      <c r="F583" s="116"/>
      <c r="G583" s="116"/>
      <c r="H583" s="116"/>
      <c r="I583" s="116"/>
      <c r="J583" s="116"/>
      <c r="K583" s="116"/>
    </row>
    <row r="584" spans="2:11">
      <c r="B584" s="115"/>
      <c r="C584" s="115"/>
      <c r="D584" s="115"/>
      <c r="E584" s="116"/>
      <c r="F584" s="116"/>
      <c r="G584" s="116"/>
      <c r="H584" s="116"/>
      <c r="I584" s="116"/>
      <c r="J584" s="116"/>
      <c r="K584" s="116"/>
    </row>
    <row r="585" spans="2:11">
      <c r="B585" s="115"/>
      <c r="C585" s="115"/>
      <c r="D585" s="115"/>
      <c r="E585" s="116"/>
      <c r="F585" s="116"/>
      <c r="G585" s="116"/>
      <c r="H585" s="116"/>
      <c r="I585" s="116"/>
      <c r="J585" s="116"/>
      <c r="K585" s="116"/>
    </row>
    <row r="586" spans="2:11">
      <c r="B586" s="115"/>
      <c r="C586" s="115"/>
      <c r="D586" s="115"/>
      <c r="E586" s="116"/>
      <c r="F586" s="116"/>
      <c r="G586" s="116"/>
      <c r="H586" s="116"/>
      <c r="I586" s="116"/>
      <c r="J586" s="116"/>
      <c r="K586" s="116"/>
    </row>
    <row r="587" spans="2:11">
      <c r="B587" s="115"/>
      <c r="C587" s="115"/>
      <c r="D587" s="115"/>
      <c r="E587" s="116"/>
      <c r="F587" s="116"/>
      <c r="G587" s="116"/>
      <c r="H587" s="116"/>
      <c r="I587" s="116"/>
      <c r="J587" s="116"/>
      <c r="K587" s="116"/>
    </row>
    <row r="588" spans="2:11">
      <c r="B588" s="115"/>
      <c r="C588" s="115"/>
      <c r="D588" s="115"/>
      <c r="E588" s="116"/>
      <c r="F588" s="116"/>
      <c r="G588" s="116"/>
      <c r="H588" s="116"/>
      <c r="I588" s="116"/>
      <c r="J588" s="116"/>
      <c r="K588" s="116"/>
    </row>
    <row r="589" spans="2:11">
      <c r="B589" s="115"/>
      <c r="C589" s="115"/>
      <c r="D589" s="115"/>
      <c r="E589" s="116"/>
      <c r="F589" s="116"/>
      <c r="G589" s="116"/>
      <c r="H589" s="116"/>
      <c r="I589" s="116"/>
      <c r="J589" s="116"/>
      <c r="K589" s="116"/>
    </row>
    <row r="590" spans="2:11">
      <c r="B590" s="115"/>
      <c r="C590" s="115"/>
      <c r="D590" s="115"/>
      <c r="E590" s="116"/>
      <c r="F590" s="116"/>
      <c r="G590" s="116"/>
      <c r="H590" s="116"/>
      <c r="I590" s="116"/>
      <c r="J590" s="116"/>
      <c r="K590" s="116"/>
    </row>
    <row r="591" spans="2:11">
      <c r="B591" s="115"/>
      <c r="C591" s="115"/>
      <c r="D591" s="115"/>
      <c r="E591" s="116"/>
      <c r="F591" s="116"/>
      <c r="G591" s="116"/>
      <c r="H591" s="116"/>
      <c r="I591" s="116"/>
      <c r="J591" s="116"/>
      <c r="K591" s="116"/>
    </row>
    <row r="592" spans="2:11">
      <c r="B592" s="115"/>
      <c r="C592" s="115"/>
      <c r="D592" s="115"/>
      <c r="E592" s="116"/>
      <c r="F592" s="116"/>
      <c r="G592" s="116"/>
      <c r="H592" s="116"/>
      <c r="I592" s="116"/>
      <c r="J592" s="116"/>
      <c r="K592" s="116"/>
    </row>
    <row r="593" spans="2:11">
      <c r="B593" s="115"/>
      <c r="C593" s="115"/>
      <c r="D593" s="115"/>
      <c r="E593" s="116"/>
      <c r="F593" s="116"/>
      <c r="G593" s="116"/>
      <c r="H593" s="116"/>
      <c r="I593" s="116"/>
      <c r="J593" s="116"/>
      <c r="K593" s="116"/>
    </row>
    <row r="594" spans="2:11">
      <c r="B594" s="115"/>
      <c r="C594" s="115"/>
      <c r="D594" s="115"/>
      <c r="E594" s="116"/>
      <c r="F594" s="116"/>
      <c r="G594" s="116"/>
      <c r="H594" s="116"/>
      <c r="I594" s="116"/>
      <c r="J594" s="116"/>
      <c r="K594" s="116"/>
    </row>
    <row r="595" spans="2:11">
      <c r="B595" s="115"/>
      <c r="C595" s="115"/>
      <c r="D595" s="115"/>
      <c r="E595" s="116"/>
      <c r="F595" s="116"/>
      <c r="G595" s="116"/>
      <c r="H595" s="116"/>
      <c r="I595" s="116"/>
      <c r="J595" s="116"/>
      <c r="K595" s="116"/>
    </row>
    <row r="596" spans="2:11">
      <c r="B596" s="115"/>
      <c r="C596" s="115"/>
      <c r="D596" s="115"/>
      <c r="E596" s="116"/>
      <c r="F596" s="116"/>
      <c r="G596" s="116"/>
      <c r="H596" s="116"/>
      <c r="I596" s="116"/>
      <c r="J596" s="116"/>
      <c r="K596" s="116"/>
    </row>
    <row r="597" spans="2:11">
      <c r="B597" s="115"/>
      <c r="C597" s="115"/>
      <c r="D597" s="115"/>
      <c r="E597" s="116"/>
      <c r="F597" s="116"/>
      <c r="G597" s="116"/>
      <c r="H597" s="116"/>
      <c r="I597" s="116"/>
      <c r="J597" s="116"/>
      <c r="K597" s="116"/>
    </row>
    <row r="598" spans="2:11">
      <c r="B598" s="115"/>
      <c r="C598" s="115"/>
      <c r="D598" s="115"/>
      <c r="E598" s="116"/>
      <c r="F598" s="116"/>
      <c r="G598" s="116"/>
      <c r="H598" s="116"/>
      <c r="I598" s="116"/>
      <c r="J598" s="116"/>
      <c r="K598" s="116"/>
    </row>
    <row r="599" spans="2:11">
      <c r="B599" s="115"/>
      <c r="C599" s="115"/>
      <c r="D599" s="115"/>
      <c r="E599" s="116"/>
      <c r="F599" s="116"/>
      <c r="G599" s="116"/>
      <c r="H599" s="116"/>
      <c r="I599" s="116"/>
      <c r="J599" s="116"/>
      <c r="K599" s="116"/>
    </row>
    <row r="600" spans="2:11">
      <c r="B600" s="115"/>
      <c r="C600" s="115"/>
      <c r="D600" s="115"/>
      <c r="E600" s="116"/>
      <c r="F600" s="116"/>
      <c r="G600" s="116"/>
      <c r="H600" s="116"/>
      <c r="I600" s="116"/>
      <c r="J600" s="116"/>
      <c r="K600" s="116"/>
    </row>
    <row r="601" spans="2:11">
      <c r="B601" s="115"/>
      <c r="C601" s="115"/>
      <c r="D601" s="115"/>
      <c r="E601" s="116"/>
      <c r="F601" s="116"/>
      <c r="G601" s="116"/>
      <c r="H601" s="116"/>
      <c r="I601" s="116"/>
      <c r="J601" s="116"/>
      <c r="K601" s="116"/>
    </row>
    <row r="602" spans="2:11">
      <c r="B602" s="115"/>
      <c r="C602" s="115"/>
      <c r="D602" s="115"/>
      <c r="E602" s="116"/>
      <c r="F602" s="116"/>
      <c r="G602" s="116"/>
      <c r="H602" s="116"/>
      <c r="I602" s="116"/>
      <c r="J602" s="116"/>
      <c r="K602" s="116"/>
    </row>
    <row r="603" spans="2:11">
      <c r="B603" s="115"/>
      <c r="C603" s="115"/>
      <c r="D603" s="115"/>
      <c r="E603" s="116"/>
      <c r="F603" s="116"/>
      <c r="G603" s="116"/>
      <c r="H603" s="116"/>
      <c r="I603" s="116"/>
      <c r="J603" s="116"/>
      <c r="K603" s="116"/>
    </row>
    <row r="604" spans="2:11">
      <c r="B604" s="115"/>
      <c r="C604" s="115"/>
      <c r="D604" s="115"/>
      <c r="E604" s="116"/>
      <c r="F604" s="116"/>
      <c r="G604" s="116"/>
      <c r="H604" s="116"/>
      <c r="I604" s="116"/>
      <c r="J604" s="116"/>
      <c r="K604" s="116"/>
    </row>
    <row r="605" spans="2:11">
      <c r="B605" s="115"/>
      <c r="C605" s="115"/>
      <c r="D605" s="115"/>
      <c r="E605" s="116"/>
      <c r="F605" s="116"/>
      <c r="G605" s="116"/>
      <c r="H605" s="116"/>
      <c r="I605" s="116"/>
      <c r="J605" s="116"/>
      <c r="K605" s="116"/>
    </row>
    <row r="606" spans="2:11">
      <c r="B606" s="115"/>
      <c r="C606" s="115"/>
      <c r="D606" s="115"/>
      <c r="E606" s="116"/>
      <c r="F606" s="116"/>
      <c r="G606" s="116"/>
      <c r="H606" s="116"/>
      <c r="I606" s="116"/>
      <c r="J606" s="116"/>
      <c r="K606" s="116"/>
    </row>
    <row r="607" spans="2:11">
      <c r="B607" s="115"/>
      <c r="C607" s="115"/>
      <c r="D607" s="115"/>
      <c r="E607" s="116"/>
      <c r="F607" s="116"/>
      <c r="G607" s="116"/>
      <c r="H607" s="116"/>
      <c r="I607" s="116"/>
      <c r="J607" s="116"/>
      <c r="K607" s="116"/>
    </row>
    <row r="608" spans="2:11">
      <c r="B608" s="115"/>
      <c r="C608" s="115"/>
      <c r="D608" s="115"/>
      <c r="E608" s="116"/>
      <c r="F608" s="116"/>
      <c r="G608" s="116"/>
      <c r="H608" s="116"/>
      <c r="I608" s="116"/>
      <c r="J608" s="116"/>
      <c r="K608" s="116"/>
    </row>
    <row r="609" spans="2:11">
      <c r="B609" s="115"/>
      <c r="C609" s="115"/>
      <c r="D609" s="115"/>
      <c r="E609" s="116"/>
      <c r="F609" s="116"/>
      <c r="G609" s="116"/>
      <c r="H609" s="116"/>
      <c r="I609" s="116"/>
      <c r="J609" s="116"/>
      <c r="K609" s="116"/>
    </row>
    <row r="610" spans="2:11">
      <c r="B610" s="115"/>
      <c r="C610" s="115"/>
      <c r="D610" s="115"/>
      <c r="E610" s="116"/>
      <c r="F610" s="116"/>
      <c r="G610" s="116"/>
      <c r="H610" s="116"/>
      <c r="I610" s="116"/>
      <c r="J610" s="116"/>
      <c r="K610" s="116"/>
    </row>
    <row r="611" spans="2:11">
      <c r="B611" s="115"/>
      <c r="C611" s="115"/>
      <c r="D611" s="115"/>
      <c r="E611" s="116"/>
      <c r="F611" s="116"/>
      <c r="G611" s="116"/>
      <c r="H611" s="116"/>
      <c r="I611" s="116"/>
      <c r="J611" s="116"/>
      <c r="K611" s="116"/>
    </row>
    <row r="612" spans="2:11">
      <c r="B612" s="115"/>
      <c r="C612" s="115"/>
      <c r="D612" s="115"/>
      <c r="E612" s="116"/>
      <c r="F612" s="116"/>
      <c r="G612" s="116"/>
      <c r="H612" s="116"/>
      <c r="I612" s="116"/>
      <c r="J612" s="116"/>
      <c r="K612" s="116"/>
    </row>
    <row r="613" spans="2:11">
      <c r="B613" s="115"/>
      <c r="C613" s="115"/>
      <c r="D613" s="115"/>
      <c r="E613" s="116"/>
      <c r="F613" s="116"/>
      <c r="G613" s="116"/>
      <c r="H613" s="116"/>
      <c r="I613" s="116"/>
      <c r="J613" s="116"/>
      <c r="K613" s="116"/>
    </row>
    <row r="614" spans="2:11">
      <c r="B614" s="115"/>
      <c r="C614" s="115"/>
      <c r="D614" s="115"/>
      <c r="E614" s="116"/>
      <c r="F614" s="116"/>
      <c r="G614" s="116"/>
      <c r="H614" s="116"/>
      <c r="I614" s="116"/>
      <c r="J614" s="116"/>
      <c r="K614" s="116"/>
    </row>
    <row r="615" spans="2:11">
      <c r="B615" s="115"/>
      <c r="C615" s="115"/>
      <c r="D615" s="115"/>
      <c r="E615" s="116"/>
      <c r="F615" s="116"/>
      <c r="G615" s="116"/>
      <c r="H615" s="116"/>
      <c r="I615" s="116"/>
      <c r="J615" s="116"/>
      <c r="K615" s="116"/>
    </row>
    <row r="616" spans="2:11">
      <c r="B616" s="115"/>
      <c r="C616" s="115"/>
      <c r="D616" s="115"/>
      <c r="E616" s="116"/>
      <c r="F616" s="116"/>
      <c r="G616" s="116"/>
      <c r="H616" s="116"/>
      <c r="I616" s="116"/>
      <c r="J616" s="116"/>
      <c r="K616" s="116"/>
    </row>
    <row r="617" spans="2:11">
      <c r="B617" s="115"/>
      <c r="C617" s="115"/>
      <c r="D617" s="115"/>
      <c r="E617" s="116"/>
      <c r="F617" s="116"/>
      <c r="G617" s="116"/>
      <c r="H617" s="116"/>
      <c r="I617" s="116"/>
      <c r="J617" s="116"/>
      <c r="K617" s="116"/>
    </row>
    <row r="618" spans="2:11">
      <c r="B618" s="115"/>
      <c r="C618" s="115"/>
      <c r="D618" s="115"/>
      <c r="E618" s="116"/>
      <c r="F618" s="116"/>
      <c r="G618" s="116"/>
      <c r="H618" s="116"/>
      <c r="I618" s="116"/>
      <c r="J618" s="116"/>
      <c r="K618" s="116"/>
    </row>
    <row r="619" spans="2:11">
      <c r="B619" s="115"/>
      <c r="C619" s="115"/>
      <c r="D619" s="115"/>
      <c r="E619" s="116"/>
      <c r="F619" s="116"/>
      <c r="G619" s="116"/>
      <c r="H619" s="116"/>
      <c r="I619" s="116"/>
      <c r="J619" s="116"/>
      <c r="K619" s="116"/>
    </row>
    <row r="620" spans="2:11">
      <c r="B620" s="115"/>
      <c r="C620" s="115"/>
      <c r="D620" s="115"/>
      <c r="E620" s="116"/>
      <c r="F620" s="116"/>
      <c r="G620" s="116"/>
      <c r="H620" s="116"/>
      <c r="I620" s="116"/>
      <c r="J620" s="116"/>
      <c r="K620" s="116"/>
    </row>
    <row r="621" spans="2:11">
      <c r="B621" s="115"/>
      <c r="C621" s="115"/>
      <c r="D621" s="115"/>
      <c r="E621" s="116"/>
      <c r="F621" s="116"/>
      <c r="G621" s="116"/>
      <c r="H621" s="116"/>
      <c r="I621" s="116"/>
      <c r="J621" s="116"/>
      <c r="K621" s="116"/>
    </row>
    <row r="622" spans="2:11">
      <c r="B622" s="115"/>
      <c r="C622" s="115"/>
      <c r="D622" s="115"/>
      <c r="E622" s="116"/>
      <c r="F622" s="116"/>
      <c r="G622" s="116"/>
      <c r="H622" s="116"/>
      <c r="I622" s="116"/>
      <c r="J622" s="116"/>
      <c r="K622" s="116"/>
    </row>
    <row r="623" spans="2:11">
      <c r="B623" s="115"/>
      <c r="C623" s="115"/>
      <c r="D623" s="115"/>
      <c r="E623" s="116"/>
      <c r="F623" s="116"/>
      <c r="G623" s="116"/>
      <c r="H623" s="116"/>
      <c r="I623" s="116"/>
      <c r="J623" s="116"/>
      <c r="K623" s="116"/>
    </row>
    <row r="624" spans="2:11">
      <c r="B624" s="115"/>
      <c r="C624" s="115"/>
      <c r="D624" s="115"/>
      <c r="E624" s="116"/>
      <c r="F624" s="116"/>
      <c r="G624" s="116"/>
      <c r="H624" s="116"/>
      <c r="I624" s="116"/>
      <c r="J624" s="116"/>
      <c r="K624" s="116"/>
    </row>
    <row r="625" spans="2:11">
      <c r="B625" s="115"/>
      <c r="C625" s="115"/>
      <c r="D625" s="115"/>
      <c r="E625" s="116"/>
      <c r="F625" s="116"/>
      <c r="G625" s="116"/>
      <c r="H625" s="116"/>
      <c r="I625" s="116"/>
      <c r="J625" s="116"/>
      <c r="K625" s="116"/>
    </row>
    <row r="626" spans="2:11">
      <c r="B626" s="115"/>
      <c r="C626" s="115"/>
      <c r="D626" s="115"/>
      <c r="E626" s="116"/>
      <c r="F626" s="116"/>
      <c r="G626" s="116"/>
      <c r="H626" s="116"/>
      <c r="I626" s="116"/>
      <c r="J626" s="116"/>
      <c r="K626" s="116"/>
    </row>
    <row r="627" spans="2:11">
      <c r="B627" s="115"/>
      <c r="C627" s="115"/>
      <c r="D627" s="115"/>
      <c r="E627" s="116"/>
      <c r="F627" s="116"/>
      <c r="G627" s="116"/>
      <c r="H627" s="116"/>
      <c r="I627" s="116"/>
      <c r="J627" s="116"/>
      <c r="K627" s="116"/>
    </row>
    <row r="628" spans="2:11">
      <c r="B628" s="115"/>
      <c r="C628" s="115"/>
      <c r="D628" s="115"/>
      <c r="E628" s="116"/>
      <c r="F628" s="116"/>
      <c r="G628" s="116"/>
      <c r="H628" s="116"/>
      <c r="I628" s="116"/>
      <c r="J628" s="116"/>
      <c r="K628" s="116"/>
    </row>
    <row r="629" spans="2:11">
      <c r="B629" s="115"/>
      <c r="C629" s="115"/>
      <c r="D629" s="115"/>
      <c r="E629" s="116"/>
      <c r="F629" s="116"/>
      <c r="G629" s="116"/>
      <c r="H629" s="116"/>
      <c r="I629" s="116"/>
      <c r="J629" s="116"/>
      <c r="K629" s="116"/>
    </row>
    <row r="630" spans="2:11">
      <c r="B630" s="115"/>
      <c r="C630" s="115"/>
      <c r="D630" s="115"/>
      <c r="E630" s="116"/>
      <c r="F630" s="116"/>
      <c r="G630" s="116"/>
      <c r="H630" s="116"/>
      <c r="I630" s="116"/>
      <c r="J630" s="116"/>
      <c r="K630" s="116"/>
    </row>
    <row r="631" spans="2:11">
      <c r="B631" s="115"/>
      <c r="C631" s="115"/>
      <c r="D631" s="115"/>
      <c r="E631" s="116"/>
      <c r="F631" s="116"/>
      <c r="G631" s="116"/>
      <c r="H631" s="116"/>
      <c r="I631" s="116"/>
      <c r="J631" s="116"/>
      <c r="K631" s="116"/>
    </row>
    <row r="632" spans="2:11">
      <c r="B632" s="115"/>
      <c r="C632" s="115"/>
      <c r="D632" s="115"/>
      <c r="E632" s="116"/>
      <c r="F632" s="116"/>
      <c r="G632" s="116"/>
      <c r="H632" s="116"/>
      <c r="I632" s="116"/>
      <c r="J632" s="116"/>
      <c r="K632" s="116"/>
    </row>
    <row r="633" spans="2:11">
      <c r="B633" s="115"/>
      <c r="C633" s="115"/>
      <c r="D633" s="115"/>
      <c r="E633" s="116"/>
      <c r="F633" s="116"/>
      <c r="G633" s="116"/>
      <c r="H633" s="116"/>
      <c r="I633" s="116"/>
      <c r="J633" s="116"/>
      <c r="K633" s="116"/>
    </row>
    <row r="634" spans="2:11">
      <c r="B634" s="115"/>
      <c r="C634" s="115"/>
      <c r="D634" s="115"/>
      <c r="E634" s="116"/>
      <c r="F634" s="116"/>
      <c r="G634" s="116"/>
      <c r="H634" s="116"/>
      <c r="I634" s="116"/>
      <c r="J634" s="116"/>
      <c r="K634" s="116"/>
    </row>
    <row r="635" spans="2:11">
      <c r="B635" s="115"/>
      <c r="C635" s="115"/>
      <c r="D635" s="115"/>
      <c r="E635" s="116"/>
      <c r="F635" s="116"/>
      <c r="G635" s="116"/>
      <c r="H635" s="116"/>
      <c r="I635" s="116"/>
      <c r="J635" s="116"/>
      <c r="K635" s="116"/>
    </row>
    <row r="636" spans="2:11">
      <c r="B636" s="115"/>
      <c r="C636" s="115"/>
      <c r="D636" s="115"/>
      <c r="E636" s="116"/>
      <c r="F636" s="116"/>
      <c r="G636" s="116"/>
      <c r="H636" s="116"/>
      <c r="I636" s="116"/>
      <c r="J636" s="116"/>
      <c r="K636" s="116"/>
    </row>
    <row r="637" spans="2:11">
      <c r="B637" s="115"/>
      <c r="C637" s="115"/>
      <c r="D637" s="115"/>
      <c r="E637" s="116"/>
      <c r="F637" s="116"/>
      <c r="G637" s="116"/>
      <c r="H637" s="116"/>
      <c r="I637" s="116"/>
      <c r="J637" s="116"/>
      <c r="K637" s="116"/>
    </row>
    <row r="638" spans="2:11">
      <c r="B638" s="115"/>
      <c r="C638" s="115"/>
      <c r="D638" s="115"/>
      <c r="E638" s="116"/>
      <c r="F638" s="116"/>
      <c r="G638" s="116"/>
      <c r="H638" s="116"/>
      <c r="I638" s="116"/>
      <c r="J638" s="116"/>
      <c r="K638" s="116"/>
    </row>
    <row r="639" spans="2:11">
      <c r="B639" s="115"/>
      <c r="C639" s="115"/>
      <c r="D639" s="115"/>
      <c r="E639" s="116"/>
      <c r="F639" s="116"/>
      <c r="G639" s="116"/>
      <c r="H639" s="116"/>
      <c r="I639" s="116"/>
      <c r="J639" s="116"/>
      <c r="K639" s="116"/>
    </row>
    <row r="640" spans="2:11">
      <c r="B640" s="115"/>
      <c r="C640" s="115"/>
      <c r="D640" s="115"/>
      <c r="E640" s="116"/>
      <c r="F640" s="116"/>
      <c r="G640" s="116"/>
      <c r="H640" s="116"/>
      <c r="I640" s="116"/>
      <c r="J640" s="116"/>
      <c r="K640" s="116"/>
    </row>
    <row r="641" spans="2:11">
      <c r="B641" s="115"/>
      <c r="C641" s="115"/>
      <c r="D641" s="115"/>
      <c r="E641" s="116"/>
      <c r="F641" s="116"/>
      <c r="G641" s="116"/>
      <c r="H641" s="116"/>
      <c r="I641" s="116"/>
      <c r="J641" s="116"/>
      <c r="K641" s="116"/>
    </row>
    <row r="642" spans="2:11">
      <c r="B642" s="115"/>
      <c r="C642" s="115"/>
      <c r="D642" s="115"/>
      <c r="E642" s="116"/>
      <c r="F642" s="116"/>
      <c r="G642" s="116"/>
      <c r="H642" s="116"/>
      <c r="I642" s="116"/>
      <c r="J642" s="116"/>
      <c r="K642" s="116"/>
    </row>
    <row r="643" spans="2:11">
      <c r="B643" s="115"/>
      <c r="C643" s="115"/>
      <c r="D643" s="115"/>
      <c r="E643" s="116"/>
      <c r="F643" s="116"/>
      <c r="G643" s="116"/>
      <c r="H643" s="116"/>
      <c r="I643" s="116"/>
      <c r="J643" s="116"/>
      <c r="K643" s="116"/>
    </row>
    <row r="644" spans="2:11">
      <c r="B644" s="115"/>
      <c r="C644" s="115"/>
      <c r="D644" s="115"/>
      <c r="E644" s="116"/>
      <c r="F644" s="116"/>
      <c r="G644" s="116"/>
      <c r="H644" s="116"/>
      <c r="I644" s="116"/>
      <c r="J644" s="116"/>
      <c r="K644" s="116"/>
    </row>
    <row r="645" spans="2:11">
      <c r="B645" s="115"/>
      <c r="C645" s="115"/>
      <c r="D645" s="115"/>
      <c r="E645" s="116"/>
      <c r="F645" s="116"/>
      <c r="G645" s="116"/>
      <c r="H645" s="116"/>
      <c r="I645" s="116"/>
      <c r="J645" s="116"/>
      <c r="K645" s="116"/>
    </row>
    <row r="646" spans="2:11">
      <c r="B646" s="115"/>
      <c r="C646" s="115"/>
      <c r="D646" s="115"/>
      <c r="E646" s="116"/>
      <c r="F646" s="116"/>
      <c r="G646" s="116"/>
      <c r="H646" s="116"/>
      <c r="I646" s="116"/>
      <c r="J646" s="116"/>
      <c r="K646" s="116"/>
    </row>
    <row r="647" spans="2:11">
      <c r="B647" s="115"/>
      <c r="C647" s="115"/>
      <c r="D647" s="115"/>
      <c r="E647" s="116"/>
      <c r="F647" s="116"/>
      <c r="G647" s="116"/>
      <c r="H647" s="116"/>
      <c r="I647" s="116"/>
      <c r="J647" s="116"/>
      <c r="K647" s="116"/>
    </row>
    <row r="648" spans="2:11">
      <c r="B648" s="115"/>
      <c r="C648" s="115"/>
      <c r="D648" s="115"/>
      <c r="E648" s="116"/>
      <c r="F648" s="116"/>
      <c r="G648" s="116"/>
      <c r="H648" s="116"/>
      <c r="I648" s="116"/>
      <c r="J648" s="116"/>
      <c r="K648" s="116"/>
    </row>
    <row r="649" spans="2:11">
      <c r="B649" s="115"/>
      <c r="C649" s="115"/>
      <c r="D649" s="115"/>
      <c r="E649" s="116"/>
      <c r="F649" s="116"/>
      <c r="G649" s="116"/>
      <c r="H649" s="116"/>
      <c r="I649" s="116"/>
      <c r="J649" s="116"/>
      <c r="K649" s="116"/>
    </row>
    <row r="650" spans="2:11">
      <c r="B650" s="115"/>
      <c r="C650" s="115"/>
      <c r="D650" s="115"/>
      <c r="E650" s="116"/>
      <c r="F650" s="116"/>
      <c r="G650" s="116"/>
      <c r="H650" s="116"/>
      <c r="I650" s="116"/>
      <c r="J650" s="116"/>
      <c r="K650" s="116"/>
    </row>
    <row r="651" spans="2:11">
      <c r="B651" s="115"/>
      <c r="C651" s="115"/>
      <c r="D651" s="115"/>
      <c r="E651" s="116"/>
      <c r="F651" s="116"/>
      <c r="G651" s="116"/>
      <c r="H651" s="116"/>
      <c r="I651" s="116"/>
      <c r="J651" s="116"/>
      <c r="K651" s="116"/>
    </row>
    <row r="652" spans="2:11">
      <c r="B652" s="115"/>
      <c r="C652" s="115"/>
      <c r="D652" s="115"/>
      <c r="E652" s="116"/>
      <c r="F652" s="116"/>
      <c r="G652" s="116"/>
      <c r="H652" s="116"/>
      <c r="I652" s="116"/>
      <c r="J652" s="116"/>
      <c r="K652" s="116"/>
    </row>
    <row r="653" spans="2:11">
      <c r="B653" s="115"/>
      <c r="C653" s="115"/>
      <c r="D653" s="115"/>
      <c r="E653" s="116"/>
      <c r="F653" s="116"/>
      <c r="G653" s="116"/>
      <c r="H653" s="116"/>
      <c r="I653" s="116"/>
      <c r="J653" s="116"/>
      <c r="K653" s="116"/>
    </row>
    <row r="654" spans="2:11">
      <c r="B654" s="115"/>
      <c r="C654" s="115"/>
      <c r="D654" s="115"/>
      <c r="E654" s="116"/>
      <c r="F654" s="116"/>
      <c r="G654" s="116"/>
      <c r="H654" s="116"/>
      <c r="I654" s="116"/>
      <c r="J654" s="116"/>
      <c r="K654" s="116"/>
    </row>
    <row r="655" spans="2:11">
      <c r="B655" s="115"/>
      <c r="C655" s="115"/>
      <c r="D655" s="115"/>
      <c r="E655" s="116"/>
      <c r="F655" s="116"/>
      <c r="G655" s="116"/>
      <c r="H655" s="116"/>
      <c r="I655" s="116"/>
      <c r="J655" s="116"/>
      <c r="K655" s="116"/>
    </row>
    <row r="656" spans="2:11">
      <c r="B656" s="115"/>
      <c r="C656" s="115"/>
      <c r="D656" s="115"/>
      <c r="E656" s="116"/>
      <c r="F656" s="116"/>
      <c r="G656" s="116"/>
      <c r="H656" s="116"/>
      <c r="I656" s="116"/>
      <c r="J656" s="116"/>
      <c r="K656" s="116"/>
    </row>
    <row r="657" spans="2:11">
      <c r="B657" s="115"/>
      <c r="C657" s="115"/>
      <c r="D657" s="115"/>
      <c r="E657" s="116"/>
      <c r="F657" s="116"/>
      <c r="G657" s="116"/>
      <c r="H657" s="116"/>
      <c r="I657" s="116"/>
      <c r="J657" s="116"/>
      <c r="K657" s="116"/>
    </row>
    <row r="658" spans="2:11">
      <c r="B658" s="115"/>
      <c r="C658" s="115"/>
      <c r="D658" s="115"/>
      <c r="E658" s="116"/>
      <c r="F658" s="116"/>
      <c r="G658" s="116"/>
      <c r="H658" s="116"/>
      <c r="I658" s="116"/>
      <c r="J658" s="116"/>
      <c r="K658" s="116"/>
    </row>
    <row r="659" spans="2:11">
      <c r="B659" s="115"/>
      <c r="C659" s="115"/>
      <c r="D659" s="115"/>
      <c r="E659" s="116"/>
      <c r="F659" s="116"/>
      <c r="G659" s="116"/>
      <c r="H659" s="116"/>
      <c r="I659" s="116"/>
      <c r="J659" s="116"/>
      <c r="K659" s="116"/>
    </row>
    <row r="660" spans="2:11">
      <c r="B660" s="115"/>
      <c r="C660" s="115"/>
      <c r="D660" s="115"/>
      <c r="E660" s="116"/>
      <c r="F660" s="116"/>
      <c r="G660" s="116"/>
      <c r="H660" s="116"/>
      <c r="I660" s="116"/>
      <c r="J660" s="116"/>
      <c r="K660" s="116"/>
    </row>
    <row r="661" spans="2:11">
      <c r="B661" s="115"/>
      <c r="C661" s="115"/>
      <c r="D661" s="115"/>
      <c r="E661" s="116"/>
      <c r="F661" s="116"/>
      <c r="G661" s="116"/>
      <c r="H661" s="116"/>
      <c r="I661" s="116"/>
      <c r="J661" s="116"/>
      <c r="K661" s="116"/>
    </row>
    <row r="662" spans="2:11">
      <c r="B662" s="115"/>
      <c r="C662" s="115"/>
      <c r="D662" s="115"/>
      <c r="E662" s="116"/>
      <c r="F662" s="116"/>
      <c r="G662" s="116"/>
      <c r="H662" s="116"/>
      <c r="I662" s="116"/>
      <c r="J662" s="116"/>
      <c r="K662" s="116"/>
    </row>
    <row r="663" spans="2:11">
      <c r="B663" s="115"/>
      <c r="C663" s="115"/>
      <c r="D663" s="115"/>
      <c r="E663" s="116"/>
      <c r="F663" s="116"/>
      <c r="G663" s="116"/>
      <c r="H663" s="116"/>
      <c r="I663" s="116"/>
      <c r="J663" s="116"/>
      <c r="K663" s="116"/>
    </row>
    <row r="664" spans="2:11">
      <c r="B664" s="115"/>
      <c r="C664" s="115"/>
      <c r="D664" s="115"/>
      <c r="E664" s="116"/>
      <c r="F664" s="116"/>
      <c r="G664" s="116"/>
      <c r="H664" s="116"/>
      <c r="I664" s="116"/>
      <c r="J664" s="116"/>
      <c r="K664" s="116"/>
    </row>
    <row r="665" spans="2:11">
      <c r="B665" s="115"/>
      <c r="C665" s="115"/>
      <c r="D665" s="115"/>
      <c r="E665" s="116"/>
      <c r="F665" s="116"/>
      <c r="G665" s="116"/>
      <c r="H665" s="116"/>
      <c r="I665" s="116"/>
      <c r="J665" s="116"/>
      <c r="K665" s="116"/>
    </row>
    <row r="666" spans="2:11">
      <c r="B666" s="115"/>
      <c r="C666" s="115"/>
      <c r="D666" s="115"/>
      <c r="E666" s="116"/>
      <c r="F666" s="116"/>
      <c r="G666" s="116"/>
      <c r="H666" s="116"/>
      <c r="I666" s="116"/>
      <c r="J666" s="116"/>
      <c r="K666" s="116"/>
    </row>
    <row r="667" spans="2:11">
      <c r="B667" s="115"/>
      <c r="C667" s="115"/>
      <c r="D667" s="115"/>
      <c r="E667" s="116"/>
      <c r="F667" s="116"/>
      <c r="G667" s="116"/>
      <c r="H667" s="116"/>
      <c r="I667" s="116"/>
      <c r="J667" s="116"/>
      <c r="K667" s="116"/>
    </row>
    <row r="668" spans="2:11">
      <c r="B668" s="115"/>
      <c r="C668" s="115"/>
      <c r="D668" s="115"/>
      <c r="E668" s="116"/>
      <c r="F668" s="116"/>
      <c r="G668" s="116"/>
      <c r="H668" s="116"/>
      <c r="I668" s="116"/>
      <c r="J668" s="116"/>
      <c r="K668" s="116"/>
    </row>
    <row r="669" spans="2:11">
      <c r="B669" s="115"/>
      <c r="C669" s="115"/>
      <c r="D669" s="115"/>
      <c r="E669" s="116"/>
      <c r="F669" s="116"/>
      <c r="G669" s="116"/>
      <c r="H669" s="116"/>
      <c r="I669" s="116"/>
      <c r="J669" s="116"/>
      <c r="K669" s="116"/>
    </row>
    <row r="670" spans="2:11">
      <c r="B670" s="115"/>
      <c r="C670" s="115"/>
      <c r="D670" s="115"/>
      <c r="E670" s="116"/>
      <c r="F670" s="116"/>
      <c r="G670" s="116"/>
      <c r="H670" s="116"/>
      <c r="I670" s="116"/>
      <c r="J670" s="116"/>
      <c r="K670" s="116"/>
    </row>
    <row r="671" spans="2:11">
      <c r="B671" s="115"/>
      <c r="C671" s="115"/>
      <c r="D671" s="115"/>
      <c r="E671" s="116"/>
      <c r="F671" s="116"/>
      <c r="G671" s="116"/>
      <c r="H671" s="116"/>
      <c r="I671" s="116"/>
      <c r="J671" s="116"/>
      <c r="K671" s="116"/>
    </row>
    <row r="672" spans="2:11">
      <c r="B672" s="115"/>
      <c r="C672" s="115"/>
      <c r="D672" s="115"/>
      <c r="E672" s="116"/>
      <c r="F672" s="116"/>
      <c r="G672" s="116"/>
      <c r="H672" s="116"/>
      <c r="I672" s="116"/>
      <c r="J672" s="116"/>
      <c r="K672" s="116"/>
    </row>
    <row r="673" spans="2:11">
      <c r="B673" s="115"/>
      <c r="C673" s="115"/>
      <c r="D673" s="115"/>
      <c r="E673" s="116"/>
      <c r="F673" s="116"/>
      <c r="G673" s="116"/>
      <c r="H673" s="116"/>
      <c r="I673" s="116"/>
      <c r="J673" s="116"/>
      <c r="K673" s="116"/>
    </row>
    <row r="674" spans="2:11">
      <c r="B674" s="115"/>
      <c r="C674" s="115"/>
      <c r="D674" s="115"/>
      <c r="E674" s="116"/>
      <c r="F674" s="116"/>
      <c r="G674" s="116"/>
      <c r="H674" s="116"/>
      <c r="I674" s="116"/>
      <c r="J674" s="116"/>
      <c r="K674" s="116"/>
    </row>
    <row r="675" spans="2:11">
      <c r="B675" s="115"/>
      <c r="C675" s="115"/>
      <c r="D675" s="115"/>
      <c r="E675" s="116"/>
      <c r="F675" s="116"/>
      <c r="G675" s="116"/>
      <c r="H675" s="116"/>
      <c r="I675" s="116"/>
      <c r="J675" s="116"/>
      <c r="K675" s="116"/>
    </row>
    <row r="676" spans="2:11">
      <c r="B676" s="115"/>
      <c r="C676" s="115"/>
      <c r="D676" s="115"/>
      <c r="E676" s="116"/>
      <c r="F676" s="116"/>
      <c r="G676" s="116"/>
      <c r="H676" s="116"/>
      <c r="I676" s="116"/>
      <c r="J676" s="116"/>
      <c r="K676" s="116"/>
    </row>
    <row r="677" spans="2:11">
      <c r="B677" s="115"/>
      <c r="C677" s="115"/>
      <c r="D677" s="115"/>
      <c r="E677" s="116"/>
      <c r="F677" s="116"/>
      <c r="G677" s="116"/>
      <c r="H677" s="116"/>
      <c r="I677" s="116"/>
      <c r="J677" s="116"/>
      <c r="K677" s="116"/>
    </row>
    <row r="678" spans="2:11">
      <c r="B678" s="115"/>
      <c r="C678" s="115"/>
      <c r="D678" s="115"/>
      <c r="E678" s="116"/>
      <c r="F678" s="116"/>
      <c r="G678" s="116"/>
      <c r="H678" s="116"/>
      <c r="I678" s="116"/>
      <c r="J678" s="116"/>
      <c r="K678" s="116"/>
    </row>
    <row r="679" spans="2:11">
      <c r="B679" s="115"/>
      <c r="C679" s="115"/>
      <c r="D679" s="115"/>
      <c r="E679" s="116"/>
      <c r="F679" s="116"/>
      <c r="G679" s="116"/>
      <c r="H679" s="116"/>
      <c r="I679" s="116"/>
      <c r="J679" s="116"/>
      <c r="K679" s="116"/>
    </row>
    <row r="680" spans="2:11">
      <c r="B680" s="115"/>
      <c r="C680" s="115"/>
      <c r="D680" s="115"/>
      <c r="E680" s="116"/>
      <c r="F680" s="116"/>
      <c r="G680" s="116"/>
      <c r="H680" s="116"/>
      <c r="I680" s="116"/>
      <c r="J680" s="116"/>
      <c r="K680" s="116"/>
    </row>
    <row r="681" spans="2:11">
      <c r="B681" s="115"/>
      <c r="C681" s="115"/>
      <c r="D681" s="115"/>
      <c r="E681" s="116"/>
      <c r="F681" s="116"/>
      <c r="G681" s="116"/>
      <c r="H681" s="116"/>
      <c r="I681" s="116"/>
      <c r="J681" s="116"/>
      <c r="K681" s="116"/>
    </row>
    <row r="682" spans="2:11">
      <c r="B682" s="115"/>
      <c r="C682" s="115"/>
      <c r="D682" s="115"/>
      <c r="E682" s="116"/>
      <c r="F682" s="116"/>
      <c r="G682" s="116"/>
      <c r="H682" s="116"/>
      <c r="I682" s="116"/>
      <c r="J682" s="116"/>
      <c r="K682" s="116"/>
    </row>
    <row r="683" spans="2:11">
      <c r="B683" s="115"/>
      <c r="C683" s="115"/>
      <c r="D683" s="115"/>
      <c r="E683" s="116"/>
      <c r="F683" s="116"/>
      <c r="G683" s="116"/>
      <c r="H683" s="116"/>
      <c r="I683" s="116"/>
      <c r="J683" s="116"/>
      <c r="K683" s="116"/>
    </row>
    <row r="684" spans="2:11">
      <c r="B684" s="115"/>
      <c r="C684" s="115"/>
      <c r="D684" s="115"/>
      <c r="E684" s="116"/>
      <c r="F684" s="116"/>
      <c r="G684" s="116"/>
      <c r="H684" s="116"/>
      <c r="I684" s="116"/>
      <c r="J684" s="116"/>
      <c r="K684" s="116"/>
    </row>
    <row r="685" spans="2:11">
      <c r="B685" s="115"/>
      <c r="C685" s="115"/>
      <c r="D685" s="115"/>
      <c r="E685" s="116"/>
      <c r="F685" s="116"/>
      <c r="G685" s="116"/>
      <c r="H685" s="116"/>
      <c r="I685" s="116"/>
      <c r="J685" s="116"/>
      <c r="K685" s="116"/>
    </row>
    <row r="686" spans="2:11">
      <c r="B686" s="115"/>
      <c r="C686" s="115"/>
      <c r="D686" s="115"/>
      <c r="E686" s="116"/>
      <c r="F686" s="116"/>
      <c r="G686" s="116"/>
      <c r="H686" s="116"/>
      <c r="I686" s="116"/>
      <c r="J686" s="116"/>
      <c r="K686" s="116"/>
    </row>
    <row r="687" spans="2:11">
      <c r="B687" s="115"/>
      <c r="C687" s="115"/>
      <c r="D687" s="115"/>
      <c r="E687" s="116"/>
      <c r="F687" s="116"/>
      <c r="G687" s="116"/>
      <c r="H687" s="116"/>
      <c r="I687" s="116"/>
      <c r="J687" s="116"/>
      <c r="K687" s="116"/>
    </row>
    <row r="688" spans="2:11">
      <c r="B688" s="115"/>
      <c r="C688" s="115"/>
      <c r="D688" s="115"/>
      <c r="E688" s="116"/>
      <c r="F688" s="116"/>
      <c r="G688" s="116"/>
      <c r="H688" s="116"/>
      <c r="I688" s="116"/>
      <c r="J688" s="116"/>
      <c r="K688" s="116"/>
    </row>
    <row r="689" spans="2:11">
      <c r="B689" s="115"/>
      <c r="C689" s="115"/>
      <c r="D689" s="115"/>
      <c r="E689" s="116"/>
      <c r="F689" s="116"/>
      <c r="G689" s="116"/>
      <c r="H689" s="116"/>
      <c r="I689" s="116"/>
      <c r="J689" s="116"/>
      <c r="K689" s="116"/>
    </row>
    <row r="690" spans="2:11">
      <c r="B690" s="115"/>
      <c r="C690" s="115"/>
      <c r="D690" s="115"/>
      <c r="E690" s="116"/>
      <c r="F690" s="116"/>
      <c r="G690" s="116"/>
      <c r="H690" s="116"/>
      <c r="I690" s="116"/>
      <c r="J690" s="116"/>
      <c r="K690" s="116"/>
    </row>
    <row r="691" spans="2:11">
      <c r="B691" s="115"/>
      <c r="C691" s="115"/>
      <c r="D691" s="115"/>
      <c r="E691" s="116"/>
      <c r="F691" s="116"/>
      <c r="G691" s="116"/>
      <c r="H691" s="116"/>
      <c r="I691" s="116"/>
      <c r="J691" s="116"/>
      <c r="K691" s="116"/>
    </row>
    <row r="692" spans="2:11">
      <c r="B692" s="115"/>
      <c r="C692" s="115"/>
      <c r="D692" s="115"/>
      <c r="E692" s="116"/>
      <c r="F692" s="116"/>
      <c r="G692" s="116"/>
      <c r="H692" s="116"/>
      <c r="I692" s="116"/>
      <c r="J692" s="116"/>
      <c r="K692" s="116"/>
    </row>
    <row r="693" spans="2:11">
      <c r="B693" s="115"/>
      <c r="C693" s="115"/>
      <c r="D693" s="115"/>
      <c r="E693" s="116"/>
      <c r="F693" s="116"/>
      <c r="G693" s="116"/>
      <c r="H693" s="116"/>
      <c r="I693" s="116"/>
      <c r="J693" s="116"/>
      <c r="K693" s="116"/>
    </row>
    <row r="694" spans="2:11">
      <c r="B694" s="115"/>
      <c r="C694" s="115"/>
      <c r="D694" s="115"/>
      <c r="E694" s="116"/>
      <c r="F694" s="116"/>
      <c r="G694" s="116"/>
      <c r="H694" s="116"/>
      <c r="I694" s="116"/>
      <c r="J694" s="116"/>
      <c r="K694" s="116"/>
    </row>
    <row r="695" spans="2:11">
      <c r="B695" s="115"/>
      <c r="C695" s="115"/>
      <c r="D695" s="115"/>
      <c r="E695" s="116"/>
      <c r="F695" s="116"/>
      <c r="G695" s="116"/>
      <c r="H695" s="116"/>
      <c r="I695" s="116"/>
      <c r="J695" s="116"/>
      <c r="K695" s="116"/>
    </row>
    <row r="696" spans="2:11">
      <c r="B696" s="115"/>
      <c r="C696" s="115"/>
      <c r="D696" s="115"/>
      <c r="E696" s="116"/>
      <c r="F696" s="116"/>
      <c r="G696" s="116"/>
      <c r="H696" s="116"/>
      <c r="I696" s="116"/>
      <c r="J696" s="116"/>
      <c r="K696" s="116"/>
    </row>
    <row r="697" spans="2:11">
      <c r="B697" s="115"/>
      <c r="C697" s="115"/>
      <c r="D697" s="115"/>
      <c r="E697" s="116"/>
      <c r="F697" s="116"/>
      <c r="G697" s="116"/>
      <c r="H697" s="116"/>
      <c r="I697" s="116"/>
      <c r="J697" s="116"/>
      <c r="K697" s="116"/>
    </row>
    <row r="698" spans="2:11">
      <c r="B698" s="115"/>
      <c r="C698" s="115"/>
      <c r="D698" s="115"/>
      <c r="E698" s="116"/>
      <c r="F698" s="116"/>
      <c r="G698" s="116"/>
      <c r="H698" s="116"/>
      <c r="I698" s="116"/>
      <c r="J698" s="116"/>
      <c r="K698" s="116"/>
    </row>
    <row r="699" spans="2:11">
      <c r="B699" s="115"/>
      <c r="C699" s="115"/>
      <c r="D699" s="115"/>
      <c r="E699" s="116"/>
      <c r="F699" s="116"/>
      <c r="G699" s="116"/>
      <c r="H699" s="116"/>
      <c r="I699" s="116"/>
      <c r="J699" s="116"/>
      <c r="K699" s="116"/>
    </row>
    <row r="700" spans="2:11">
      <c r="B700" s="115"/>
      <c r="C700" s="115"/>
      <c r="D700" s="115"/>
      <c r="E700" s="116"/>
      <c r="F700" s="116"/>
      <c r="G700" s="116"/>
      <c r="H700" s="116"/>
      <c r="I700" s="116"/>
      <c r="J700" s="116"/>
      <c r="K700" s="116"/>
    </row>
    <row r="701" spans="2:11">
      <c r="B701" s="115"/>
      <c r="C701" s="115"/>
      <c r="D701" s="115"/>
      <c r="E701" s="116"/>
      <c r="F701" s="116"/>
      <c r="G701" s="116"/>
      <c r="H701" s="116"/>
      <c r="I701" s="116"/>
      <c r="J701" s="116"/>
      <c r="K701" s="116"/>
    </row>
    <row r="702" spans="2:11">
      <c r="B702" s="115"/>
      <c r="C702" s="115"/>
      <c r="D702" s="115"/>
      <c r="E702" s="116"/>
      <c r="F702" s="116"/>
      <c r="G702" s="116"/>
      <c r="H702" s="116"/>
      <c r="I702" s="116"/>
      <c r="J702" s="116"/>
      <c r="K702" s="116"/>
    </row>
    <row r="703" spans="2:11">
      <c r="B703" s="115"/>
      <c r="C703" s="115"/>
      <c r="D703" s="115"/>
      <c r="E703" s="116"/>
      <c r="F703" s="116"/>
      <c r="G703" s="116"/>
      <c r="H703" s="116"/>
      <c r="I703" s="116"/>
      <c r="J703" s="116"/>
      <c r="K703" s="116"/>
    </row>
    <row r="704" spans="2:11">
      <c r="B704" s="115"/>
      <c r="C704" s="115"/>
      <c r="D704" s="115"/>
      <c r="E704" s="116"/>
      <c r="F704" s="116"/>
      <c r="G704" s="116"/>
      <c r="H704" s="116"/>
      <c r="I704" s="116"/>
      <c r="J704" s="116"/>
      <c r="K704" s="116"/>
    </row>
    <row r="705" spans="2:11">
      <c r="B705" s="115"/>
      <c r="C705" s="115"/>
      <c r="D705" s="115"/>
      <c r="E705" s="116"/>
      <c r="F705" s="116"/>
      <c r="G705" s="116"/>
      <c r="H705" s="116"/>
      <c r="I705" s="116"/>
      <c r="J705" s="116"/>
      <c r="K705" s="116"/>
    </row>
    <row r="706" spans="2:11">
      <c r="B706" s="115"/>
      <c r="C706" s="115"/>
      <c r="D706" s="115"/>
      <c r="E706" s="116"/>
      <c r="F706" s="116"/>
      <c r="G706" s="116"/>
      <c r="H706" s="116"/>
      <c r="I706" s="116"/>
      <c r="J706" s="116"/>
      <c r="K706" s="116"/>
    </row>
    <row r="707" spans="2:11">
      <c r="B707" s="115"/>
      <c r="C707" s="115"/>
      <c r="D707" s="115"/>
      <c r="E707" s="116"/>
      <c r="F707" s="116"/>
      <c r="G707" s="116"/>
      <c r="H707" s="116"/>
      <c r="I707" s="116"/>
      <c r="J707" s="116"/>
      <c r="K707" s="116"/>
    </row>
    <row r="708" spans="2:11">
      <c r="B708" s="115"/>
      <c r="C708" s="115"/>
      <c r="D708" s="115"/>
      <c r="E708" s="116"/>
      <c r="F708" s="116"/>
      <c r="G708" s="116"/>
      <c r="H708" s="116"/>
      <c r="I708" s="116"/>
      <c r="J708" s="116"/>
      <c r="K708" s="116"/>
    </row>
    <row r="709" spans="2:11">
      <c r="B709" s="115"/>
      <c r="C709" s="115"/>
      <c r="D709" s="115"/>
      <c r="E709" s="116"/>
      <c r="F709" s="116"/>
      <c r="G709" s="116"/>
      <c r="H709" s="116"/>
      <c r="I709" s="116"/>
      <c r="J709" s="116"/>
      <c r="K709" s="116"/>
    </row>
    <row r="710" spans="2:11">
      <c r="B710" s="115"/>
      <c r="C710" s="115"/>
      <c r="D710" s="115"/>
      <c r="E710" s="116"/>
      <c r="F710" s="116"/>
      <c r="G710" s="116"/>
      <c r="H710" s="116"/>
      <c r="I710" s="116"/>
      <c r="J710" s="116"/>
      <c r="K710" s="116"/>
    </row>
    <row r="711" spans="2:11">
      <c r="B711" s="115"/>
      <c r="C711" s="115"/>
      <c r="D711" s="115"/>
      <c r="E711" s="116"/>
      <c r="F711" s="116"/>
      <c r="G711" s="116"/>
      <c r="H711" s="116"/>
      <c r="I711" s="116"/>
      <c r="J711" s="116"/>
      <c r="K711" s="116"/>
    </row>
    <row r="712" spans="2:11">
      <c r="B712" s="115"/>
      <c r="C712" s="115"/>
      <c r="D712" s="115"/>
      <c r="E712" s="116"/>
      <c r="F712" s="116"/>
      <c r="G712" s="116"/>
      <c r="H712" s="116"/>
      <c r="I712" s="116"/>
      <c r="J712" s="116"/>
      <c r="K712" s="116"/>
    </row>
    <row r="713" spans="2:11">
      <c r="B713" s="115"/>
      <c r="C713" s="115"/>
      <c r="D713" s="115"/>
      <c r="E713" s="116"/>
      <c r="F713" s="116"/>
      <c r="G713" s="116"/>
      <c r="H713" s="116"/>
      <c r="I713" s="116"/>
      <c r="J713" s="116"/>
      <c r="K713" s="116"/>
    </row>
    <row r="714" spans="2:11">
      <c r="B714" s="115"/>
      <c r="C714" s="115"/>
      <c r="D714" s="115"/>
      <c r="E714" s="116"/>
      <c r="F714" s="116"/>
      <c r="G714" s="116"/>
      <c r="H714" s="116"/>
      <c r="I714" s="116"/>
      <c r="J714" s="116"/>
      <c r="K714" s="116"/>
    </row>
    <row r="715" spans="2:11">
      <c r="B715" s="115"/>
      <c r="C715" s="115"/>
      <c r="D715" s="115"/>
      <c r="E715" s="116"/>
      <c r="F715" s="116"/>
      <c r="G715" s="116"/>
      <c r="H715" s="116"/>
      <c r="I715" s="116"/>
      <c r="J715" s="116"/>
      <c r="K715" s="116"/>
    </row>
    <row r="716" spans="2:11">
      <c r="B716" s="115"/>
      <c r="C716" s="115"/>
      <c r="D716" s="115"/>
      <c r="E716" s="116"/>
      <c r="F716" s="116"/>
      <c r="G716" s="116"/>
      <c r="H716" s="116"/>
      <c r="I716" s="116"/>
      <c r="J716" s="116"/>
      <c r="K716" s="116"/>
    </row>
    <row r="717" spans="2:11">
      <c r="B717" s="115"/>
      <c r="C717" s="115"/>
      <c r="D717" s="115"/>
      <c r="E717" s="116"/>
      <c r="F717" s="116"/>
      <c r="G717" s="116"/>
      <c r="H717" s="116"/>
      <c r="I717" s="116"/>
      <c r="J717" s="116"/>
      <c r="K717" s="116"/>
    </row>
    <row r="718" spans="2:11">
      <c r="B718" s="115"/>
      <c r="C718" s="115"/>
      <c r="D718" s="115"/>
      <c r="E718" s="116"/>
      <c r="F718" s="116"/>
      <c r="G718" s="116"/>
      <c r="H718" s="116"/>
      <c r="I718" s="116"/>
      <c r="J718" s="116"/>
      <c r="K718" s="116"/>
    </row>
    <row r="719" spans="2:11">
      <c r="B719" s="115"/>
      <c r="C719" s="115"/>
      <c r="D719" s="115"/>
      <c r="E719" s="116"/>
      <c r="F719" s="116"/>
      <c r="G719" s="116"/>
      <c r="H719" s="116"/>
      <c r="I719" s="116"/>
      <c r="J719" s="116"/>
      <c r="K719" s="116"/>
    </row>
    <row r="720" spans="2:11">
      <c r="B720" s="115"/>
      <c r="C720" s="115"/>
      <c r="D720" s="115"/>
      <c r="E720" s="116"/>
      <c r="F720" s="116"/>
      <c r="G720" s="116"/>
      <c r="H720" s="116"/>
      <c r="I720" s="116"/>
      <c r="J720" s="116"/>
      <c r="K720" s="116"/>
    </row>
    <row r="721" spans="2:11">
      <c r="B721" s="115"/>
      <c r="C721" s="115"/>
      <c r="D721" s="115"/>
      <c r="E721" s="116"/>
      <c r="F721" s="116"/>
      <c r="G721" s="116"/>
      <c r="H721" s="116"/>
      <c r="I721" s="116"/>
      <c r="J721" s="116"/>
      <c r="K721" s="116"/>
    </row>
    <row r="722" spans="2:11">
      <c r="B722" s="115"/>
      <c r="C722" s="115"/>
      <c r="D722" s="115"/>
      <c r="E722" s="116"/>
      <c r="F722" s="116"/>
      <c r="G722" s="116"/>
      <c r="H722" s="116"/>
      <c r="I722" s="116"/>
      <c r="J722" s="116"/>
      <c r="K722" s="116"/>
    </row>
    <row r="723" spans="2:11">
      <c r="B723" s="115"/>
      <c r="C723" s="115"/>
      <c r="D723" s="115"/>
      <c r="E723" s="116"/>
      <c r="F723" s="116"/>
      <c r="G723" s="116"/>
      <c r="H723" s="116"/>
      <c r="I723" s="116"/>
      <c r="J723" s="116"/>
      <c r="K723" s="116"/>
    </row>
    <row r="724" spans="2:11">
      <c r="B724" s="115"/>
      <c r="C724" s="115"/>
      <c r="D724" s="115"/>
      <c r="E724" s="116"/>
      <c r="F724" s="116"/>
      <c r="G724" s="116"/>
      <c r="H724" s="116"/>
      <c r="I724" s="116"/>
      <c r="J724" s="116"/>
      <c r="K724" s="116"/>
    </row>
    <row r="725" spans="2:11">
      <c r="B725" s="115"/>
      <c r="C725" s="115"/>
      <c r="D725" s="115"/>
      <c r="E725" s="116"/>
      <c r="F725" s="116"/>
      <c r="G725" s="116"/>
      <c r="H725" s="116"/>
      <c r="I725" s="116"/>
      <c r="J725" s="116"/>
      <c r="K725" s="116"/>
    </row>
    <row r="726" spans="2:11">
      <c r="B726" s="115"/>
      <c r="C726" s="115"/>
      <c r="D726" s="115"/>
      <c r="E726" s="116"/>
      <c r="F726" s="116"/>
      <c r="G726" s="116"/>
      <c r="H726" s="116"/>
      <c r="I726" s="116"/>
      <c r="J726" s="116"/>
      <c r="K726" s="116"/>
    </row>
    <row r="727" spans="2:11">
      <c r="B727" s="115"/>
      <c r="C727" s="115"/>
      <c r="D727" s="115"/>
      <c r="E727" s="116"/>
      <c r="F727" s="116"/>
      <c r="G727" s="116"/>
      <c r="H727" s="116"/>
      <c r="I727" s="116"/>
      <c r="J727" s="116"/>
      <c r="K727" s="116"/>
    </row>
    <row r="728" spans="2:11">
      <c r="B728" s="115"/>
      <c r="C728" s="115"/>
      <c r="D728" s="115"/>
      <c r="E728" s="116"/>
      <c r="F728" s="116"/>
      <c r="G728" s="116"/>
      <c r="H728" s="116"/>
      <c r="I728" s="116"/>
      <c r="J728" s="116"/>
      <c r="K728" s="116"/>
    </row>
    <row r="729" spans="2:11">
      <c r="B729" s="115"/>
      <c r="C729" s="115"/>
      <c r="D729" s="115"/>
      <c r="E729" s="116"/>
      <c r="F729" s="116"/>
      <c r="G729" s="116"/>
      <c r="H729" s="116"/>
      <c r="I729" s="116"/>
      <c r="J729" s="116"/>
      <c r="K729" s="116"/>
    </row>
    <row r="730" spans="2:11">
      <c r="B730" s="115"/>
      <c r="C730" s="115"/>
      <c r="D730" s="115"/>
      <c r="E730" s="116"/>
      <c r="F730" s="116"/>
      <c r="G730" s="116"/>
      <c r="H730" s="116"/>
      <c r="I730" s="116"/>
      <c r="J730" s="116"/>
      <c r="K730" s="116"/>
    </row>
    <row r="731" spans="2:11">
      <c r="B731" s="115"/>
      <c r="C731" s="115"/>
      <c r="D731" s="115"/>
      <c r="E731" s="116"/>
      <c r="F731" s="116"/>
      <c r="G731" s="116"/>
      <c r="H731" s="116"/>
      <c r="I731" s="116"/>
      <c r="J731" s="116"/>
      <c r="K731" s="116"/>
    </row>
    <row r="732" spans="2:11">
      <c r="B732" s="115"/>
      <c r="C732" s="115"/>
      <c r="D732" s="115"/>
      <c r="E732" s="116"/>
      <c r="F732" s="116"/>
      <c r="G732" s="116"/>
      <c r="H732" s="116"/>
      <c r="I732" s="116"/>
      <c r="J732" s="116"/>
      <c r="K732" s="116"/>
    </row>
    <row r="733" spans="2:11">
      <c r="B733" s="115"/>
      <c r="C733" s="115"/>
      <c r="D733" s="115"/>
      <c r="E733" s="116"/>
      <c r="F733" s="116"/>
      <c r="G733" s="116"/>
      <c r="H733" s="116"/>
      <c r="I733" s="116"/>
      <c r="J733" s="116"/>
      <c r="K733" s="116"/>
    </row>
    <row r="734" spans="2:11">
      <c r="B734" s="115"/>
      <c r="C734" s="115"/>
      <c r="D734" s="115"/>
      <c r="E734" s="116"/>
      <c r="F734" s="116"/>
      <c r="G734" s="116"/>
      <c r="H734" s="116"/>
      <c r="I734" s="116"/>
      <c r="J734" s="116"/>
      <c r="K734" s="116"/>
    </row>
    <row r="735" spans="2:11">
      <c r="B735" s="115"/>
      <c r="C735" s="115"/>
      <c r="D735" s="115"/>
      <c r="E735" s="116"/>
      <c r="F735" s="116"/>
      <c r="G735" s="116"/>
      <c r="H735" s="116"/>
      <c r="I735" s="116"/>
      <c r="J735" s="116"/>
      <c r="K735" s="116"/>
    </row>
    <row r="736" spans="2:11">
      <c r="B736" s="115"/>
      <c r="C736" s="115"/>
      <c r="D736" s="115"/>
      <c r="E736" s="116"/>
      <c r="F736" s="116"/>
      <c r="G736" s="116"/>
      <c r="H736" s="116"/>
      <c r="I736" s="116"/>
      <c r="J736" s="116"/>
      <c r="K736" s="116"/>
    </row>
    <row r="737" spans="2:11">
      <c r="B737" s="115"/>
      <c r="C737" s="115"/>
      <c r="D737" s="115"/>
      <c r="E737" s="116"/>
      <c r="F737" s="116"/>
      <c r="G737" s="116"/>
      <c r="H737" s="116"/>
      <c r="I737" s="116"/>
      <c r="J737" s="116"/>
      <c r="K737" s="116"/>
    </row>
    <row r="738" spans="2:11">
      <c r="B738" s="115"/>
      <c r="C738" s="115"/>
      <c r="D738" s="115"/>
      <c r="E738" s="116"/>
      <c r="F738" s="116"/>
      <c r="G738" s="116"/>
      <c r="H738" s="116"/>
      <c r="I738" s="116"/>
      <c r="J738" s="116"/>
      <c r="K738" s="116"/>
    </row>
    <row r="739" spans="2:11">
      <c r="B739" s="115"/>
      <c r="C739" s="115"/>
      <c r="D739" s="115"/>
      <c r="E739" s="116"/>
      <c r="F739" s="116"/>
      <c r="G739" s="116"/>
      <c r="H739" s="116"/>
      <c r="I739" s="116"/>
      <c r="J739" s="116"/>
      <c r="K739" s="116"/>
    </row>
    <row r="740" spans="2:11">
      <c r="B740" s="115"/>
      <c r="C740" s="115"/>
      <c r="D740" s="115"/>
      <c r="E740" s="116"/>
      <c r="F740" s="116"/>
      <c r="G740" s="116"/>
      <c r="H740" s="116"/>
      <c r="I740" s="116"/>
      <c r="J740" s="116"/>
      <c r="K740" s="116"/>
    </row>
    <row r="741" spans="2:11">
      <c r="B741" s="115"/>
      <c r="C741" s="115"/>
      <c r="D741" s="115"/>
      <c r="E741" s="116"/>
      <c r="F741" s="116"/>
      <c r="G741" s="116"/>
      <c r="H741" s="116"/>
      <c r="I741" s="116"/>
      <c r="J741" s="116"/>
      <c r="K741" s="116"/>
    </row>
    <row r="742" spans="2:11">
      <c r="B742" s="115"/>
      <c r="C742" s="115"/>
      <c r="D742" s="115"/>
      <c r="E742" s="116"/>
      <c r="F742" s="116"/>
      <c r="G742" s="116"/>
      <c r="H742" s="116"/>
      <c r="I742" s="116"/>
      <c r="J742" s="116"/>
      <c r="K742" s="116"/>
    </row>
    <row r="743" spans="2:11">
      <c r="B743" s="115"/>
      <c r="C743" s="115"/>
      <c r="D743" s="115"/>
      <c r="E743" s="116"/>
      <c r="F743" s="116"/>
      <c r="G743" s="116"/>
      <c r="H743" s="116"/>
      <c r="I743" s="116"/>
      <c r="J743" s="116"/>
      <c r="K743" s="116"/>
    </row>
    <row r="744" spans="2:11">
      <c r="B744" s="115"/>
      <c r="C744" s="115"/>
      <c r="D744" s="115"/>
      <c r="E744" s="116"/>
      <c r="F744" s="116"/>
      <c r="G744" s="116"/>
      <c r="H744" s="116"/>
      <c r="I744" s="116"/>
      <c r="J744" s="116"/>
      <c r="K744" s="116"/>
    </row>
    <row r="745" spans="2:11">
      <c r="B745" s="115"/>
      <c r="C745" s="115"/>
      <c r="D745" s="115"/>
      <c r="E745" s="116"/>
      <c r="F745" s="116"/>
      <c r="G745" s="116"/>
      <c r="H745" s="116"/>
      <c r="I745" s="116"/>
      <c r="J745" s="116"/>
      <c r="K745" s="116"/>
    </row>
    <row r="746" spans="2:11">
      <c r="B746" s="115"/>
      <c r="C746" s="115"/>
      <c r="D746" s="115"/>
      <c r="E746" s="116"/>
      <c r="F746" s="116"/>
      <c r="G746" s="116"/>
      <c r="H746" s="116"/>
      <c r="I746" s="116"/>
      <c r="J746" s="116"/>
      <c r="K746" s="116"/>
    </row>
    <row r="747" spans="2:11">
      <c r="B747" s="115"/>
      <c r="C747" s="115"/>
      <c r="D747" s="115"/>
      <c r="E747" s="116"/>
      <c r="F747" s="116"/>
      <c r="G747" s="116"/>
      <c r="H747" s="116"/>
      <c r="I747" s="116"/>
      <c r="J747" s="116"/>
      <c r="K747" s="116"/>
    </row>
    <row r="748" spans="2:11">
      <c r="B748" s="115"/>
      <c r="C748" s="115"/>
      <c r="D748" s="115"/>
      <c r="E748" s="116"/>
      <c r="F748" s="116"/>
      <c r="G748" s="116"/>
      <c r="H748" s="116"/>
      <c r="I748" s="116"/>
      <c r="J748" s="116"/>
      <c r="K748" s="116"/>
    </row>
    <row r="749" spans="2:11">
      <c r="B749" s="115"/>
      <c r="C749" s="115"/>
      <c r="D749" s="115"/>
      <c r="E749" s="116"/>
      <c r="F749" s="116"/>
      <c r="G749" s="116"/>
      <c r="H749" s="116"/>
      <c r="I749" s="116"/>
      <c r="J749" s="116"/>
      <c r="K749" s="116"/>
    </row>
    <row r="750" spans="2:11">
      <c r="B750" s="115"/>
      <c r="C750" s="115"/>
      <c r="D750" s="115"/>
      <c r="E750" s="116"/>
      <c r="F750" s="116"/>
      <c r="G750" s="116"/>
      <c r="H750" s="116"/>
      <c r="I750" s="116"/>
      <c r="J750" s="116"/>
      <c r="K750" s="116"/>
    </row>
    <row r="751" spans="2:11">
      <c r="B751" s="115"/>
      <c r="C751" s="115"/>
      <c r="D751" s="115"/>
      <c r="E751" s="116"/>
      <c r="F751" s="116"/>
      <c r="G751" s="116"/>
      <c r="H751" s="116"/>
      <c r="I751" s="116"/>
      <c r="J751" s="116"/>
      <c r="K751" s="116"/>
    </row>
    <row r="752" spans="2:11">
      <c r="B752" s="115"/>
      <c r="C752" s="115"/>
      <c r="D752" s="115"/>
      <c r="E752" s="116"/>
      <c r="F752" s="116"/>
      <c r="G752" s="116"/>
      <c r="H752" s="116"/>
      <c r="I752" s="116"/>
      <c r="J752" s="116"/>
      <c r="K752" s="116"/>
    </row>
    <row r="753" spans="2:11">
      <c r="B753" s="115"/>
      <c r="C753" s="115"/>
      <c r="D753" s="115"/>
      <c r="E753" s="116"/>
      <c r="F753" s="116"/>
      <c r="G753" s="116"/>
      <c r="H753" s="116"/>
      <c r="I753" s="116"/>
      <c r="J753" s="116"/>
      <c r="K753" s="116"/>
    </row>
    <row r="754" spans="2:11">
      <c r="B754" s="115"/>
      <c r="C754" s="115"/>
      <c r="D754" s="115"/>
      <c r="E754" s="116"/>
      <c r="F754" s="116"/>
      <c r="G754" s="116"/>
      <c r="H754" s="116"/>
      <c r="I754" s="116"/>
      <c r="J754" s="116"/>
      <c r="K754" s="116"/>
    </row>
    <row r="755" spans="2:11">
      <c r="B755" s="115"/>
      <c r="C755" s="115"/>
      <c r="D755" s="115"/>
      <c r="E755" s="116"/>
      <c r="F755" s="116"/>
      <c r="G755" s="116"/>
      <c r="H755" s="116"/>
      <c r="I755" s="116"/>
      <c r="J755" s="116"/>
      <c r="K755" s="116"/>
    </row>
    <row r="756" spans="2:11">
      <c r="B756" s="115"/>
      <c r="C756" s="115"/>
      <c r="D756" s="115"/>
      <c r="E756" s="116"/>
      <c r="F756" s="116"/>
      <c r="G756" s="116"/>
      <c r="H756" s="116"/>
      <c r="I756" s="116"/>
      <c r="J756" s="116"/>
      <c r="K756" s="116"/>
    </row>
    <row r="757" spans="2:11">
      <c r="B757" s="115"/>
      <c r="C757" s="115"/>
      <c r="D757" s="115"/>
      <c r="E757" s="116"/>
      <c r="F757" s="116"/>
      <c r="G757" s="116"/>
      <c r="H757" s="116"/>
      <c r="I757" s="116"/>
      <c r="J757" s="116"/>
      <c r="K757" s="116"/>
    </row>
    <row r="758" spans="2:11">
      <c r="B758" s="115"/>
      <c r="C758" s="115"/>
      <c r="D758" s="115"/>
      <c r="E758" s="116"/>
      <c r="F758" s="116"/>
      <c r="G758" s="116"/>
      <c r="H758" s="116"/>
      <c r="I758" s="116"/>
      <c r="J758" s="116"/>
      <c r="K758" s="116"/>
    </row>
    <row r="759" spans="2:11">
      <c r="B759" s="115"/>
      <c r="C759" s="115"/>
      <c r="D759" s="115"/>
      <c r="E759" s="116"/>
      <c r="F759" s="116"/>
      <c r="G759" s="116"/>
      <c r="H759" s="116"/>
      <c r="I759" s="116"/>
      <c r="J759" s="116"/>
      <c r="K759" s="116"/>
    </row>
    <row r="760" spans="2:11">
      <c r="B760" s="115"/>
      <c r="C760" s="115"/>
      <c r="D760" s="115"/>
      <c r="E760" s="116"/>
      <c r="F760" s="116"/>
      <c r="G760" s="116"/>
      <c r="H760" s="116"/>
      <c r="I760" s="116"/>
      <c r="J760" s="116"/>
      <c r="K760" s="116"/>
    </row>
    <row r="761" spans="2:11">
      <c r="B761" s="115"/>
      <c r="C761" s="115"/>
      <c r="D761" s="115"/>
      <c r="E761" s="116"/>
      <c r="F761" s="116"/>
      <c r="G761" s="116"/>
      <c r="H761" s="116"/>
      <c r="I761" s="116"/>
      <c r="J761" s="116"/>
      <c r="K761" s="116"/>
    </row>
    <row r="762" spans="2:11">
      <c r="B762" s="115"/>
      <c r="C762" s="115"/>
      <c r="D762" s="115"/>
      <c r="E762" s="116"/>
      <c r="F762" s="116"/>
      <c r="G762" s="116"/>
      <c r="H762" s="116"/>
      <c r="I762" s="116"/>
      <c r="J762" s="116"/>
      <c r="K762" s="116"/>
    </row>
    <row r="763" spans="2:11">
      <c r="B763" s="115"/>
      <c r="C763" s="115"/>
      <c r="D763" s="115"/>
      <c r="E763" s="116"/>
      <c r="F763" s="116"/>
      <c r="G763" s="116"/>
      <c r="H763" s="116"/>
      <c r="I763" s="116"/>
      <c r="J763" s="116"/>
      <c r="K763" s="116"/>
    </row>
    <row r="764" spans="2:11">
      <c r="B764" s="115"/>
      <c r="C764" s="115"/>
      <c r="D764" s="115"/>
      <c r="E764" s="116"/>
      <c r="F764" s="116"/>
      <c r="G764" s="116"/>
      <c r="H764" s="116"/>
      <c r="I764" s="116"/>
      <c r="J764" s="116"/>
      <c r="K764" s="116"/>
    </row>
    <row r="765" spans="2:11">
      <c r="B765" s="115"/>
      <c r="C765" s="115"/>
      <c r="D765" s="115"/>
      <c r="E765" s="116"/>
      <c r="F765" s="116"/>
      <c r="G765" s="116"/>
      <c r="H765" s="116"/>
      <c r="I765" s="116"/>
      <c r="J765" s="116"/>
      <c r="K765" s="116"/>
    </row>
    <row r="766" spans="2:11">
      <c r="B766" s="115"/>
      <c r="C766" s="115"/>
      <c r="D766" s="115"/>
      <c r="E766" s="116"/>
      <c r="F766" s="116"/>
      <c r="G766" s="116"/>
      <c r="H766" s="116"/>
      <c r="I766" s="116"/>
      <c r="J766" s="116"/>
      <c r="K766" s="116"/>
    </row>
    <row r="767" spans="2:11">
      <c r="B767" s="115"/>
      <c r="C767" s="115"/>
      <c r="D767" s="115"/>
      <c r="E767" s="116"/>
      <c r="F767" s="116"/>
      <c r="G767" s="116"/>
      <c r="H767" s="116"/>
      <c r="I767" s="116"/>
      <c r="J767" s="116"/>
      <c r="K767" s="116"/>
    </row>
    <row r="768" spans="2:11">
      <c r="B768" s="115"/>
      <c r="C768" s="115"/>
      <c r="D768" s="115"/>
      <c r="E768" s="116"/>
      <c r="F768" s="116"/>
      <c r="G768" s="116"/>
      <c r="H768" s="116"/>
      <c r="I768" s="116"/>
      <c r="J768" s="116"/>
      <c r="K768" s="116"/>
    </row>
    <row r="769" spans="2:11">
      <c r="B769" s="115"/>
      <c r="C769" s="115"/>
      <c r="D769" s="115"/>
      <c r="E769" s="116"/>
      <c r="F769" s="116"/>
      <c r="G769" s="116"/>
      <c r="H769" s="116"/>
      <c r="I769" s="116"/>
      <c r="J769" s="116"/>
      <c r="K769" s="116"/>
    </row>
    <row r="770" spans="2:11">
      <c r="B770" s="115"/>
      <c r="C770" s="115"/>
      <c r="D770" s="115"/>
      <c r="E770" s="116"/>
      <c r="F770" s="116"/>
      <c r="G770" s="116"/>
      <c r="H770" s="116"/>
      <c r="I770" s="116"/>
      <c r="J770" s="116"/>
      <c r="K770" s="116"/>
    </row>
    <row r="771" spans="2:11">
      <c r="B771" s="115"/>
      <c r="C771" s="115"/>
      <c r="D771" s="115"/>
      <c r="E771" s="116"/>
      <c r="F771" s="116"/>
      <c r="G771" s="116"/>
      <c r="H771" s="116"/>
      <c r="I771" s="116"/>
      <c r="J771" s="116"/>
      <c r="K771" s="116"/>
    </row>
    <row r="772" spans="2:11">
      <c r="B772" s="115"/>
      <c r="C772" s="115"/>
      <c r="D772" s="115"/>
      <c r="E772" s="116"/>
      <c r="F772" s="116"/>
      <c r="G772" s="116"/>
      <c r="H772" s="116"/>
      <c r="I772" s="116"/>
      <c r="J772" s="116"/>
      <c r="K772" s="116"/>
    </row>
    <row r="773" spans="2:11">
      <c r="B773" s="115"/>
      <c r="C773" s="115"/>
      <c r="D773" s="115"/>
      <c r="E773" s="116"/>
      <c r="F773" s="116"/>
      <c r="G773" s="116"/>
      <c r="H773" s="116"/>
      <c r="I773" s="116"/>
      <c r="J773" s="116"/>
      <c r="K773" s="116"/>
    </row>
    <row r="774" spans="2:11">
      <c r="B774" s="115"/>
      <c r="C774" s="115"/>
      <c r="D774" s="115"/>
      <c r="E774" s="116"/>
      <c r="F774" s="116"/>
      <c r="G774" s="116"/>
      <c r="H774" s="116"/>
      <c r="I774" s="116"/>
      <c r="J774" s="116"/>
      <c r="K774" s="116"/>
    </row>
    <row r="775" spans="2:11">
      <c r="B775" s="115"/>
      <c r="C775" s="115"/>
      <c r="D775" s="115"/>
      <c r="E775" s="116"/>
      <c r="F775" s="116"/>
      <c r="G775" s="116"/>
      <c r="H775" s="116"/>
      <c r="I775" s="116"/>
      <c r="J775" s="116"/>
      <c r="K775" s="116"/>
    </row>
    <row r="776" spans="2:11">
      <c r="B776" s="115"/>
      <c r="C776" s="115"/>
      <c r="D776" s="115"/>
      <c r="E776" s="116"/>
      <c r="F776" s="116"/>
      <c r="G776" s="116"/>
      <c r="H776" s="116"/>
      <c r="I776" s="116"/>
      <c r="J776" s="116"/>
      <c r="K776" s="116"/>
    </row>
    <row r="777" spans="2:11">
      <c r="B777" s="115"/>
      <c r="C777" s="115"/>
      <c r="D777" s="115"/>
      <c r="E777" s="116"/>
      <c r="F777" s="116"/>
      <c r="G777" s="116"/>
      <c r="H777" s="116"/>
      <c r="I777" s="116"/>
      <c r="J777" s="116"/>
      <c r="K777" s="116"/>
    </row>
    <row r="778" spans="2:11">
      <c r="B778" s="115"/>
      <c r="C778" s="115"/>
      <c r="D778" s="115"/>
      <c r="E778" s="116"/>
      <c r="F778" s="116"/>
      <c r="G778" s="116"/>
      <c r="H778" s="116"/>
      <c r="I778" s="116"/>
      <c r="J778" s="116"/>
      <c r="K778" s="116"/>
    </row>
    <row r="779" spans="2:11">
      <c r="B779" s="115"/>
      <c r="C779" s="115"/>
      <c r="D779" s="115"/>
      <c r="E779" s="116"/>
      <c r="F779" s="116"/>
      <c r="G779" s="116"/>
      <c r="H779" s="116"/>
      <c r="I779" s="116"/>
      <c r="J779" s="116"/>
      <c r="K779" s="116"/>
    </row>
    <row r="780" spans="2:11">
      <c r="B780" s="115"/>
      <c r="C780" s="115"/>
      <c r="D780" s="115"/>
      <c r="E780" s="116"/>
      <c r="F780" s="116"/>
      <c r="G780" s="116"/>
      <c r="H780" s="116"/>
      <c r="I780" s="116"/>
      <c r="J780" s="116"/>
      <c r="K780" s="116"/>
    </row>
    <row r="781" spans="2:11">
      <c r="B781" s="115"/>
      <c r="C781" s="115"/>
      <c r="D781" s="115"/>
      <c r="E781" s="116"/>
      <c r="F781" s="116"/>
      <c r="G781" s="116"/>
      <c r="H781" s="116"/>
      <c r="I781" s="116"/>
      <c r="J781" s="116"/>
      <c r="K781" s="116"/>
    </row>
    <row r="782" spans="2:11">
      <c r="B782" s="115"/>
      <c r="C782" s="115"/>
      <c r="D782" s="115"/>
      <c r="E782" s="116"/>
      <c r="F782" s="116"/>
      <c r="G782" s="116"/>
      <c r="H782" s="116"/>
      <c r="I782" s="116"/>
      <c r="J782" s="116"/>
      <c r="K782" s="116"/>
    </row>
    <row r="783" spans="2:11">
      <c r="B783" s="115"/>
      <c r="C783" s="115"/>
      <c r="D783" s="115"/>
      <c r="E783" s="116"/>
      <c r="F783" s="116"/>
      <c r="G783" s="116"/>
      <c r="H783" s="116"/>
      <c r="I783" s="116"/>
      <c r="J783" s="116"/>
      <c r="K783" s="116"/>
    </row>
    <row r="784" spans="2:11">
      <c r="B784" s="115"/>
      <c r="C784" s="115"/>
      <c r="D784" s="115"/>
      <c r="E784" s="116"/>
      <c r="F784" s="116"/>
      <c r="G784" s="116"/>
      <c r="H784" s="116"/>
      <c r="I784" s="116"/>
      <c r="J784" s="116"/>
      <c r="K784" s="116"/>
    </row>
    <row r="785" spans="2:11">
      <c r="B785" s="115"/>
      <c r="C785" s="115"/>
      <c r="D785" s="115"/>
      <c r="E785" s="116"/>
      <c r="F785" s="116"/>
      <c r="G785" s="116"/>
      <c r="H785" s="116"/>
      <c r="I785" s="116"/>
      <c r="J785" s="116"/>
      <c r="K785" s="116"/>
    </row>
    <row r="786" spans="2:11">
      <c r="B786" s="115"/>
      <c r="C786" s="115"/>
      <c r="D786" s="115"/>
      <c r="E786" s="116"/>
      <c r="F786" s="116"/>
      <c r="G786" s="116"/>
      <c r="H786" s="116"/>
      <c r="I786" s="116"/>
      <c r="J786" s="116"/>
      <c r="K786" s="116"/>
    </row>
    <row r="787" spans="2:11">
      <c r="B787" s="115"/>
      <c r="C787" s="115"/>
      <c r="D787" s="115"/>
      <c r="E787" s="116"/>
      <c r="F787" s="116"/>
      <c r="G787" s="116"/>
      <c r="H787" s="116"/>
      <c r="I787" s="116"/>
      <c r="J787" s="116"/>
      <c r="K787" s="116"/>
    </row>
    <row r="788" spans="2:11">
      <c r="B788" s="115"/>
      <c r="C788" s="115"/>
      <c r="D788" s="115"/>
      <c r="E788" s="116"/>
      <c r="F788" s="116"/>
      <c r="G788" s="116"/>
      <c r="H788" s="116"/>
      <c r="I788" s="116"/>
      <c r="J788" s="116"/>
      <c r="K788" s="116"/>
    </row>
    <row r="789" spans="2:11">
      <c r="B789" s="115"/>
      <c r="C789" s="115"/>
      <c r="D789" s="115"/>
      <c r="E789" s="116"/>
      <c r="F789" s="116"/>
      <c r="G789" s="116"/>
      <c r="H789" s="116"/>
      <c r="I789" s="116"/>
      <c r="J789" s="116"/>
      <c r="K789" s="116"/>
    </row>
    <row r="790" spans="2:11">
      <c r="B790" s="115"/>
      <c r="C790" s="115"/>
      <c r="D790" s="115"/>
      <c r="E790" s="116"/>
      <c r="F790" s="116"/>
      <c r="G790" s="116"/>
      <c r="H790" s="116"/>
      <c r="I790" s="116"/>
      <c r="J790" s="116"/>
      <c r="K790" s="116"/>
    </row>
    <row r="791" spans="2:11">
      <c r="B791" s="115"/>
      <c r="C791" s="115"/>
      <c r="D791" s="115"/>
      <c r="E791" s="116"/>
      <c r="F791" s="116"/>
      <c r="G791" s="116"/>
      <c r="H791" s="116"/>
      <c r="I791" s="116"/>
      <c r="J791" s="116"/>
      <c r="K791" s="116"/>
    </row>
    <row r="792" spans="2:11">
      <c r="B792" s="115"/>
      <c r="C792" s="115"/>
      <c r="D792" s="115"/>
      <c r="E792" s="116"/>
      <c r="F792" s="116"/>
      <c r="G792" s="116"/>
      <c r="H792" s="116"/>
      <c r="I792" s="116"/>
      <c r="J792" s="116"/>
      <c r="K792" s="116"/>
    </row>
    <row r="793" spans="2:11">
      <c r="B793" s="115"/>
      <c r="C793" s="115"/>
      <c r="D793" s="115"/>
      <c r="E793" s="116"/>
      <c r="F793" s="116"/>
      <c r="G793" s="116"/>
      <c r="H793" s="116"/>
      <c r="I793" s="116"/>
      <c r="J793" s="116"/>
      <c r="K793" s="116"/>
    </row>
    <row r="794" spans="2:11">
      <c r="B794" s="115"/>
      <c r="C794" s="115"/>
      <c r="D794" s="115"/>
      <c r="E794" s="116"/>
      <c r="F794" s="116"/>
      <c r="G794" s="116"/>
      <c r="H794" s="116"/>
      <c r="I794" s="116"/>
      <c r="J794" s="116"/>
      <c r="K794" s="116"/>
    </row>
    <row r="795" spans="2:11">
      <c r="B795" s="115"/>
      <c r="C795" s="115"/>
      <c r="D795" s="115"/>
      <c r="E795" s="116"/>
      <c r="F795" s="116"/>
      <c r="G795" s="116"/>
      <c r="H795" s="116"/>
      <c r="I795" s="116"/>
      <c r="J795" s="116"/>
      <c r="K795" s="116"/>
    </row>
    <row r="796" spans="2:11">
      <c r="B796" s="115"/>
      <c r="C796" s="115"/>
      <c r="D796" s="115"/>
      <c r="E796" s="116"/>
      <c r="F796" s="116"/>
      <c r="G796" s="116"/>
      <c r="H796" s="116"/>
      <c r="I796" s="116"/>
      <c r="J796" s="116"/>
      <c r="K796" s="116"/>
    </row>
    <row r="797" spans="2:11">
      <c r="B797" s="115"/>
      <c r="C797" s="115"/>
      <c r="D797" s="115"/>
      <c r="E797" s="116"/>
      <c r="F797" s="116"/>
      <c r="G797" s="116"/>
      <c r="H797" s="116"/>
      <c r="I797" s="116"/>
      <c r="J797" s="116"/>
      <c r="K797" s="116"/>
    </row>
    <row r="798" spans="2:11">
      <c r="B798" s="115"/>
      <c r="C798" s="115"/>
      <c r="D798" s="115"/>
      <c r="E798" s="116"/>
      <c r="F798" s="116"/>
      <c r="G798" s="116"/>
      <c r="H798" s="116"/>
      <c r="I798" s="116"/>
      <c r="J798" s="116"/>
      <c r="K798" s="116"/>
    </row>
    <row r="799" spans="2:11">
      <c r="B799" s="115"/>
      <c r="C799" s="115"/>
      <c r="D799" s="115"/>
      <c r="E799" s="116"/>
      <c r="F799" s="116"/>
      <c r="G799" s="116"/>
      <c r="H799" s="116"/>
      <c r="I799" s="116"/>
      <c r="J799" s="116"/>
      <c r="K799" s="116"/>
    </row>
    <row r="800" spans="2:11">
      <c r="B800" s="115"/>
      <c r="C800" s="115"/>
      <c r="D800" s="115"/>
      <c r="E800" s="116"/>
      <c r="F800" s="116"/>
      <c r="G800" s="116"/>
      <c r="H800" s="116"/>
      <c r="I800" s="116"/>
      <c r="J800" s="116"/>
      <c r="K800" s="116"/>
    </row>
    <row r="801" spans="2:11">
      <c r="B801" s="115"/>
      <c r="C801" s="115"/>
      <c r="D801" s="115"/>
      <c r="E801" s="116"/>
      <c r="F801" s="116"/>
      <c r="G801" s="116"/>
      <c r="H801" s="116"/>
      <c r="I801" s="116"/>
      <c r="J801" s="116"/>
      <c r="K801" s="116"/>
    </row>
    <row r="802" spans="2:11">
      <c r="B802" s="115"/>
      <c r="C802" s="115"/>
      <c r="D802" s="115"/>
      <c r="E802" s="116"/>
      <c r="F802" s="116"/>
      <c r="G802" s="116"/>
      <c r="H802" s="116"/>
      <c r="I802" s="116"/>
      <c r="J802" s="116"/>
      <c r="K802" s="116"/>
    </row>
    <row r="803" spans="2:11">
      <c r="B803" s="115"/>
      <c r="C803" s="115"/>
      <c r="D803" s="115"/>
      <c r="E803" s="116"/>
      <c r="F803" s="116"/>
      <c r="G803" s="116"/>
      <c r="H803" s="116"/>
      <c r="I803" s="116"/>
      <c r="J803" s="116"/>
      <c r="K803" s="116"/>
    </row>
    <row r="804" spans="2:11">
      <c r="B804" s="115"/>
      <c r="C804" s="115"/>
      <c r="D804" s="115"/>
      <c r="E804" s="116"/>
      <c r="F804" s="116"/>
      <c r="G804" s="116"/>
      <c r="H804" s="116"/>
      <c r="I804" s="116"/>
      <c r="J804" s="116"/>
      <c r="K804" s="116"/>
    </row>
    <row r="805" spans="2:11">
      <c r="B805" s="115"/>
      <c r="C805" s="115"/>
      <c r="D805" s="115"/>
      <c r="E805" s="116"/>
      <c r="F805" s="116"/>
      <c r="G805" s="116"/>
      <c r="H805" s="116"/>
      <c r="I805" s="116"/>
      <c r="J805" s="116"/>
      <c r="K805" s="116"/>
    </row>
    <row r="806" spans="2:11">
      <c r="B806" s="115"/>
      <c r="C806" s="115"/>
      <c r="D806" s="115"/>
      <c r="E806" s="116"/>
      <c r="F806" s="116"/>
      <c r="G806" s="116"/>
      <c r="H806" s="116"/>
      <c r="I806" s="116"/>
      <c r="J806" s="116"/>
      <c r="K806" s="116"/>
    </row>
    <row r="807" spans="2:11">
      <c r="B807" s="115"/>
      <c r="C807" s="115"/>
      <c r="D807" s="115"/>
      <c r="E807" s="116"/>
      <c r="F807" s="116"/>
      <c r="G807" s="116"/>
      <c r="H807" s="116"/>
      <c r="I807" s="116"/>
      <c r="J807" s="116"/>
      <c r="K807" s="116"/>
    </row>
    <row r="808" spans="2:11">
      <c r="B808" s="115"/>
      <c r="C808" s="115"/>
      <c r="D808" s="115"/>
      <c r="E808" s="116"/>
      <c r="F808" s="116"/>
      <c r="G808" s="116"/>
      <c r="H808" s="116"/>
      <c r="I808" s="116"/>
      <c r="J808" s="116"/>
      <c r="K808" s="116"/>
    </row>
    <row r="809" spans="2:11">
      <c r="B809" s="115"/>
      <c r="C809" s="115"/>
      <c r="D809" s="115"/>
      <c r="E809" s="116"/>
      <c r="F809" s="116"/>
      <c r="G809" s="116"/>
      <c r="H809" s="116"/>
      <c r="I809" s="116"/>
      <c r="J809" s="116"/>
      <c r="K809" s="116"/>
    </row>
    <row r="810" spans="2:11">
      <c r="B810" s="115"/>
      <c r="C810" s="115"/>
      <c r="D810" s="115"/>
      <c r="E810" s="116"/>
      <c r="F810" s="116"/>
      <c r="G810" s="116"/>
      <c r="H810" s="116"/>
      <c r="I810" s="116"/>
      <c r="J810" s="116"/>
      <c r="K810" s="116"/>
    </row>
    <row r="811" spans="2:11">
      <c r="B811" s="115"/>
      <c r="C811" s="115"/>
      <c r="D811" s="115"/>
      <c r="E811" s="116"/>
      <c r="F811" s="116"/>
      <c r="G811" s="116"/>
      <c r="H811" s="116"/>
      <c r="I811" s="116"/>
      <c r="J811" s="116"/>
      <c r="K811" s="116"/>
    </row>
    <row r="812" spans="2:11">
      <c r="B812" s="115"/>
      <c r="C812" s="115"/>
      <c r="D812" s="115"/>
      <c r="E812" s="116"/>
      <c r="F812" s="116"/>
      <c r="G812" s="116"/>
      <c r="H812" s="116"/>
      <c r="I812" s="116"/>
      <c r="J812" s="116"/>
      <c r="K812" s="116"/>
    </row>
    <row r="813" spans="2:11">
      <c r="B813" s="115"/>
      <c r="C813" s="115"/>
      <c r="D813" s="115"/>
      <c r="E813" s="116"/>
      <c r="F813" s="116"/>
      <c r="G813" s="116"/>
      <c r="H813" s="116"/>
      <c r="I813" s="116"/>
      <c r="J813" s="116"/>
      <c r="K813" s="116"/>
    </row>
    <row r="814" spans="2:11">
      <c r="B814" s="115"/>
      <c r="C814" s="115"/>
      <c r="D814" s="115"/>
      <c r="E814" s="116"/>
      <c r="F814" s="116"/>
      <c r="G814" s="116"/>
      <c r="H814" s="116"/>
      <c r="I814" s="116"/>
      <c r="J814" s="116"/>
      <c r="K814" s="116"/>
    </row>
    <row r="815" spans="2:11">
      <c r="B815" s="115"/>
      <c r="C815" s="115"/>
      <c r="D815" s="115"/>
      <c r="E815" s="116"/>
      <c r="F815" s="116"/>
      <c r="G815" s="116"/>
      <c r="H815" s="116"/>
      <c r="I815" s="116"/>
      <c r="J815" s="116"/>
      <c r="K815" s="116"/>
    </row>
    <row r="816" spans="2:11">
      <c r="B816" s="115"/>
      <c r="C816" s="115"/>
      <c r="D816" s="115"/>
      <c r="E816" s="116"/>
      <c r="F816" s="116"/>
      <c r="G816" s="116"/>
      <c r="H816" s="116"/>
      <c r="I816" s="116"/>
      <c r="J816" s="116"/>
      <c r="K816" s="116"/>
    </row>
    <row r="817" spans="2:11">
      <c r="B817" s="115"/>
      <c r="C817" s="115"/>
      <c r="D817" s="115"/>
      <c r="E817" s="116"/>
      <c r="F817" s="116"/>
      <c r="G817" s="116"/>
      <c r="H817" s="116"/>
      <c r="I817" s="116"/>
      <c r="J817" s="116"/>
      <c r="K817" s="116"/>
    </row>
    <row r="818" spans="2:11">
      <c r="B818" s="115"/>
      <c r="C818" s="115"/>
      <c r="D818" s="115"/>
      <c r="E818" s="116"/>
      <c r="F818" s="116"/>
      <c r="G818" s="116"/>
      <c r="H818" s="116"/>
      <c r="I818" s="116"/>
      <c r="J818" s="116"/>
      <c r="K818" s="116"/>
    </row>
    <row r="819" spans="2:11">
      <c r="B819" s="115"/>
      <c r="C819" s="115"/>
      <c r="D819" s="115"/>
      <c r="E819" s="116"/>
      <c r="F819" s="116"/>
      <c r="G819" s="116"/>
      <c r="H819" s="116"/>
      <c r="I819" s="116"/>
      <c r="J819" s="116"/>
      <c r="K819" s="116"/>
    </row>
    <row r="820" spans="2:11">
      <c r="B820" s="115"/>
      <c r="C820" s="115"/>
      <c r="D820" s="115"/>
      <c r="E820" s="116"/>
      <c r="F820" s="116"/>
      <c r="G820" s="116"/>
      <c r="H820" s="116"/>
      <c r="I820" s="116"/>
      <c r="J820" s="116"/>
      <c r="K820" s="116"/>
    </row>
    <row r="821" spans="2:11">
      <c r="B821" s="115"/>
      <c r="C821" s="115"/>
      <c r="D821" s="115"/>
      <c r="E821" s="116"/>
      <c r="F821" s="116"/>
      <c r="G821" s="116"/>
      <c r="H821" s="116"/>
      <c r="I821" s="116"/>
      <c r="J821" s="116"/>
      <c r="K821" s="116"/>
    </row>
    <row r="822" spans="2:11">
      <c r="B822" s="115"/>
      <c r="C822" s="115"/>
      <c r="D822" s="115"/>
      <c r="E822" s="116"/>
      <c r="F822" s="116"/>
      <c r="G822" s="116"/>
      <c r="H822" s="116"/>
      <c r="I822" s="116"/>
      <c r="J822" s="116"/>
      <c r="K822" s="116"/>
    </row>
    <row r="823" spans="2:11">
      <c r="B823" s="115"/>
      <c r="C823" s="115"/>
      <c r="D823" s="115"/>
      <c r="E823" s="116"/>
      <c r="F823" s="116"/>
      <c r="G823" s="116"/>
      <c r="H823" s="116"/>
      <c r="I823" s="116"/>
      <c r="J823" s="116"/>
      <c r="K823" s="116"/>
    </row>
    <row r="824" spans="2:11">
      <c r="B824" s="115"/>
      <c r="C824" s="115"/>
      <c r="D824" s="115"/>
      <c r="E824" s="116"/>
      <c r="F824" s="116"/>
      <c r="G824" s="116"/>
      <c r="H824" s="116"/>
      <c r="I824" s="116"/>
      <c r="J824" s="116"/>
      <c r="K824" s="116"/>
    </row>
    <row r="825" spans="2:11">
      <c r="B825" s="115"/>
      <c r="C825" s="115"/>
      <c r="D825" s="115"/>
      <c r="E825" s="116"/>
      <c r="F825" s="116"/>
      <c r="G825" s="116"/>
      <c r="H825" s="116"/>
      <c r="I825" s="116"/>
      <c r="J825" s="116"/>
      <c r="K825" s="116"/>
    </row>
    <row r="826" spans="2:11">
      <c r="B826" s="115"/>
      <c r="C826" s="115"/>
      <c r="D826" s="115"/>
      <c r="E826" s="116"/>
      <c r="F826" s="116"/>
      <c r="G826" s="116"/>
      <c r="H826" s="116"/>
      <c r="I826" s="116"/>
      <c r="J826" s="116"/>
      <c r="K826" s="116"/>
    </row>
    <row r="827" spans="2:11">
      <c r="B827" s="115"/>
      <c r="C827" s="115"/>
      <c r="D827" s="115"/>
      <c r="E827" s="116"/>
      <c r="F827" s="116"/>
      <c r="G827" s="116"/>
      <c r="H827" s="116"/>
      <c r="I827" s="116"/>
      <c r="J827" s="116"/>
      <c r="K827" s="116"/>
    </row>
    <row r="828" spans="2:11">
      <c r="B828" s="115"/>
      <c r="C828" s="115"/>
      <c r="D828" s="115"/>
      <c r="E828" s="116"/>
      <c r="F828" s="116"/>
      <c r="G828" s="116"/>
      <c r="H828" s="116"/>
      <c r="I828" s="116"/>
      <c r="J828" s="116"/>
      <c r="K828" s="116"/>
    </row>
    <row r="829" spans="2:11">
      <c r="B829" s="115"/>
      <c r="C829" s="115"/>
      <c r="D829" s="115"/>
      <c r="E829" s="116"/>
      <c r="F829" s="116"/>
      <c r="G829" s="116"/>
      <c r="H829" s="116"/>
      <c r="I829" s="116"/>
      <c r="J829" s="116"/>
      <c r="K829" s="116"/>
    </row>
    <row r="830" spans="2:11">
      <c r="B830" s="115"/>
      <c r="C830" s="115"/>
      <c r="D830" s="115"/>
      <c r="E830" s="116"/>
      <c r="F830" s="116"/>
      <c r="G830" s="116"/>
      <c r="H830" s="116"/>
      <c r="I830" s="116"/>
      <c r="J830" s="116"/>
      <c r="K830" s="116"/>
    </row>
    <row r="831" spans="2:11">
      <c r="B831" s="115"/>
      <c r="C831" s="115"/>
      <c r="D831" s="115"/>
      <c r="E831" s="116"/>
      <c r="F831" s="116"/>
      <c r="G831" s="116"/>
      <c r="H831" s="116"/>
      <c r="I831" s="116"/>
      <c r="J831" s="116"/>
      <c r="K831" s="116"/>
    </row>
    <row r="832" spans="2:11">
      <c r="B832" s="115"/>
      <c r="C832" s="115"/>
      <c r="D832" s="115"/>
      <c r="E832" s="116"/>
      <c r="F832" s="116"/>
      <c r="G832" s="116"/>
      <c r="H832" s="116"/>
      <c r="I832" s="116"/>
      <c r="J832" s="116"/>
      <c r="K832" s="116"/>
    </row>
    <row r="833" spans="2:11">
      <c r="B833" s="115"/>
      <c r="C833" s="115"/>
      <c r="D833" s="115"/>
      <c r="E833" s="116"/>
      <c r="F833" s="116"/>
      <c r="G833" s="116"/>
      <c r="H833" s="116"/>
      <c r="I833" s="116"/>
      <c r="J833" s="116"/>
      <c r="K833" s="116"/>
    </row>
    <row r="834" spans="2:11">
      <c r="B834" s="115"/>
      <c r="C834" s="115"/>
      <c r="D834" s="115"/>
      <c r="E834" s="116"/>
      <c r="F834" s="116"/>
      <c r="G834" s="116"/>
      <c r="H834" s="116"/>
      <c r="I834" s="116"/>
      <c r="J834" s="116"/>
      <c r="K834" s="116"/>
    </row>
    <row r="835" spans="2:11">
      <c r="B835" s="115"/>
      <c r="C835" s="115"/>
      <c r="D835" s="115"/>
      <c r="E835" s="116"/>
      <c r="F835" s="116"/>
      <c r="G835" s="116"/>
      <c r="H835" s="116"/>
      <c r="I835" s="116"/>
      <c r="J835" s="116"/>
      <c r="K835" s="116"/>
    </row>
    <row r="836" spans="2:11">
      <c r="B836" s="115"/>
      <c r="C836" s="115"/>
      <c r="D836" s="115"/>
      <c r="E836" s="116"/>
      <c r="F836" s="116"/>
      <c r="G836" s="116"/>
      <c r="H836" s="116"/>
      <c r="I836" s="116"/>
      <c r="J836" s="116"/>
      <c r="K836" s="116"/>
    </row>
    <row r="837" spans="2:11">
      <c r="B837" s="115"/>
      <c r="C837" s="115"/>
      <c r="D837" s="115"/>
      <c r="E837" s="116"/>
      <c r="F837" s="116"/>
      <c r="G837" s="116"/>
      <c r="H837" s="116"/>
      <c r="I837" s="116"/>
      <c r="J837" s="116"/>
      <c r="K837" s="116"/>
    </row>
    <row r="838" spans="2:11">
      <c r="B838" s="115"/>
      <c r="C838" s="115"/>
      <c r="D838" s="115"/>
      <c r="E838" s="116"/>
      <c r="F838" s="116"/>
      <c r="G838" s="116"/>
      <c r="H838" s="116"/>
      <c r="I838" s="116"/>
      <c r="J838" s="116"/>
      <c r="K838" s="116"/>
    </row>
    <row r="839" spans="2:11">
      <c r="B839" s="115"/>
      <c r="C839" s="115"/>
      <c r="D839" s="115"/>
      <c r="E839" s="116"/>
      <c r="F839" s="116"/>
      <c r="G839" s="116"/>
      <c r="H839" s="116"/>
      <c r="I839" s="116"/>
      <c r="J839" s="116"/>
      <c r="K839" s="116"/>
    </row>
    <row r="840" spans="2:11">
      <c r="B840" s="115"/>
      <c r="C840" s="115"/>
      <c r="D840" s="115"/>
      <c r="E840" s="116"/>
      <c r="F840" s="116"/>
      <c r="G840" s="116"/>
      <c r="H840" s="116"/>
      <c r="I840" s="116"/>
      <c r="J840" s="116"/>
      <c r="K840" s="116"/>
    </row>
    <row r="841" spans="2:11">
      <c r="B841" s="115"/>
      <c r="C841" s="115"/>
      <c r="D841" s="115"/>
      <c r="E841" s="116"/>
      <c r="F841" s="116"/>
      <c r="G841" s="116"/>
      <c r="H841" s="116"/>
      <c r="I841" s="116"/>
      <c r="J841" s="116"/>
      <c r="K841" s="116"/>
    </row>
    <row r="842" spans="2:11">
      <c r="B842" s="115"/>
      <c r="C842" s="115"/>
      <c r="D842" s="115"/>
      <c r="E842" s="116"/>
      <c r="F842" s="116"/>
      <c r="G842" s="116"/>
      <c r="H842" s="116"/>
      <c r="I842" s="116"/>
      <c r="J842" s="116"/>
      <c r="K842" s="116"/>
    </row>
    <row r="843" spans="2:11">
      <c r="B843" s="115"/>
      <c r="C843" s="115"/>
      <c r="D843" s="115"/>
      <c r="E843" s="116"/>
      <c r="F843" s="116"/>
      <c r="G843" s="116"/>
      <c r="H843" s="116"/>
      <c r="I843" s="116"/>
      <c r="J843" s="116"/>
      <c r="K843" s="116"/>
    </row>
    <row r="844" spans="2:11">
      <c r="B844" s="115"/>
      <c r="C844" s="115"/>
      <c r="D844" s="115"/>
      <c r="E844" s="116"/>
      <c r="F844" s="116"/>
      <c r="G844" s="116"/>
      <c r="H844" s="116"/>
      <c r="I844" s="116"/>
      <c r="J844" s="116"/>
      <c r="K844" s="116"/>
    </row>
    <row r="845" spans="2:11">
      <c r="B845" s="115"/>
      <c r="C845" s="115"/>
      <c r="D845" s="115"/>
      <c r="E845" s="116"/>
      <c r="F845" s="116"/>
      <c r="G845" s="116"/>
      <c r="H845" s="116"/>
      <c r="I845" s="116"/>
      <c r="J845" s="116"/>
      <c r="K845" s="116"/>
    </row>
    <row r="846" spans="2:11">
      <c r="B846" s="115"/>
      <c r="C846" s="115"/>
      <c r="D846" s="115"/>
      <c r="E846" s="116"/>
      <c r="F846" s="116"/>
      <c r="G846" s="116"/>
      <c r="H846" s="116"/>
      <c r="I846" s="116"/>
      <c r="J846" s="116"/>
      <c r="K846" s="116"/>
    </row>
    <row r="847" spans="2:11">
      <c r="B847" s="115"/>
      <c r="C847" s="115"/>
      <c r="D847" s="115"/>
      <c r="E847" s="116"/>
      <c r="F847" s="116"/>
      <c r="G847" s="116"/>
      <c r="H847" s="116"/>
      <c r="I847" s="116"/>
      <c r="J847" s="116"/>
      <c r="K847" s="116"/>
    </row>
    <row r="848" spans="2:11">
      <c r="B848" s="115"/>
      <c r="C848" s="115"/>
      <c r="D848" s="115"/>
      <c r="E848" s="116"/>
      <c r="F848" s="116"/>
      <c r="G848" s="116"/>
      <c r="H848" s="116"/>
      <c r="I848" s="116"/>
      <c r="J848" s="116"/>
      <c r="K848" s="116"/>
    </row>
    <row r="849" spans="2:11">
      <c r="B849" s="115"/>
      <c r="C849" s="115"/>
      <c r="D849" s="115"/>
      <c r="E849" s="116"/>
      <c r="F849" s="116"/>
      <c r="G849" s="116"/>
      <c r="H849" s="116"/>
      <c r="I849" s="116"/>
      <c r="J849" s="116"/>
      <c r="K849" s="116"/>
    </row>
    <row r="850" spans="2:11">
      <c r="B850" s="115"/>
      <c r="C850" s="115"/>
      <c r="D850" s="115"/>
      <c r="E850" s="116"/>
      <c r="F850" s="116"/>
      <c r="G850" s="116"/>
      <c r="H850" s="116"/>
      <c r="I850" s="116"/>
      <c r="J850" s="116"/>
      <c r="K850" s="116"/>
    </row>
    <row r="851" spans="2:11">
      <c r="B851" s="115"/>
      <c r="C851" s="115"/>
      <c r="D851" s="115"/>
      <c r="E851" s="116"/>
      <c r="F851" s="116"/>
      <c r="G851" s="116"/>
      <c r="H851" s="116"/>
      <c r="I851" s="116"/>
      <c r="J851" s="116"/>
      <c r="K851" s="116"/>
    </row>
    <row r="852" spans="2:11">
      <c r="B852" s="115"/>
      <c r="C852" s="115"/>
      <c r="D852" s="115"/>
      <c r="E852" s="116"/>
      <c r="F852" s="116"/>
      <c r="G852" s="116"/>
      <c r="H852" s="116"/>
      <c r="I852" s="116"/>
      <c r="J852" s="116"/>
      <c r="K852" s="116"/>
    </row>
    <row r="853" spans="2:11">
      <c r="B853" s="115"/>
      <c r="C853" s="115"/>
      <c r="D853" s="115"/>
      <c r="E853" s="116"/>
      <c r="F853" s="116"/>
      <c r="G853" s="116"/>
      <c r="H853" s="116"/>
      <c r="I853" s="116"/>
      <c r="J853" s="116"/>
      <c r="K853" s="116"/>
    </row>
    <row r="854" spans="2:11">
      <c r="B854" s="115"/>
      <c r="C854" s="115"/>
      <c r="D854" s="115"/>
      <c r="E854" s="116"/>
      <c r="F854" s="116"/>
      <c r="G854" s="116"/>
      <c r="H854" s="116"/>
      <c r="I854" s="116"/>
      <c r="J854" s="116"/>
      <c r="K854" s="116"/>
    </row>
    <row r="855" spans="2:11">
      <c r="B855" s="115"/>
      <c r="C855" s="115"/>
      <c r="D855" s="115"/>
      <c r="E855" s="116"/>
      <c r="F855" s="116"/>
      <c r="G855" s="116"/>
      <c r="H855" s="116"/>
      <c r="I855" s="116"/>
      <c r="J855" s="116"/>
      <c r="K855" s="116"/>
    </row>
    <row r="856" spans="2:11">
      <c r="B856" s="115"/>
      <c r="C856" s="115"/>
      <c r="D856" s="115"/>
      <c r="E856" s="116"/>
      <c r="F856" s="116"/>
      <c r="G856" s="116"/>
      <c r="H856" s="116"/>
      <c r="I856" s="116"/>
      <c r="J856" s="116"/>
      <c r="K856" s="116"/>
    </row>
    <row r="857" spans="2:11">
      <c r="B857" s="115"/>
      <c r="C857" s="115"/>
      <c r="D857" s="115"/>
      <c r="E857" s="116"/>
      <c r="F857" s="116"/>
      <c r="G857" s="116"/>
      <c r="H857" s="116"/>
      <c r="I857" s="116"/>
      <c r="J857" s="116"/>
      <c r="K857" s="116"/>
    </row>
    <row r="858" spans="2:11">
      <c r="B858" s="115"/>
      <c r="C858" s="115"/>
      <c r="D858" s="115"/>
      <c r="E858" s="116"/>
      <c r="F858" s="116"/>
      <c r="G858" s="116"/>
      <c r="H858" s="116"/>
      <c r="I858" s="116"/>
      <c r="J858" s="116"/>
      <c r="K858" s="116"/>
    </row>
    <row r="859" spans="2:11">
      <c r="B859" s="115"/>
      <c r="C859" s="115"/>
      <c r="D859" s="115"/>
      <c r="E859" s="116"/>
      <c r="F859" s="116"/>
      <c r="G859" s="116"/>
      <c r="H859" s="116"/>
      <c r="I859" s="116"/>
      <c r="J859" s="116"/>
      <c r="K859" s="116"/>
    </row>
    <row r="860" spans="2:11">
      <c r="B860" s="115"/>
      <c r="C860" s="115"/>
      <c r="D860" s="115"/>
      <c r="E860" s="116"/>
      <c r="F860" s="116"/>
      <c r="G860" s="116"/>
      <c r="H860" s="116"/>
      <c r="I860" s="116"/>
      <c r="J860" s="116"/>
      <c r="K860" s="116"/>
    </row>
    <row r="861" spans="2:11">
      <c r="B861" s="115"/>
      <c r="C861" s="115"/>
      <c r="D861" s="115"/>
      <c r="E861" s="116"/>
      <c r="F861" s="116"/>
      <c r="G861" s="116"/>
      <c r="H861" s="116"/>
      <c r="I861" s="116"/>
      <c r="J861" s="116"/>
      <c r="K861" s="116"/>
    </row>
    <row r="862" spans="2:11">
      <c r="B862" s="115"/>
      <c r="C862" s="115"/>
      <c r="D862" s="115"/>
      <c r="E862" s="116"/>
      <c r="F862" s="116"/>
      <c r="G862" s="116"/>
      <c r="H862" s="116"/>
      <c r="I862" s="116"/>
      <c r="J862" s="116"/>
      <c r="K862" s="116"/>
    </row>
    <row r="863" spans="2:11">
      <c r="B863" s="115"/>
      <c r="C863" s="115"/>
      <c r="D863" s="115"/>
      <c r="E863" s="116"/>
      <c r="F863" s="116"/>
      <c r="G863" s="116"/>
      <c r="H863" s="116"/>
      <c r="I863" s="116"/>
      <c r="J863" s="116"/>
      <c r="K863" s="116"/>
    </row>
    <row r="864" spans="2:11">
      <c r="B864" s="115"/>
      <c r="C864" s="115"/>
      <c r="D864" s="115"/>
      <c r="E864" s="116"/>
      <c r="F864" s="116"/>
      <c r="G864" s="116"/>
      <c r="H864" s="116"/>
      <c r="I864" s="116"/>
      <c r="J864" s="116"/>
      <c r="K864" s="116"/>
    </row>
    <row r="865" spans="2:11">
      <c r="B865" s="115"/>
      <c r="C865" s="115"/>
      <c r="D865" s="115"/>
      <c r="E865" s="116"/>
      <c r="F865" s="116"/>
      <c r="G865" s="116"/>
      <c r="H865" s="116"/>
      <c r="I865" s="116"/>
      <c r="J865" s="116"/>
      <c r="K865" s="116"/>
    </row>
    <row r="866" spans="2:11">
      <c r="B866" s="115"/>
      <c r="C866" s="115"/>
      <c r="D866" s="115"/>
      <c r="E866" s="116"/>
      <c r="F866" s="116"/>
      <c r="G866" s="116"/>
      <c r="H866" s="116"/>
      <c r="I866" s="116"/>
      <c r="J866" s="116"/>
      <c r="K866" s="116"/>
    </row>
    <row r="867" spans="2:11">
      <c r="B867" s="115"/>
      <c r="C867" s="115"/>
      <c r="D867" s="115"/>
      <c r="E867" s="116"/>
      <c r="F867" s="116"/>
      <c r="G867" s="116"/>
      <c r="H867" s="116"/>
      <c r="I867" s="116"/>
      <c r="J867" s="116"/>
      <c r="K867" s="116"/>
    </row>
    <row r="868" spans="2:11">
      <c r="B868" s="115"/>
      <c r="C868" s="115"/>
      <c r="D868" s="115"/>
      <c r="E868" s="116"/>
      <c r="F868" s="116"/>
      <c r="G868" s="116"/>
      <c r="H868" s="116"/>
      <c r="I868" s="116"/>
      <c r="J868" s="116"/>
      <c r="K868" s="116"/>
    </row>
    <row r="869" spans="2:11">
      <c r="B869" s="115"/>
      <c r="C869" s="115"/>
      <c r="D869" s="115"/>
      <c r="E869" s="116"/>
      <c r="F869" s="116"/>
      <c r="G869" s="116"/>
      <c r="H869" s="116"/>
      <c r="I869" s="116"/>
      <c r="J869" s="116"/>
      <c r="K869" s="116"/>
    </row>
    <row r="870" spans="2:11">
      <c r="B870" s="115"/>
      <c r="C870" s="115"/>
      <c r="D870" s="115"/>
      <c r="E870" s="116"/>
      <c r="F870" s="116"/>
      <c r="G870" s="116"/>
      <c r="H870" s="116"/>
      <c r="I870" s="116"/>
      <c r="J870" s="116"/>
      <c r="K870" s="116"/>
    </row>
    <row r="871" spans="2:11">
      <c r="B871" s="115"/>
      <c r="C871" s="115"/>
      <c r="D871" s="115"/>
      <c r="E871" s="116"/>
      <c r="F871" s="116"/>
      <c r="G871" s="116"/>
      <c r="H871" s="116"/>
      <c r="I871" s="116"/>
      <c r="J871" s="116"/>
      <c r="K871" s="116"/>
    </row>
    <row r="872" spans="2:11">
      <c r="B872" s="115"/>
      <c r="C872" s="115"/>
      <c r="D872" s="115"/>
      <c r="E872" s="116"/>
      <c r="F872" s="116"/>
      <c r="G872" s="116"/>
      <c r="H872" s="116"/>
      <c r="I872" s="116"/>
      <c r="J872" s="116"/>
      <c r="K872" s="116"/>
    </row>
    <row r="873" spans="2:11">
      <c r="B873" s="115"/>
      <c r="C873" s="115"/>
      <c r="D873" s="115"/>
      <c r="E873" s="116"/>
      <c r="F873" s="116"/>
      <c r="G873" s="116"/>
      <c r="H873" s="116"/>
      <c r="I873" s="116"/>
      <c r="J873" s="116"/>
      <c r="K873" s="116"/>
    </row>
    <row r="874" spans="2:11">
      <c r="B874" s="115"/>
      <c r="C874" s="115"/>
      <c r="D874" s="115"/>
      <c r="E874" s="116"/>
      <c r="F874" s="116"/>
      <c r="G874" s="116"/>
      <c r="H874" s="116"/>
      <c r="I874" s="116"/>
      <c r="J874" s="116"/>
      <c r="K874" s="116"/>
    </row>
    <row r="875" spans="2:11">
      <c r="B875" s="115"/>
      <c r="C875" s="115"/>
      <c r="D875" s="115"/>
      <c r="E875" s="116"/>
      <c r="F875" s="116"/>
      <c r="G875" s="116"/>
      <c r="H875" s="116"/>
      <c r="I875" s="116"/>
      <c r="J875" s="116"/>
      <c r="K875" s="116"/>
    </row>
    <row r="876" spans="2:11">
      <c r="B876" s="115"/>
      <c r="C876" s="115"/>
      <c r="D876" s="115"/>
      <c r="E876" s="116"/>
      <c r="F876" s="116"/>
      <c r="G876" s="116"/>
      <c r="H876" s="116"/>
      <c r="I876" s="116"/>
      <c r="J876" s="116"/>
      <c r="K876" s="116"/>
    </row>
    <row r="877" spans="2:11">
      <c r="B877" s="115"/>
      <c r="C877" s="115"/>
      <c r="D877" s="115"/>
      <c r="E877" s="116"/>
      <c r="F877" s="116"/>
      <c r="G877" s="116"/>
      <c r="H877" s="116"/>
      <c r="I877" s="116"/>
      <c r="J877" s="116"/>
      <c r="K877" s="116"/>
    </row>
    <row r="878" spans="2:11">
      <c r="B878" s="115"/>
      <c r="C878" s="115"/>
      <c r="D878" s="115"/>
      <c r="E878" s="116"/>
      <c r="F878" s="116"/>
      <c r="G878" s="116"/>
      <c r="H878" s="116"/>
      <c r="I878" s="116"/>
      <c r="J878" s="116"/>
      <c r="K878" s="116"/>
    </row>
    <row r="879" spans="2:11">
      <c r="B879" s="115"/>
      <c r="C879" s="115"/>
      <c r="D879" s="115"/>
      <c r="E879" s="116"/>
      <c r="F879" s="116"/>
      <c r="G879" s="116"/>
      <c r="H879" s="116"/>
      <c r="I879" s="116"/>
      <c r="J879" s="116"/>
      <c r="K879" s="116"/>
    </row>
    <row r="880" spans="2:11">
      <c r="B880" s="115"/>
      <c r="C880" s="115"/>
      <c r="D880" s="115"/>
      <c r="E880" s="116"/>
      <c r="F880" s="116"/>
      <c r="G880" s="116"/>
      <c r="H880" s="116"/>
      <c r="I880" s="116"/>
      <c r="J880" s="116"/>
      <c r="K880" s="116"/>
    </row>
    <row r="881" spans="2:11">
      <c r="B881" s="115"/>
      <c r="C881" s="115"/>
      <c r="D881" s="115"/>
      <c r="E881" s="116"/>
      <c r="F881" s="116"/>
      <c r="G881" s="116"/>
      <c r="H881" s="116"/>
      <c r="I881" s="116"/>
      <c r="J881" s="116"/>
      <c r="K881" s="116"/>
    </row>
    <row r="882" spans="2:11">
      <c r="B882" s="115"/>
      <c r="C882" s="115"/>
      <c r="D882" s="115"/>
      <c r="E882" s="116"/>
      <c r="F882" s="116"/>
      <c r="G882" s="116"/>
      <c r="H882" s="116"/>
      <c r="I882" s="116"/>
      <c r="J882" s="116"/>
      <c r="K882" s="116"/>
    </row>
    <row r="883" spans="2:11">
      <c r="B883" s="115"/>
      <c r="C883" s="115"/>
      <c r="D883" s="115"/>
      <c r="E883" s="116"/>
      <c r="F883" s="116"/>
      <c r="G883" s="116"/>
      <c r="H883" s="116"/>
      <c r="I883" s="116"/>
      <c r="J883" s="116"/>
      <c r="K883" s="116"/>
    </row>
    <row r="884" spans="2:11">
      <c r="B884" s="115"/>
      <c r="C884" s="115"/>
      <c r="D884" s="115"/>
      <c r="E884" s="116"/>
      <c r="F884" s="116"/>
      <c r="G884" s="116"/>
      <c r="H884" s="116"/>
      <c r="I884" s="116"/>
      <c r="J884" s="116"/>
      <c r="K884" s="116"/>
    </row>
    <row r="885" spans="2:11">
      <c r="B885" s="115"/>
      <c r="C885" s="115"/>
      <c r="D885" s="115"/>
      <c r="E885" s="116"/>
      <c r="F885" s="116"/>
      <c r="G885" s="116"/>
      <c r="H885" s="116"/>
      <c r="I885" s="116"/>
      <c r="J885" s="116"/>
      <c r="K885" s="116"/>
    </row>
    <row r="886" spans="2:11">
      <c r="B886" s="115"/>
      <c r="C886" s="115"/>
      <c r="D886" s="115"/>
      <c r="E886" s="116"/>
      <c r="F886" s="116"/>
      <c r="G886" s="116"/>
      <c r="H886" s="116"/>
      <c r="I886" s="116"/>
      <c r="J886" s="116"/>
      <c r="K886" s="116"/>
    </row>
    <row r="887" spans="2:11">
      <c r="B887" s="115"/>
      <c r="C887" s="115"/>
      <c r="D887" s="115"/>
      <c r="E887" s="116"/>
      <c r="F887" s="116"/>
      <c r="G887" s="116"/>
      <c r="H887" s="116"/>
      <c r="I887" s="116"/>
      <c r="J887" s="116"/>
      <c r="K887" s="116"/>
    </row>
    <row r="888" spans="2:11">
      <c r="B888" s="115"/>
      <c r="C888" s="115"/>
      <c r="D888" s="115"/>
      <c r="E888" s="116"/>
      <c r="F888" s="116"/>
      <c r="G888" s="116"/>
      <c r="H888" s="116"/>
      <c r="I888" s="116"/>
      <c r="J888" s="116"/>
      <c r="K888" s="116"/>
    </row>
    <row r="889" spans="2:11">
      <c r="B889" s="115"/>
      <c r="C889" s="115"/>
      <c r="D889" s="115"/>
      <c r="E889" s="116"/>
      <c r="F889" s="116"/>
      <c r="G889" s="116"/>
      <c r="H889" s="116"/>
      <c r="I889" s="116"/>
      <c r="J889" s="116"/>
      <c r="K889" s="116"/>
    </row>
    <row r="890" spans="2:11">
      <c r="B890" s="115"/>
      <c r="C890" s="115"/>
      <c r="D890" s="115"/>
      <c r="E890" s="116"/>
      <c r="F890" s="116"/>
      <c r="G890" s="116"/>
      <c r="H890" s="116"/>
      <c r="I890" s="116"/>
      <c r="J890" s="116"/>
      <c r="K890" s="116"/>
    </row>
    <row r="891" spans="2:11">
      <c r="B891" s="115"/>
      <c r="C891" s="115"/>
      <c r="D891" s="115"/>
      <c r="E891" s="116"/>
      <c r="F891" s="116"/>
      <c r="G891" s="116"/>
      <c r="H891" s="116"/>
      <c r="I891" s="116"/>
      <c r="J891" s="116"/>
      <c r="K891" s="116"/>
    </row>
    <row r="892" spans="2:11">
      <c r="B892" s="115"/>
      <c r="C892" s="115"/>
      <c r="D892" s="115"/>
      <c r="E892" s="116"/>
      <c r="F892" s="116"/>
      <c r="G892" s="116"/>
      <c r="H892" s="116"/>
      <c r="I892" s="116"/>
      <c r="J892" s="116"/>
      <c r="K892" s="116"/>
    </row>
    <row r="893" spans="2:11">
      <c r="B893" s="115"/>
      <c r="C893" s="115"/>
      <c r="D893" s="115"/>
      <c r="E893" s="116"/>
      <c r="F893" s="116"/>
      <c r="G893" s="116"/>
      <c r="H893" s="116"/>
      <c r="I893" s="116"/>
      <c r="J893" s="116"/>
      <c r="K893" s="116"/>
    </row>
    <row r="894" spans="2:11">
      <c r="B894" s="115"/>
      <c r="C894" s="115"/>
      <c r="D894" s="115"/>
      <c r="E894" s="116"/>
      <c r="F894" s="116"/>
      <c r="G894" s="116"/>
      <c r="H894" s="116"/>
      <c r="I894" s="116"/>
      <c r="J894" s="116"/>
      <c r="K894" s="116"/>
    </row>
    <row r="895" spans="2:11">
      <c r="B895" s="115"/>
      <c r="C895" s="115"/>
      <c r="D895" s="115"/>
      <c r="E895" s="116"/>
      <c r="F895" s="116"/>
      <c r="G895" s="116"/>
      <c r="H895" s="116"/>
      <c r="I895" s="116"/>
      <c r="J895" s="116"/>
      <c r="K895" s="116"/>
    </row>
    <row r="896" spans="2:11">
      <c r="B896" s="115"/>
      <c r="C896" s="115"/>
      <c r="D896" s="115"/>
      <c r="E896" s="116"/>
      <c r="F896" s="116"/>
      <c r="G896" s="116"/>
      <c r="H896" s="116"/>
      <c r="I896" s="116"/>
      <c r="J896" s="116"/>
      <c r="K896" s="116"/>
    </row>
    <row r="897" spans="2:11">
      <c r="B897" s="115"/>
      <c r="C897" s="115"/>
      <c r="D897" s="115"/>
      <c r="E897" s="116"/>
      <c r="F897" s="116"/>
      <c r="G897" s="116"/>
      <c r="H897" s="116"/>
      <c r="I897" s="116"/>
      <c r="J897" s="116"/>
      <c r="K897" s="116"/>
    </row>
    <row r="898" spans="2:11">
      <c r="B898" s="115"/>
      <c r="C898" s="115"/>
      <c r="D898" s="115"/>
      <c r="E898" s="116"/>
      <c r="F898" s="116"/>
      <c r="G898" s="116"/>
      <c r="H898" s="116"/>
      <c r="I898" s="116"/>
      <c r="J898" s="116"/>
      <c r="K898" s="116"/>
    </row>
    <row r="899" spans="2:11">
      <c r="B899" s="115"/>
      <c r="C899" s="115"/>
      <c r="D899" s="115"/>
      <c r="E899" s="116"/>
      <c r="F899" s="116"/>
      <c r="G899" s="116"/>
      <c r="H899" s="116"/>
      <c r="I899" s="116"/>
      <c r="J899" s="116"/>
      <c r="K899" s="116"/>
    </row>
    <row r="900" spans="2:11">
      <c r="B900" s="115"/>
      <c r="C900" s="115"/>
      <c r="D900" s="115"/>
      <c r="E900" s="116"/>
      <c r="F900" s="116"/>
      <c r="G900" s="116"/>
      <c r="H900" s="116"/>
      <c r="I900" s="116"/>
      <c r="J900" s="116"/>
      <c r="K900" s="116"/>
    </row>
    <row r="901" spans="2:11">
      <c r="B901" s="115"/>
      <c r="C901" s="115"/>
      <c r="D901" s="115"/>
      <c r="E901" s="116"/>
      <c r="F901" s="116"/>
      <c r="G901" s="116"/>
      <c r="H901" s="116"/>
      <c r="I901" s="116"/>
      <c r="J901" s="116"/>
      <c r="K901" s="116"/>
    </row>
    <row r="902" spans="2:11">
      <c r="B902" s="115"/>
      <c r="C902" s="115"/>
      <c r="D902" s="115"/>
      <c r="E902" s="116"/>
      <c r="F902" s="116"/>
      <c r="G902" s="116"/>
      <c r="H902" s="116"/>
      <c r="I902" s="116"/>
      <c r="J902" s="116"/>
      <c r="K902" s="116"/>
    </row>
    <row r="903" spans="2:11">
      <c r="B903" s="115"/>
      <c r="C903" s="115"/>
      <c r="D903" s="115"/>
      <c r="E903" s="116"/>
      <c r="F903" s="116"/>
      <c r="G903" s="116"/>
      <c r="H903" s="116"/>
      <c r="I903" s="116"/>
      <c r="J903" s="116"/>
      <c r="K903" s="116"/>
    </row>
    <row r="904" spans="2:11">
      <c r="B904" s="115"/>
      <c r="C904" s="115"/>
      <c r="D904" s="115"/>
      <c r="E904" s="116"/>
      <c r="F904" s="116"/>
      <c r="G904" s="116"/>
      <c r="H904" s="116"/>
      <c r="I904" s="116"/>
      <c r="J904" s="116"/>
      <c r="K904" s="116"/>
    </row>
    <row r="905" spans="2:11">
      <c r="B905" s="115"/>
      <c r="C905" s="115"/>
      <c r="D905" s="115"/>
      <c r="E905" s="116"/>
      <c r="F905" s="116"/>
      <c r="G905" s="116"/>
      <c r="H905" s="116"/>
      <c r="I905" s="116"/>
      <c r="J905" s="116"/>
      <c r="K905" s="116"/>
    </row>
    <row r="906" spans="2:11">
      <c r="B906" s="115"/>
      <c r="C906" s="115"/>
      <c r="D906" s="115"/>
      <c r="E906" s="116"/>
      <c r="F906" s="116"/>
      <c r="G906" s="116"/>
      <c r="H906" s="116"/>
      <c r="I906" s="116"/>
      <c r="J906" s="116"/>
      <c r="K906" s="116"/>
    </row>
    <row r="907" spans="2:11">
      <c r="B907" s="115"/>
      <c r="C907" s="115"/>
      <c r="D907" s="115"/>
      <c r="E907" s="116"/>
      <c r="F907" s="116"/>
      <c r="G907" s="116"/>
      <c r="H907" s="116"/>
      <c r="I907" s="116"/>
      <c r="J907" s="116"/>
      <c r="K907" s="116"/>
    </row>
    <row r="908" spans="2:11">
      <c r="B908" s="115"/>
      <c r="C908" s="115"/>
      <c r="D908" s="115"/>
      <c r="E908" s="116"/>
      <c r="F908" s="116"/>
      <c r="G908" s="116"/>
      <c r="H908" s="116"/>
      <c r="I908" s="116"/>
      <c r="J908" s="116"/>
      <c r="K908" s="116"/>
    </row>
    <row r="909" spans="2:11">
      <c r="B909" s="115"/>
      <c r="C909" s="115"/>
      <c r="D909" s="115"/>
      <c r="E909" s="116"/>
      <c r="F909" s="116"/>
      <c r="G909" s="116"/>
      <c r="H909" s="116"/>
      <c r="I909" s="116"/>
      <c r="J909" s="116"/>
      <c r="K909" s="116"/>
    </row>
    <row r="910" spans="2:11">
      <c r="B910" s="115"/>
      <c r="C910" s="115"/>
      <c r="D910" s="115"/>
      <c r="E910" s="116"/>
      <c r="F910" s="116"/>
      <c r="G910" s="116"/>
      <c r="H910" s="116"/>
      <c r="I910" s="116"/>
      <c r="J910" s="116"/>
      <c r="K910" s="116"/>
    </row>
    <row r="911" spans="2:11">
      <c r="B911" s="115"/>
      <c r="C911" s="115"/>
      <c r="D911" s="115"/>
      <c r="E911" s="116"/>
      <c r="F911" s="116"/>
      <c r="G911" s="116"/>
      <c r="H911" s="116"/>
      <c r="I911" s="116"/>
      <c r="J911" s="116"/>
      <c r="K911" s="116"/>
    </row>
    <row r="912" spans="2:11">
      <c r="B912" s="115"/>
      <c r="C912" s="115"/>
      <c r="D912" s="115"/>
      <c r="E912" s="116"/>
      <c r="F912" s="116"/>
      <c r="G912" s="116"/>
      <c r="H912" s="116"/>
      <c r="I912" s="116"/>
      <c r="J912" s="116"/>
      <c r="K912" s="116"/>
    </row>
    <row r="913" spans="2:11">
      <c r="B913" s="115"/>
      <c r="C913" s="115"/>
      <c r="D913" s="115"/>
      <c r="E913" s="116"/>
      <c r="F913" s="116"/>
      <c r="G913" s="116"/>
      <c r="H913" s="116"/>
      <c r="I913" s="116"/>
      <c r="J913" s="116"/>
      <c r="K913" s="116"/>
    </row>
    <row r="914" spans="2:11">
      <c r="B914" s="115"/>
      <c r="C914" s="115"/>
      <c r="D914" s="115"/>
      <c r="E914" s="116"/>
      <c r="F914" s="116"/>
      <c r="G914" s="116"/>
      <c r="H914" s="116"/>
      <c r="I914" s="116"/>
      <c r="J914" s="116"/>
      <c r="K914" s="116"/>
    </row>
    <row r="915" spans="2:11">
      <c r="B915" s="115"/>
      <c r="C915" s="115"/>
      <c r="D915" s="115"/>
      <c r="E915" s="116"/>
      <c r="F915" s="116"/>
      <c r="G915" s="116"/>
      <c r="H915" s="116"/>
      <c r="I915" s="116"/>
      <c r="J915" s="116"/>
      <c r="K915" s="116"/>
    </row>
    <row r="916" spans="2:11">
      <c r="B916" s="115"/>
      <c r="C916" s="115"/>
      <c r="D916" s="115"/>
      <c r="E916" s="116"/>
      <c r="F916" s="116"/>
      <c r="G916" s="116"/>
      <c r="H916" s="116"/>
      <c r="I916" s="116"/>
      <c r="J916" s="116"/>
      <c r="K916" s="116"/>
    </row>
    <row r="917" spans="2:11">
      <c r="B917" s="115"/>
      <c r="C917" s="115"/>
      <c r="D917" s="115"/>
      <c r="E917" s="116"/>
      <c r="F917" s="116"/>
      <c r="G917" s="116"/>
      <c r="H917" s="116"/>
      <c r="I917" s="116"/>
      <c r="J917" s="116"/>
      <c r="K917" s="116"/>
    </row>
    <row r="918" spans="2:11">
      <c r="B918" s="115"/>
      <c r="C918" s="115"/>
      <c r="D918" s="115"/>
      <c r="E918" s="116"/>
      <c r="F918" s="116"/>
      <c r="G918" s="116"/>
      <c r="H918" s="116"/>
      <c r="I918" s="116"/>
      <c r="J918" s="116"/>
      <c r="K918" s="116"/>
    </row>
    <row r="919" spans="2:11">
      <c r="B919" s="115"/>
      <c r="C919" s="115"/>
      <c r="D919" s="115"/>
      <c r="E919" s="116"/>
      <c r="F919" s="116"/>
      <c r="G919" s="116"/>
      <c r="H919" s="116"/>
      <c r="I919" s="116"/>
      <c r="J919" s="116"/>
      <c r="K919" s="116"/>
    </row>
    <row r="920" spans="2:11">
      <c r="B920" s="115"/>
      <c r="C920" s="115"/>
      <c r="D920" s="115"/>
      <c r="E920" s="116"/>
      <c r="F920" s="116"/>
      <c r="G920" s="116"/>
      <c r="H920" s="116"/>
      <c r="I920" s="116"/>
      <c r="J920" s="116"/>
      <c r="K920" s="116"/>
    </row>
    <row r="921" spans="2:11">
      <c r="B921" s="115"/>
      <c r="C921" s="115"/>
      <c r="D921" s="115"/>
      <c r="E921" s="116"/>
      <c r="F921" s="116"/>
      <c r="G921" s="116"/>
      <c r="H921" s="116"/>
      <c r="I921" s="116"/>
      <c r="J921" s="116"/>
      <c r="K921" s="116"/>
    </row>
    <row r="922" spans="2:11">
      <c r="B922" s="115"/>
      <c r="C922" s="115"/>
      <c r="D922" s="115"/>
      <c r="E922" s="116"/>
      <c r="F922" s="116"/>
      <c r="G922" s="116"/>
      <c r="H922" s="116"/>
      <c r="I922" s="116"/>
      <c r="J922" s="116"/>
      <c r="K922" s="116"/>
    </row>
    <row r="923" spans="2:11">
      <c r="B923" s="115"/>
      <c r="C923" s="115"/>
      <c r="D923" s="115"/>
      <c r="E923" s="116"/>
      <c r="F923" s="116"/>
      <c r="G923" s="116"/>
      <c r="H923" s="116"/>
      <c r="I923" s="116"/>
      <c r="J923" s="116"/>
      <c r="K923" s="116"/>
    </row>
    <row r="924" spans="2:11">
      <c r="B924" s="115"/>
      <c r="C924" s="115"/>
      <c r="D924" s="115"/>
      <c r="E924" s="116"/>
      <c r="F924" s="116"/>
      <c r="G924" s="116"/>
      <c r="H924" s="116"/>
      <c r="I924" s="116"/>
      <c r="J924" s="116"/>
      <c r="K924" s="116"/>
    </row>
    <row r="925" spans="2:11">
      <c r="B925" s="115"/>
      <c r="C925" s="115"/>
      <c r="D925" s="115"/>
      <c r="E925" s="116"/>
      <c r="F925" s="116"/>
      <c r="G925" s="116"/>
      <c r="H925" s="116"/>
      <c r="I925" s="116"/>
      <c r="J925" s="116"/>
      <c r="K925" s="116"/>
    </row>
    <row r="926" spans="2:11">
      <c r="B926" s="115"/>
      <c r="C926" s="115"/>
      <c r="D926" s="115"/>
      <c r="E926" s="116"/>
      <c r="F926" s="116"/>
      <c r="G926" s="116"/>
      <c r="H926" s="116"/>
      <c r="I926" s="116"/>
      <c r="J926" s="116"/>
      <c r="K926" s="116"/>
    </row>
    <row r="927" spans="2:11">
      <c r="B927" s="115"/>
      <c r="C927" s="115"/>
      <c r="D927" s="115"/>
      <c r="E927" s="116"/>
      <c r="F927" s="116"/>
      <c r="G927" s="116"/>
      <c r="H927" s="116"/>
      <c r="I927" s="116"/>
      <c r="J927" s="116"/>
      <c r="K927" s="116"/>
    </row>
    <row r="928" spans="2:11">
      <c r="B928" s="115"/>
      <c r="C928" s="115"/>
      <c r="D928" s="115"/>
      <c r="E928" s="116"/>
      <c r="F928" s="116"/>
      <c r="G928" s="116"/>
      <c r="H928" s="116"/>
      <c r="I928" s="116"/>
      <c r="J928" s="116"/>
      <c r="K928" s="116"/>
    </row>
    <row r="929" spans="2:11">
      <c r="B929" s="115"/>
      <c r="C929" s="115"/>
      <c r="D929" s="115"/>
      <c r="E929" s="116"/>
      <c r="F929" s="116"/>
      <c r="G929" s="116"/>
      <c r="H929" s="116"/>
      <c r="I929" s="116"/>
      <c r="J929" s="116"/>
      <c r="K929" s="116"/>
    </row>
    <row r="930" spans="2:11">
      <c r="B930" s="115"/>
      <c r="C930" s="115"/>
      <c r="D930" s="115"/>
      <c r="E930" s="116"/>
      <c r="F930" s="116"/>
      <c r="G930" s="116"/>
      <c r="H930" s="116"/>
      <c r="I930" s="116"/>
      <c r="J930" s="116"/>
      <c r="K930" s="116"/>
    </row>
    <row r="931" spans="2:11">
      <c r="B931" s="115"/>
      <c r="C931" s="115"/>
      <c r="D931" s="115"/>
      <c r="E931" s="116"/>
      <c r="F931" s="116"/>
      <c r="G931" s="116"/>
      <c r="H931" s="116"/>
      <c r="I931" s="116"/>
      <c r="J931" s="116"/>
      <c r="K931" s="116"/>
    </row>
    <row r="932" spans="2:11">
      <c r="B932" s="115"/>
      <c r="C932" s="115"/>
      <c r="D932" s="115"/>
      <c r="E932" s="116"/>
      <c r="F932" s="116"/>
      <c r="G932" s="116"/>
      <c r="H932" s="116"/>
      <c r="I932" s="116"/>
      <c r="J932" s="116"/>
      <c r="K932" s="116"/>
    </row>
    <row r="933" spans="2:11">
      <c r="B933" s="115"/>
      <c r="C933" s="115"/>
      <c r="D933" s="115"/>
      <c r="E933" s="116"/>
      <c r="F933" s="116"/>
      <c r="G933" s="116"/>
      <c r="H933" s="116"/>
      <c r="I933" s="116"/>
      <c r="J933" s="116"/>
      <c r="K933" s="116"/>
    </row>
    <row r="934" spans="2:11">
      <c r="B934" s="115"/>
      <c r="C934" s="115"/>
      <c r="D934" s="115"/>
      <c r="E934" s="116"/>
      <c r="F934" s="116"/>
      <c r="G934" s="116"/>
      <c r="H934" s="116"/>
      <c r="I934" s="116"/>
      <c r="J934" s="116"/>
      <c r="K934" s="116"/>
    </row>
    <row r="935" spans="2:11">
      <c r="B935" s="115"/>
      <c r="C935" s="115"/>
      <c r="D935" s="115"/>
      <c r="E935" s="116"/>
      <c r="F935" s="116"/>
      <c r="G935" s="116"/>
      <c r="H935" s="116"/>
      <c r="I935" s="116"/>
      <c r="J935" s="116"/>
      <c r="K935" s="116"/>
    </row>
    <row r="936" spans="2:11">
      <c r="B936" s="115"/>
      <c r="C936" s="115"/>
      <c r="D936" s="115"/>
      <c r="E936" s="116"/>
      <c r="F936" s="116"/>
      <c r="G936" s="116"/>
      <c r="H936" s="116"/>
      <c r="I936" s="116"/>
      <c r="J936" s="116"/>
      <c r="K936" s="116"/>
    </row>
    <row r="937" spans="2:11">
      <c r="B937" s="115"/>
      <c r="C937" s="115"/>
      <c r="D937" s="115"/>
      <c r="E937" s="116"/>
      <c r="F937" s="116"/>
      <c r="G937" s="116"/>
      <c r="H937" s="116"/>
      <c r="I937" s="116"/>
      <c r="J937" s="116"/>
      <c r="K937" s="116"/>
    </row>
    <row r="938" spans="2:11">
      <c r="B938" s="115"/>
      <c r="C938" s="115"/>
      <c r="D938" s="115"/>
      <c r="E938" s="116"/>
      <c r="F938" s="116"/>
      <c r="G938" s="116"/>
      <c r="H938" s="116"/>
      <c r="I938" s="116"/>
      <c r="J938" s="116"/>
      <c r="K938" s="116"/>
    </row>
    <row r="939" spans="2:11">
      <c r="B939" s="115"/>
      <c r="C939" s="115"/>
      <c r="D939" s="115"/>
      <c r="E939" s="116"/>
      <c r="F939" s="116"/>
      <c r="G939" s="116"/>
      <c r="H939" s="116"/>
      <c r="I939" s="116"/>
      <c r="J939" s="116"/>
      <c r="K939" s="116"/>
    </row>
    <row r="940" spans="2:11">
      <c r="B940" s="115"/>
      <c r="C940" s="115"/>
      <c r="D940" s="115"/>
      <c r="E940" s="116"/>
      <c r="F940" s="116"/>
      <c r="G940" s="116"/>
      <c r="H940" s="116"/>
      <c r="I940" s="116"/>
      <c r="J940" s="116"/>
      <c r="K940" s="116"/>
    </row>
    <row r="941" spans="2:11">
      <c r="B941" s="115"/>
      <c r="C941" s="115"/>
      <c r="D941" s="115"/>
      <c r="E941" s="116"/>
      <c r="F941" s="116"/>
      <c r="G941" s="116"/>
      <c r="H941" s="116"/>
      <c r="I941" s="116"/>
      <c r="J941" s="116"/>
      <c r="K941" s="116"/>
    </row>
    <row r="942" spans="2:11">
      <c r="B942" s="115"/>
      <c r="C942" s="115"/>
      <c r="D942" s="115"/>
      <c r="E942" s="116"/>
      <c r="F942" s="116"/>
      <c r="G942" s="116"/>
      <c r="H942" s="116"/>
      <c r="I942" s="116"/>
      <c r="J942" s="116"/>
      <c r="K942" s="116"/>
    </row>
    <row r="943" spans="2:11">
      <c r="B943" s="115"/>
      <c r="C943" s="115"/>
      <c r="D943" s="115"/>
      <c r="E943" s="116"/>
      <c r="F943" s="116"/>
      <c r="G943" s="116"/>
      <c r="H943" s="116"/>
      <c r="I943" s="116"/>
      <c r="J943" s="116"/>
      <c r="K943" s="116"/>
    </row>
    <row r="944" spans="2:11">
      <c r="B944" s="115"/>
      <c r="C944" s="115"/>
      <c r="D944" s="115"/>
      <c r="E944" s="116"/>
      <c r="F944" s="116"/>
      <c r="G944" s="116"/>
      <c r="H944" s="116"/>
      <c r="I944" s="116"/>
      <c r="J944" s="116"/>
      <c r="K944" s="116"/>
    </row>
    <row r="945" spans="2:11">
      <c r="B945" s="115"/>
      <c r="C945" s="115"/>
      <c r="D945" s="115"/>
      <c r="E945" s="116"/>
      <c r="F945" s="116"/>
      <c r="G945" s="116"/>
      <c r="H945" s="116"/>
      <c r="I945" s="116"/>
      <c r="J945" s="116"/>
      <c r="K945" s="116"/>
    </row>
    <row r="946" spans="2:11">
      <c r="B946" s="115"/>
      <c r="C946" s="115"/>
      <c r="D946" s="115"/>
      <c r="E946" s="116"/>
      <c r="F946" s="116"/>
      <c r="G946" s="116"/>
      <c r="H946" s="116"/>
      <c r="I946" s="116"/>
      <c r="J946" s="116"/>
      <c r="K946" s="116"/>
    </row>
    <row r="947" spans="2:11">
      <c r="B947" s="115"/>
      <c r="C947" s="115"/>
      <c r="D947" s="115"/>
      <c r="E947" s="116"/>
      <c r="F947" s="116"/>
      <c r="G947" s="116"/>
      <c r="H947" s="116"/>
      <c r="I947" s="116"/>
      <c r="J947" s="116"/>
      <c r="K947" s="116"/>
    </row>
    <row r="948" spans="2:11">
      <c r="B948" s="115"/>
      <c r="C948" s="115"/>
      <c r="D948" s="115"/>
      <c r="E948" s="116"/>
      <c r="F948" s="116"/>
      <c r="G948" s="116"/>
      <c r="H948" s="116"/>
      <c r="I948" s="116"/>
      <c r="J948" s="116"/>
      <c r="K948" s="116"/>
    </row>
    <row r="949" spans="2:11">
      <c r="B949" s="115"/>
      <c r="C949" s="115"/>
      <c r="D949" s="115"/>
      <c r="E949" s="116"/>
      <c r="F949" s="116"/>
      <c r="G949" s="116"/>
      <c r="H949" s="116"/>
      <c r="I949" s="116"/>
      <c r="J949" s="116"/>
      <c r="K949" s="116"/>
    </row>
    <row r="950" spans="2:11">
      <c r="B950" s="115"/>
      <c r="C950" s="115"/>
      <c r="D950" s="115"/>
      <c r="E950" s="116"/>
      <c r="F950" s="116"/>
      <c r="G950" s="116"/>
      <c r="H950" s="116"/>
      <c r="I950" s="116"/>
      <c r="J950" s="116"/>
      <c r="K950" s="116"/>
    </row>
    <row r="951" spans="2:11">
      <c r="B951" s="115"/>
      <c r="C951" s="115"/>
      <c r="D951" s="115"/>
      <c r="E951" s="116"/>
      <c r="F951" s="116"/>
      <c r="G951" s="116"/>
      <c r="H951" s="116"/>
      <c r="I951" s="116"/>
      <c r="J951" s="116"/>
      <c r="K951" s="116"/>
    </row>
    <row r="952" spans="2:11">
      <c r="B952" s="115"/>
      <c r="C952" s="115"/>
      <c r="D952" s="115"/>
      <c r="E952" s="116"/>
      <c r="F952" s="116"/>
      <c r="G952" s="116"/>
      <c r="H952" s="116"/>
      <c r="I952" s="116"/>
      <c r="J952" s="116"/>
      <c r="K952" s="116"/>
    </row>
    <row r="953" spans="2:11">
      <c r="B953" s="115"/>
      <c r="C953" s="115"/>
      <c r="D953" s="115"/>
      <c r="E953" s="116"/>
      <c r="F953" s="116"/>
      <c r="G953" s="116"/>
      <c r="H953" s="116"/>
      <c r="I953" s="116"/>
      <c r="J953" s="116"/>
      <c r="K953" s="116"/>
    </row>
    <row r="954" spans="2:11">
      <c r="B954" s="115"/>
      <c r="C954" s="115"/>
      <c r="D954" s="115"/>
      <c r="E954" s="116"/>
      <c r="F954" s="116"/>
      <c r="G954" s="116"/>
      <c r="H954" s="116"/>
      <c r="I954" s="116"/>
      <c r="J954" s="116"/>
      <c r="K954" s="116"/>
    </row>
    <row r="955" spans="2:11">
      <c r="B955" s="115"/>
      <c r="C955" s="115"/>
      <c r="D955" s="115"/>
      <c r="E955" s="116"/>
      <c r="F955" s="116"/>
      <c r="G955" s="116"/>
      <c r="H955" s="116"/>
      <c r="I955" s="116"/>
      <c r="J955" s="116"/>
      <c r="K955" s="116"/>
    </row>
    <row r="956" spans="2:11">
      <c r="B956" s="115"/>
      <c r="C956" s="115"/>
      <c r="D956" s="115"/>
      <c r="E956" s="116"/>
      <c r="F956" s="116"/>
      <c r="G956" s="116"/>
      <c r="H956" s="116"/>
      <c r="I956" s="116"/>
      <c r="J956" s="116"/>
      <c r="K956" s="116"/>
    </row>
    <row r="957" spans="2:11">
      <c r="B957" s="115"/>
      <c r="C957" s="115"/>
      <c r="D957" s="115"/>
      <c r="E957" s="116"/>
      <c r="F957" s="116"/>
      <c r="G957" s="116"/>
      <c r="H957" s="116"/>
      <c r="I957" s="116"/>
      <c r="J957" s="116"/>
      <c r="K957" s="116"/>
    </row>
    <row r="958" spans="2:11">
      <c r="B958" s="115"/>
      <c r="C958" s="115"/>
      <c r="D958" s="115"/>
      <c r="E958" s="116"/>
      <c r="F958" s="116"/>
      <c r="G958" s="116"/>
      <c r="H958" s="116"/>
      <c r="I958" s="116"/>
      <c r="J958" s="116"/>
      <c r="K958" s="116"/>
    </row>
    <row r="959" spans="2:11">
      <c r="B959" s="115"/>
      <c r="C959" s="115"/>
      <c r="D959" s="115"/>
      <c r="E959" s="116"/>
      <c r="F959" s="116"/>
      <c r="G959" s="116"/>
      <c r="H959" s="116"/>
      <c r="I959" s="116"/>
      <c r="J959" s="116"/>
      <c r="K959" s="116"/>
    </row>
    <row r="960" spans="2:11">
      <c r="B960" s="115"/>
      <c r="C960" s="115"/>
      <c r="D960" s="115"/>
      <c r="E960" s="116"/>
      <c r="F960" s="116"/>
      <c r="G960" s="116"/>
      <c r="H960" s="116"/>
      <c r="I960" s="116"/>
      <c r="J960" s="116"/>
      <c r="K960" s="116"/>
    </row>
    <row r="961" spans="2:11">
      <c r="B961" s="115"/>
      <c r="C961" s="115"/>
      <c r="D961" s="115"/>
      <c r="E961" s="116"/>
      <c r="F961" s="116"/>
      <c r="G961" s="116"/>
      <c r="H961" s="116"/>
      <c r="I961" s="116"/>
      <c r="J961" s="116"/>
      <c r="K961" s="116"/>
    </row>
    <row r="962" spans="2:11">
      <c r="B962" s="115"/>
      <c r="C962" s="115"/>
      <c r="D962" s="115"/>
      <c r="E962" s="116"/>
      <c r="F962" s="116"/>
      <c r="G962" s="116"/>
      <c r="H962" s="116"/>
      <c r="I962" s="116"/>
      <c r="J962" s="116"/>
      <c r="K962" s="116"/>
    </row>
    <row r="963" spans="2:11">
      <c r="B963" s="115"/>
      <c r="C963" s="115"/>
      <c r="D963" s="115"/>
      <c r="E963" s="116"/>
      <c r="F963" s="116"/>
      <c r="G963" s="116"/>
      <c r="H963" s="116"/>
      <c r="I963" s="116"/>
      <c r="J963" s="116"/>
      <c r="K963" s="116"/>
    </row>
    <row r="964" spans="2:11">
      <c r="B964" s="115"/>
      <c r="C964" s="115"/>
      <c r="D964" s="115"/>
      <c r="E964" s="116"/>
      <c r="F964" s="116"/>
      <c r="G964" s="116"/>
      <c r="H964" s="116"/>
      <c r="I964" s="116"/>
      <c r="J964" s="116"/>
      <c r="K964" s="116"/>
    </row>
    <row r="965" spans="2:11">
      <c r="B965" s="115"/>
      <c r="C965" s="115"/>
      <c r="D965" s="115"/>
      <c r="E965" s="116"/>
      <c r="F965" s="116"/>
      <c r="G965" s="116"/>
      <c r="H965" s="116"/>
      <c r="I965" s="116"/>
      <c r="J965" s="116"/>
      <c r="K965" s="116"/>
    </row>
    <row r="966" spans="2:11">
      <c r="B966" s="115"/>
      <c r="C966" s="115"/>
      <c r="D966" s="115"/>
      <c r="E966" s="116"/>
      <c r="F966" s="116"/>
      <c r="G966" s="116"/>
      <c r="H966" s="116"/>
      <c r="I966" s="116"/>
      <c r="J966" s="116"/>
      <c r="K966" s="116"/>
    </row>
    <row r="967" spans="2:11">
      <c r="B967" s="115"/>
      <c r="C967" s="115"/>
      <c r="D967" s="115"/>
      <c r="E967" s="116"/>
      <c r="F967" s="116"/>
      <c r="G967" s="116"/>
      <c r="H967" s="116"/>
      <c r="I967" s="116"/>
      <c r="J967" s="116"/>
      <c r="K967" s="116"/>
    </row>
    <row r="968" spans="2:11">
      <c r="B968" s="115"/>
      <c r="C968" s="115"/>
      <c r="D968" s="115"/>
      <c r="E968" s="116"/>
      <c r="F968" s="116"/>
      <c r="G968" s="116"/>
      <c r="H968" s="116"/>
      <c r="I968" s="116"/>
      <c r="J968" s="116"/>
      <c r="K968" s="116"/>
    </row>
    <row r="969" spans="2:11">
      <c r="B969" s="115"/>
      <c r="C969" s="115"/>
      <c r="D969" s="115"/>
      <c r="E969" s="116"/>
      <c r="F969" s="116"/>
      <c r="G969" s="116"/>
      <c r="H969" s="116"/>
      <c r="I969" s="116"/>
      <c r="J969" s="116"/>
      <c r="K969" s="116"/>
    </row>
    <row r="970" spans="2:11">
      <c r="B970" s="115"/>
      <c r="C970" s="115"/>
      <c r="D970" s="115"/>
      <c r="E970" s="116"/>
      <c r="F970" s="116"/>
      <c r="G970" s="116"/>
      <c r="H970" s="116"/>
      <c r="I970" s="116"/>
      <c r="J970" s="116"/>
      <c r="K970" s="116"/>
    </row>
    <row r="971" spans="2:11">
      <c r="B971" s="115"/>
      <c r="C971" s="115"/>
      <c r="D971" s="115"/>
      <c r="E971" s="116"/>
      <c r="F971" s="116"/>
      <c r="G971" s="116"/>
      <c r="H971" s="116"/>
      <c r="I971" s="116"/>
      <c r="J971" s="116"/>
      <c r="K971" s="116"/>
    </row>
    <row r="972" spans="2:11">
      <c r="B972" s="115"/>
      <c r="C972" s="115"/>
      <c r="D972" s="115"/>
      <c r="E972" s="116"/>
      <c r="F972" s="116"/>
      <c r="G972" s="116"/>
      <c r="H972" s="116"/>
      <c r="I972" s="116"/>
      <c r="J972" s="116"/>
      <c r="K972" s="116"/>
    </row>
    <row r="973" spans="2:11">
      <c r="B973" s="115"/>
      <c r="C973" s="115"/>
      <c r="D973" s="115"/>
      <c r="E973" s="116"/>
      <c r="F973" s="116"/>
      <c r="G973" s="116"/>
      <c r="H973" s="116"/>
      <c r="I973" s="116"/>
      <c r="J973" s="116"/>
      <c r="K973" s="116"/>
    </row>
    <row r="974" spans="2:11">
      <c r="B974" s="115"/>
      <c r="C974" s="115"/>
      <c r="D974" s="115"/>
      <c r="E974" s="116"/>
      <c r="F974" s="116"/>
      <c r="G974" s="116"/>
      <c r="H974" s="116"/>
      <c r="I974" s="116"/>
      <c r="J974" s="116"/>
      <c r="K974" s="116"/>
    </row>
    <row r="975" spans="2:11">
      <c r="B975" s="115"/>
      <c r="C975" s="115"/>
      <c r="D975" s="115"/>
      <c r="E975" s="116"/>
      <c r="F975" s="116"/>
      <c r="G975" s="116"/>
      <c r="H975" s="116"/>
      <c r="I975" s="116"/>
      <c r="J975" s="116"/>
      <c r="K975" s="116"/>
    </row>
    <row r="976" spans="2:11">
      <c r="B976" s="115"/>
      <c r="C976" s="115"/>
      <c r="D976" s="115"/>
      <c r="E976" s="116"/>
      <c r="F976" s="116"/>
      <c r="G976" s="116"/>
      <c r="H976" s="116"/>
      <c r="I976" s="116"/>
      <c r="J976" s="116"/>
      <c r="K976" s="116"/>
    </row>
    <row r="977" spans="2:11">
      <c r="B977" s="115"/>
      <c r="C977" s="115"/>
      <c r="D977" s="115"/>
      <c r="E977" s="116"/>
      <c r="F977" s="116"/>
      <c r="G977" s="116"/>
      <c r="H977" s="116"/>
      <c r="I977" s="116"/>
      <c r="J977" s="116"/>
      <c r="K977" s="116"/>
    </row>
    <row r="978" spans="2:11">
      <c r="B978" s="115"/>
      <c r="C978" s="115"/>
      <c r="D978" s="115"/>
      <c r="E978" s="116"/>
      <c r="F978" s="116"/>
      <c r="G978" s="116"/>
      <c r="H978" s="116"/>
      <c r="I978" s="116"/>
      <c r="J978" s="116"/>
      <c r="K978" s="116"/>
    </row>
    <row r="979" spans="2:11">
      <c r="B979" s="115"/>
      <c r="C979" s="115"/>
      <c r="D979" s="115"/>
      <c r="E979" s="116"/>
      <c r="F979" s="116"/>
      <c r="G979" s="116"/>
      <c r="H979" s="116"/>
      <c r="I979" s="116"/>
      <c r="J979" s="116"/>
      <c r="K979" s="116"/>
    </row>
    <row r="980" spans="2:11">
      <c r="B980" s="115"/>
      <c r="C980" s="115"/>
      <c r="D980" s="115"/>
      <c r="E980" s="116"/>
      <c r="F980" s="116"/>
      <c r="G980" s="116"/>
      <c r="H980" s="116"/>
      <c r="I980" s="116"/>
      <c r="J980" s="116"/>
      <c r="K980" s="116"/>
    </row>
    <row r="981" spans="2:11">
      <c r="B981" s="115"/>
      <c r="C981" s="115"/>
      <c r="D981" s="115"/>
      <c r="E981" s="116"/>
      <c r="F981" s="116"/>
      <c r="G981" s="116"/>
      <c r="H981" s="116"/>
      <c r="I981" s="116"/>
      <c r="J981" s="116"/>
      <c r="K981" s="116"/>
    </row>
    <row r="982" spans="2:11">
      <c r="B982" s="115"/>
      <c r="C982" s="115"/>
      <c r="D982" s="115"/>
      <c r="E982" s="116"/>
      <c r="F982" s="116"/>
      <c r="G982" s="116"/>
      <c r="H982" s="116"/>
      <c r="I982" s="116"/>
      <c r="J982" s="116"/>
      <c r="K982" s="116"/>
    </row>
    <row r="983" spans="2:11">
      <c r="B983" s="115"/>
      <c r="C983" s="115"/>
      <c r="D983" s="115"/>
      <c r="E983" s="116"/>
      <c r="F983" s="116"/>
      <c r="G983" s="116"/>
      <c r="H983" s="116"/>
      <c r="I983" s="116"/>
      <c r="J983" s="116"/>
      <c r="K983" s="116"/>
    </row>
    <row r="984" spans="2:11">
      <c r="B984" s="115"/>
      <c r="C984" s="115"/>
      <c r="D984" s="115"/>
      <c r="E984" s="116"/>
      <c r="F984" s="116"/>
      <c r="G984" s="116"/>
      <c r="H984" s="116"/>
      <c r="I984" s="116"/>
      <c r="J984" s="116"/>
      <c r="K984" s="116"/>
    </row>
    <row r="985" spans="2:11">
      <c r="B985" s="115"/>
      <c r="C985" s="115"/>
      <c r="D985" s="115"/>
      <c r="E985" s="116"/>
      <c r="F985" s="116"/>
      <c r="G985" s="116"/>
      <c r="H985" s="116"/>
      <c r="I985" s="116"/>
      <c r="J985" s="116"/>
      <c r="K985" s="116"/>
    </row>
    <row r="986" spans="2:11">
      <c r="B986" s="115"/>
      <c r="C986" s="115"/>
      <c r="D986" s="115"/>
      <c r="E986" s="116"/>
      <c r="F986" s="116"/>
      <c r="G986" s="116"/>
      <c r="H986" s="116"/>
      <c r="I986" s="116"/>
      <c r="J986" s="116"/>
      <c r="K986" s="116"/>
    </row>
    <row r="987" spans="2:11">
      <c r="B987" s="115"/>
      <c r="C987" s="115"/>
      <c r="D987" s="115"/>
      <c r="E987" s="116"/>
      <c r="F987" s="116"/>
      <c r="G987" s="116"/>
      <c r="H987" s="116"/>
      <c r="I987" s="116"/>
      <c r="J987" s="116"/>
      <c r="K987" s="116"/>
    </row>
    <row r="988" spans="2:11">
      <c r="B988" s="115"/>
      <c r="C988" s="115"/>
      <c r="D988" s="115"/>
      <c r="E988" s="116"/>
      <c r="F988" s="116"/>
      <c r="G988" s="116"/>
      <c r="H988" s="116"/>
      <c r="I988" s="116"/>
      <c r="J988" s="116"/>
      <c r="K988" s="116"/>
    </row>
    <row r="989" spans="2:11">
      <c r="B989" s="115"/>
      <c r="C989" s="115"/>
      <c r="D989" s="115"/>
      <c r="E989" s="116"/>
      <c r="F989" s="116"/>
      <c r="G989" s="116"/>
      <c r="H989" s="116"/>
      <c r="I989" s="116"/>
      <c r="J989" s="116"/>
      <c r="K989" s="116"/>
    </row>
    <row r="990" spans="2:11">
      <c r="B990" s="115"/>
      <c r="C990" s="115"/>
      <c r="D990" s="115"/>
      <c r="E990" s="116"/>
      <c r="F990" s="116"/>
      <c r="G990" s="116"/>
      <c r="H990" s="116"/>
      <c r="I990" s="116"/>
      <c r="J990" s="116"/>
      <c r="K990" s="116"/>
    </row>
    <row r="991" spans="2:11">
      <c r="B991" s="115"/>
      <c r="C991" s="115"/>
      <c r="D991" s="115"/>
      <c r="E991" s="116"/>
      <c r="F991" s="116"/>
      <c r="G991" s="116"/>
      <c r="H991" s="116"/>
      <c r="I991" s="116"/>
      <c r="J991" s="116"/>
      <c r="K991" s="116"/>
    </row>
    <row r="992" spans="2:11">
      <c r="B992" s="115"/>
      <c r="C992" s="115"/>
      <c r="D992" s="115"/>
      <c r="E992" s="116"/>
      <c r="F992" s="116"/>
      <c r="G992" s="116"/>
      <c r="H992" s="116"/>
      <c r="I992" s="116"/>
      <c r="J992" s="116"/>
      <c r="K992" s="116"/>
    </row>
    <row r="993" spans="2:11">
      <c r="B993" s="115"/>
      <c r="C993" s="115"/>
      <c r="D993" s="115"/>
      <c r="E993" s="116"/>
      <c r="F993" s="116"/>
      <c r="G993" s="116"/>
      <c r="H993" s="116"/>
      <c r="I993" s="116"/>
      <c r="J993" s="116"/>
      <c r="K993" s="116"/>
    </row>
    <row r="994" spans="2:11">
      <c r="B994" s="115"/>
      <c r="C994" s="115"/>
      <c r="D994" s="115"/>
      <c r="E994" s="116"/>
      <c r="F994" s="116"/>
      <c r="G994" s="116"/>
      <c r="H994" s="116"/>
      <c r="I994" s="116"/>
      <c r="J994" s="116"/>
      <c r="K994" s="116"/>
    </row>
    <row r="995" spans="2:11">
      <c r="B995" s="115"/>
      <c r="C995" s="115"/>
      <c r="D995" s="115"/>
      <c r="E995" s="116"/>
      <c r="F995" s="116"/>
      <c r="G995" s="116"/>
      <c r="H995" s="116"/>
      <c r="I995" s="116"/>
      <c r="J995" s="116"/>
      <c r="K995" s="116"/>
    </row>
    <row r="996" spans="2:11">
      <c r="B996" s="115"/>
      <c r="C996" s="115"/>
      <c r="D996" s="115"/>
      <c r="E996" s="116"/>
      <c r="F996" s="116"/>
      <c r="G996" s="116"/>
      <c r="H996" s="116"/>
      <c r="I996" s="116"/>
      <c r="J996" s="116"/>
      <c r="K996" s="116"/>
    </row>
    <row r="997" spans="2:11">
      <c r="B997" s="115"/>
      <c r="C997" s="115"/>
      <c r="D997" s="115"/>
      <c r="E997" s="116"/>
      <c r="F997" s="116"/>
      <c r="G997" s="116"/>
      <c r="H997" s="116"/>
      <c r="I997" s="116"/>
      <c r="J997" s="116"/>
      <c r="K997" s="116"/>
    </row>
    <row r="998" spans="2:11">
      <c r="B998" s="115"/>
      <c r="C998" s="115"/>
      <c r="D998" s="115"/>
      <c r="E998" s="116"/>
      <c r="F998" s="116"/>
      <c r="G998" s="116"/>
      <c r="H998" s="116"/>
      <c r="I998" s="116"/>
      <c r="J998" s="116"/>
      <c r="K998" s="116"/>
    </row>
    <row r="999" spans="2:11">
      <c r="B999" s="115"/>
      <c r="C999" s="115"/>
      <c r="D999" s="115"/>
      <c r="E999" s="116"/>
      <c r="F999" s="116"/>
      <c r="G999" s="116"/>
      <c r="H999" s="116"/>
      <c r="I999" s="116"/>
      <c r="J999" s="116"/>
      <c r="K999" s="116"/>
    </row>
    <row r="1000" spans="2:11">
      <c r="B1000" s="115"/>
      <c r="C1000" s="115"/>
      <c r="D1000" s="115"/>
      <c r="E1000" s="116"/>
      <c r="F1000" s="116"/>
      <c r="G1000" s="116"/>
      <c r="H1000" s="116"/>
      <c r="I1000" s="116"/>
      <c r="J1000" s="116"/>
      <c r="K1000" s="116"/>
    </row>
    <row r="1001" spans="2:11">
      <c r="B1001" s="115"/>
      <c r="C1001" s="115"/>
      <c r="D1001" s="115"/>
      <c r="E1001" s="116"/>
      <c r="F1001" s="116"/>
      <c r="G1001" s="116"/>
      <c r="H1001" s="116"/>
      <c r="I1001" s="116"/>
      <c r="J1001" s="116"/>
      <c r="K1001" s="116"/>
    </row>
    <row r="1002" spans="2:11">
      <c r="B1002" s="115"/>
      <c r="C1002" s="115"/>
      <c r="D1002" s="115"/>
      <c r="E1002" s="116"/>
      <c r="F1002" s="116"/>
      <c r="G1002" s="116"/>
      <c r="H1002" s="116"/>
      <c r="I1002" s="116"/>
      <c r="J1002" s="116"/>
      <c r="K1002" s="116"/>
    </row>
    <row r="1003" spans="2:11">
      <c r="B1003" s="115"/>
      <c r="C1003" s="115"/>
      <c r="D1003" s="115"/>
      <c r="E1003" s="116"/>
      <c r="F1003" s="116"/>
      <c r="G1003" s="116"/>
      <c r="H1003" s="116"/>
      <c r="I1003" s="116"/>
      <c r="J1003" s="116"/>
      <c r="K1003" s="116"/>
    </row>
    <row r="1004" spans="2:11">
      <c r="B1004" s="115"/>
      <c r="C1004" s="115"/>
      <c r="D1004" s="115"/>
      <c r="E1004" s="116"/>
      <c r="F1004" s="116"/>
      <c r="G1004" s="116"/>
      <c r="H1004" s="116"/>
      <c r="I1004" s="116"/>
      <c r="J1004" s="116"/>
      <c r="K1004" s="116"/>
    </row>
    <row r="1005" spans="2:11">
      <c r="B1005" s="115"/>
      <c r="C1005" s="115"/>
      <c r="D1005" s="115"/>
      <c r="E1005" s="116"/>
      <c r="F1005" s="116"/>
      <c r="G1005" s="116"/>
      <c r="H1005" s="116"/>
      <c r="I1005" s="116"/>
      <c r="J1005" s="116"/>
      <c r="K1005" s="116"/>
    </row>
    <row r="1006" spans="2:11">
      <c r="B1006" s="115"/>
      <c r="C1006" s="115"/>
      <c r="D1006" s="115"/>
      <c r="E1006" s="116"/>
      <c r="F1006" s="116"/>
      <c r="G1006" s="116"/>
      <c r="H1006" s="116"/>
      <c r="I1006" s="116"/>
      <c r="J1006" s="116"/>
      <c r="K1006" s="116"/>
    </row>
    <row r="1007" spans="2:11">
      <c r="B1007" s="115"/>
      <c r="C1007" s="115"/>
      <c r="D1007" s="115"/>
      <c r="E1007" s="116"/>
      <c r="F1007" s="116"/>
      <c r="G1007" s="116"/>
      <c r="H1007" s="116"/>
      <c r="I1007" s="116"/>
      <c r="J1007" s="116"/>
      <c r="K1007" s="116"/>
    </row>
    <row r="1008" spans="2:11">
      <c r="B1008" s="115"/>
      <c r="C1008" s="115"/>
      <c r="D1008" s="115"/>
      <c r="E1008" s="116"/>
      <c r="F1008" s="116"/>
      <c r="G1008" s="116"/>
      <c r="H1008" s="116"/>
      <c r="I1008" s="116"/>
      <c r="J1008" s="116"/>
      <c r="K1008" s="116"/>
    </row>
    <row r="1009" spans="2:11">
      <c r="B1009" s="115"/>
      <c r="C1009" s="115"/>
      <c r="D1009" s="115"/>
      <c r="E1009" s="116"/>
      <c r="F1009" s="116"/>
      <c r="G1009" s="116"/>
      <c r="H1009" s="116"/>
      <c r="I1009" s="116"/>
      <c r="J1009" s="116"/>
      <c r="K1009" s="116"/>
    </row>
    <row r="1010" spans="2:11">
      <c r="B1010" s="115"/>
      <c r="C1010" s="115"/>
      <c r="D1010" s="115"/>
      <c r="E1010" s="116"/>
      <c r="F1010" s="116"/>
      <c r="G1010" s="116"/>
      <c r="H1010" s="116"/>
      <c r="I1010" s="116"/>
      <c r="J1010" s="116"/>
      <c r="K1010" s="116"/>
    </row>
    <row r="1011" spans="2:11">
      <c r="B1011" s="115"/>
      <c r="C1011" s="115"/>
      <c r="D1011" s="115"/>
      <c r="E1011" s="116"/>
      <c r="F1011" s="116"/>
      <c r="G1011" s="116"/>
      <c r="H1011" s="116"/>
      <c r="I1011" s="116"/>
      <c r="J1011" s="116"/>
      <c r="K1011" s="116"/>
    </row>
    <row r="1012" spans="2:11">
      <c r="B1012" s="115"/>
      <c r="C1012" s="115"/>
      <c r="D1012" s="115"/>
      <c r="E1012" s="116"/>
      <c r="F1012" s="116"/>
      <c r="G1012" s="116"/>
      <c r="H1012" s="116"/>
      <c r="I1012" s="116"/>
      <c r="J1012" s="116"/>
      <c r="K1012" s="116"/>
    </row>
    <row r="1013" spans="2:11">
      <c r="B1013" s="115"/>
      <c r="C1013" s="115"/>
      <c r="D1013" s="115"/>
      <c r="E1013" s="116"/>
      <c r="F1013" s="116"/>
      <c r="G1013" s="116"/>
      <c r="H1013" s="116"/>
      <c r="I1013" s="116"/>
      <c r="J1013" s="116"/>
      <c r="K1013" s="116"/>
    </row>
    <row r="1014" spans="2:11">
      <c r="B1014" s="115"/>
      <c r="C1014" s="115"/>
      <c r="D1014" s="115"/>
      <c r="E1014" s="116"/>
      <c r="F1014" s="116"/>
      <c r="G1014" s="116"/>
      <c r="H1014" s="116"/>
      <c r="I1014" s="116"/>
      <c r="J1014" s="116"/>
      <c r="K1014" s="116"/>
    </row>
    <row r="1015" spans="2:11">
      <c r="B1015" s="115"/>
      <c r="C1015" s="115"/>
      <c r="D1015" s="115"/>
      <c r="E1015" s="116"/>
      <c r="F1015" s="116"/>
      <c r="G1015" s="116"/>
      <c r="H1015" s="116"/>
      <c r="I1015" s="116"/>
      <c r="J1015" s="116"/>
      <c r="K1015" s="116"/>
    </row>
    <row r="1016" spans="2:11">
      <c r="B1016" s="115"/>
      <c r="C1016" s="115"/>
      <c r="D1016" s="115"/>
      <c r="E1016" s="116"/>
      <c r="F1016" s="116"/>
      <c r="G1016" s="116"/>
      <c r="H1016" s="116"/>
      <c r="I1016" s="116"/>
      <c r="J1016" s="116"/>
      <c r="K1016" s="116"/>
    </row>
    <row r="1017" spans="2:11">
      <c r="B1017" s="115"/>
      <c r="C1017" s="115"/>
      <c r="D1017" s="115"/>
      <c r="E1017" s="116"/>
      <c r="F1017" s="116"/>
      <c r="G1017" s="116"/>
      <c r="H1017" s="116"/>
      <c r="I1017" s="116"/>
      <c r="J1017" s="116"/>
      <c r="K1017" s="116"/>
    </row>
    <row r="1018" spans="2:11">
      <c r="B1018" s="115"/>
      <c r="C1018" s="115"/>
      <c r="D1018" s="115"/>
      <c r="E1018" s="116"/>
      <c r="F1018" s="116"/>
      <c r="G1018" s="116"/>
      <c r="H1018" s="116"/>
      <c r="I1018" s="116"/>
      <c r="J1018" s="116"/>
      <c r="K1018" s="116"/>
    </row>
    <row r="1019" spans="2:11">
      <c r="B1019" s="115"/>
      <c r="C1019" s="115"/>
      <c r="D1019" s="115"/>
      <c r="E1019" s="116"/>
      <c r="F1019" s="116"/>
      <c r="G1019" s="116"/>
      <c r="H1019" s="116"/>
      <c r="I1019" s="116"/>
      <c r="J1019" s="116"/>
      <c r="K1019" s="116"/>
    </row>
    <row r="1020" spans="2:11">
      <c r="B1020" s="115"/>
      <c r="C1020" s="115"/>
      <c r="D1020" s="115"/>
      <c r="E1020" s="116"/>
      <c r="F1020" s="116"/>
      <c r="G1020" s="116"/>
      <c r="H1020" s="116"/>
      <c r="I1020" s="116"/>
      <c r="J1020" s="116"/>
      <c r="K1020" s="116"/>
    </row>
    <row r="1021" spans="2:11">
      <c r="B1021" s="115"/>
      <c r="C1021" s="115"/>
      <c r="D1021" s="115"/>
      <c r="E1021" s="116"/>
      <c r="F1021" s="116"/>
      <c r="G1021" s="116"/>
      <c r="H1021" s="116"/>
      <c r="I1021" s="116"/>
      <c r="J1021" s="116"/>
      <c r="K1021" s="116"/>
    </row>
    <row r="1022" spans="2:11">
      <c r="B1022" s="115"/>
      <c r="C1022" s="115"/>
      <c r="D1022" s="115"/>
      <c r="E1022" s="116"/>
      <c r="F1022" s="116"/>
      <c r="G1022" s="116"/>
      <c r="H1022" s="116"/>
      <c r="I1022" s="116"/>
      <c r="J1022" s="116"/>
      <c r="K1022" s="116"/>
    </row>
    <row r="1023" spans="2:11">
      <c r="B1023" s="115"/>
      <c r="C1023" s="115"/>
      <c r="D1023" s="115"/>
      <c r="E1023" s="116"/>
      <c r="F1023" s="116"/>
      <c r="G1023" s="116"/>
      <c r="H1023" s="116"/>
      <c r="I1023" s="116"/>
      <c r="J1023" s="116"/>
      <c r="K1023" s="116"/>
    </row>
    <row r="1024" spans="2:11">
      <c r="B1024" s="115"/>
      <c r="C1024" s="115"/>
      <c r="D1024" s="115"/>
      <c r="E1024" s="116"/>
      <c r="F1024" s="116"/>
      <c r="G1024" s="116"/>
      <c r="H1024" s="116"/>
      <c r="I1024" s="116"/>
      <c r="J1024" s="116"/>
      <c r="K1024" s="116"/>
    </row>
    <row r="1025" spans="2:11">
      <c r="B1025" s="115"/>
      <c r="C1025" s="115"/>
      <c r="D1025" s="115"/>
      <c r="E1025" s="116"/>
      <c r="F1025" s="116"/>
      <c r="G1025" s="116"/>
      <c r="H1025" s="116"/>
      <c r="I1025" s="116"/>
      <c r="J1025" s="116"/>
      <c r="K1025" s="116"/>
    </row>
    <row r="1026" spans="2:11">
      <c r="B1026" s="115"/>
      <c r="C1026" s="115"/>
      <c r="D1026" s="115"/>
      <c r="E1026" s="116"/>
      <c r="F1026" s="116"/>
      <c r="G1026" s="116"/>
      <c r="H1026" s="116"/>
      <c r="I1026" s="116"/>
      <c r="J1026" s="116"/>
      <c r="K1026" s="116"/>
    </row>
    <row r="1027" spans="2:11">
      <c r="B1027" s="115"/>
      <c r="C1027" s="115"/>
      <c r="D1027" s="115"/>
      <c r="E1027" s="116"/>
      <c r="F1027" s="116"/>
      <c r="G1027" s="116"/>
      <c r="H1027" s="116"/>
      <c r="I1027" s="116"/>
      <c r="J1027" s="116"/>
      <c r="K1027" s="116"/>
    </row>
    <row r="1028" spans="2:11">
      <c r="B1028" s="115"/>
      <c r="C1028" s="115"/>
      <c r="D1028" s="115"/>
      <c r="E1028" s="116"/>
      <c r="F1028" s="116"/>
      <c r="G1028" s="116"/>
      <c r="H1028" s="116"/>
      <c r="I1028" s="116"/>
      <c r="J1028" s="116"/>
      <c r="K1028" s="116"/>
    </row>
    <row r="1029" spans="2:11">
      <c r="B1029" s="115"/>
      <c r="C1029" s="115"/>
      <c r="D1029" s="115"/>
      <c r="E1029" s="116"/>
      <c r="F1029" s="116"/>
      <c r="G1029" s="116"/>
      <c r="H1029" s="116"/>
      <c r="I1029" s="116"/>
      <c r="J1029" s="116"/>
      <c r="K1029" s="116"/>
    </row>
    <row r="1030" spans="2:11">
      <c r="B1030" s="115"/>
      <c r="C1030" s="115"/>
      <c r="D1030" s="115"/>
      <c r="E1030" s="116"/>
      <c r="F1030" s="116"/>
      <c r="G1030" s="116"/>
      <c r="H1030" s="116"/>
      <c r="I1030" s="116"/>
      <c r="J1030" s="116"/>
      <c r="K1030" s="116"/>
    </row>
    <row r="1031" spans="2:11">
      <c r="B1031" s="115"/>
      <c r="C1031" s="115"/>
      <c r="D1031" s="115"/>
      <c r="E1031" s="116"/>
      <c r="F1031" s="116"/>
      <c r="G1031" s="116"/>
      <c r="H1031" s="116"/>
      <c r="I1031" s="116"/>
      <c r="J1031" s="116"/>
      <c r="K1031" s="116"/>
    </row>
    <row r="1032" spans="2:11">
      <c r="B1032" s="115"/>
      <c r="C1032" s="115"/>
      <c r="D1032" s="115"/>
      <c r="E1032" s="116"/>
      <c r="F1032" s="116"/>
      <c r="G1032" s="116"/>
      <c r="H1032" s="116"/>
      <c r="I1032" s="116"/>
      <c r="J1032" s="116"/>
      <c r="K1032" s="116"/>
    </row>
    <row r="1033" spans="2:11">
      <c r="B1033" s="115"/>
      <c r="C1033" s="115"/>
      <c r="D1033" s="115"/>
      <c r="E1033" s="116"/>
      <c r="F1033" s="116"/>
      <c r="G1033" s="116"/>
      <c r="H1033" s="116"/>
      <c r="I1033" s="116"/>
      <c r="J1033" s="116"/>
      <c r="K1033" s="116"/>
    </row>
    <row r="1034" spans="2:11">
      <c r="B1034" s="115"/>
      <c r="C1034" s="115"/>
      <c r="D1034" s="115"/>
      <c r="E1034" s="116"/>
      <c r="F1034" s="116"/>
      <c r="G1034" s="116"/>
      <c r="H1034" s="116"/>
      <c r="I1034" s="116"/>
      <c r="J1034" s="116"/>
      <c r="K1034" s="116"/>
    </row>
    <row r="1035" spans="2:11">
      <c r="B1035" s="115"/>
      <c r="C1035" s="115"/>
      <c r="D1035" s="115"/>
      <c r="E1035" s="116"/>
      <c r="F1035" s="116"/>
      <c r="G1035" s="116"/>
      <c r="H1035" s="116"/>
      <c r="I1035" s="116"/>
      <c r="J1035" s="116"/>
      <c r="K1035" s="116"/>
    </row>
    <row r="1036" spans="2:11">
      <c r="B1036" s="115"/>
      <c r="C1036" s="115"/>
      <c r="D1036" s="115"/>
      <c r="E1036" s="116"/>
      <c r="F1036" s="116"/>
      <c r="G1036" s="116"/>
      <c r="H1036" s="116"/>
      <c r="I1036" s="116"/>
      <c r="J1036" s="116"/>
      <c r="K1036" s="116"/>
    </row>
    <row r="1037" spans="2:11">
      <c r="B1037" s="115"/>
      <c r="C1037" s="115"/>
      <c r="D1037" s="115"/>
      <c r="E1037" s="116"/>
      <c r="F1037" s="116"/>
      <c r="G1037" s="116"/>
      <c r="H1037" s="116"/>
      <c r="I1037" s="116"/>
      <c r="J1037" s="116"/>
      <c r="K1037" s="116"/>
    </row>
    <row r="1038" spans="2:11">
      <c r="B1038" s="115"/>
      <c r="C1038" s="115"/>
      <c r="D1038" s="115"/>
      <c r="E1038" s="116"/>
      <c r="F1038" s="116"/>
      <c r="G1038" s="116"/>
      <c r="H1038" s="116"/>
      <c r="I1038" s="116"/>
      <c r="J1038" s="116"/>
      <c r="K1038" s="116"/>
    </row>
    <row r="1039" spans="2:11">
      <c r="B1039" s="115"/>
      <c r="C1039" s="115"/>
      <c r="D1039" s="115"/>
      <c r="E1039" s="116"/>
      <c r="F1039" s="116"/>
      <c r="G1039" s="116"/>
      <c r="H1039" s="116"/>
      <c r="I1039" s="116"/>
      <c r="J1039" s="116"/>
      <c r="K1039" s="116"/>
    </row>
    <row r="1040" spans="2:11">
      <c r="B1040" s="115"/>
      <c r="C1040" s="115"/>
      <c r="D1040" s="115"/>
      <c r="E1040" s="116"/>
      <c r="F1040" s="116"/>
      <c r="G1040" s="116"/>
      <c r="H1040" s="116"/>
      <c r="I1040" s="116"/>
      <c r="J1040" s="116"/>
      <c r="K1040" s="116"/>
    </row>
    <row r="1041" spans="2:11">
      <c r="B1041" s="115"/>
      <c r="C1041" s="115"/>
      <c r="D1041" s="115"/>
      <c r="E1041" s="116"/>
      <c r="F1041" s="116"/>
      <c r="G1041" s="116"/>
      <c r="H1041" s="116"/>
      <c r="I1041" s="116"/>
      <c r="J1041" s="116"/>
      <c r="K1041" s="116"/>
    </row>
    <row r="1042" spans="2:11">
      <c r="B1042" s="115"/>
      <c r="C1042" s="115"/>
      <c r="D1042" s="115"/>
      <c r="E1042" s="116"/>
      <c r="F1042" s="116"/>
      <c r="G1042" s="116"/>
      <c r="H1042" s="116"/>
      <c r="I1042" s="116"/>
      <c r="J1042" s="116"/>
      <c r="K1042" s="116"/>
    </row>
    <row r="1043" spans="2:11">
      <c r="B1043" s="115"/>
      <c r="C1043" s="115"/>
      <c r="D1043" s="115"/>
      <c r="E1043" s="116"/>
      <c r="F1043" s="116"/>
      <c r="G1043" s="116"/>
      <c r="H1043" s="116"/>
      <c r="I1043" s="116"/>
      <c r="J1043" s="116"/>
      <c r="K1043" s="116"/>
    </row>
    <row r="1044" spans="2:11">
      <c r="B1044" s="115"/>
      <c r="C1044" s="115"/>
      <c r="D1044" s="115"/>
      <c r="E1044" s="116"/>
      <c r="F1044" s="116"/>
      <c r="G1044" s="116"/>
      <c r="H1044" s="116"/>
      <c r="I1044" s="116"/>
      <c r="J1044" s="116"/>
      <c r="K1044" s="116"/>
    </row>
    <row r="1045" spans="2:11">
      <c r="B1045" s="115"/>
      <c r="C1045" s="115"/>
      <c r="D1045" s="115"/>
      <c r="E1045" s="116"/>
      <c r="F1045" s="116"/>
      <c r="G1045" s="116"/>
      <c r="H1045" s="116"/>
      <c r="I1045" s="116"/>
      <c r="J1045" s="116"/>
      <c r="K1045" s="116"/>
    </row>
    <row r="1046" spans="2:11">
      <c r="B1046" s="115"/>
      <c r="C1046" s="115"/>
      <c r="D1046" s="115"/>
      <c r="E1046" s="116"/>
      <c r="F1046" s="116"/>
      <c r="G1046" s="116"/>
      <c r="H1046" s="116"/>
      <c r="I1046" s="116"/>
      <c r="J1046" s="116"/>
      <c r="K1046" s="116"/>
    </row>
    <row r="1047" spans="2:11">
      <c r="B1047" s="115"/>
      <c r="C1047" s="115"/>
      <c r="D1047" s="115"/>
      <c r="E1047" s="116"/>
      <c r="F1047" s="116"/>
      <c r="G1047" s="116"/>
      <c r="H1047" s="116"/>
      <c r="I1047" s="116"/>
      <c r="J1047" s="116"/>
      <c r="K1047" s="116"/>
    </row>
    <row r="1048" spans="2:11">
      <c r="B1048" s="115"/>
      <c r="C1048" s="115"/>
      <c r="D1048" s="115"/>
      <c r="E1048" s="116"/>
      <c r="F1048" s="116"/>
      <c r="G1048" s="116"/>
      <c r="H1048" s="116"/>
      <c r="I1048" s="116"/>
      <c r="J1048" s="116"/>
      <c r="K1048" s="116"/>
    </row>
    <row r="1049" spans="2:11">
      <c r="B1049" s="115"/>
      <c r="C1049" s="115"/>
      <c r="D1049" s="115"/>
      <c r="E1049" s="116"/>
      <c r="F1049" s="116"/>
      <c r="G1049" s="116"/>
      <c r="H1049" s="116"/>
      <c r="I1049" s="116"/>
      <c r="J1049" s="116"/>
      <c r="K1049" s="116"/>
    </row>
    <row r="1050" spans="2:11">
      <c r="B1050" s="115"/>
      <c r="C1050" s="115"/>
      <c r="D1050" s="115"/>
      <c r="E1050" s="116"/>
      <c r="F1050" s="116"/>
      <c r="G1050" s="116"/>
      <c r="H1050" s="116"/>
      <c r="I1050" s="116"/>
      <c r="J1050" s="116"/>
      <c r="K1050" s="116"/>
    </row>
    <row r="1051" spans="2:11">
      <c r="B1051" s="115"/>
      <c r="C1051" s="115"/>
      <c r="D1051" s="115"/>
      <c r="E1051" s="116"/>
      <c r="F1051" s="116"/>
      <c r="G1051" s="116"/>
      <c r="H1051" s="116"/>
      <c r="I1051" s="116"/>
      <c r="J1051" s="116"/>
      <c r="K1051" s="116"/>
    </row>
    <row r="1052" spans="2:11">
      <c r="B1052" s="115"/>
      <c r="C1052" s="115"/>
      <c r="D1052" s="115"/>
      <c r="E1052" s="116"/>
      <c r="F1052" s="116"/>
      <c r="G1052" s="116"/>
      <c r="H1052" s="116"/>
      <c r="I1052" s="116"/>
      <c r="J1052" s="116"/>
      <c r="K1052" s="116"/>
    </row>
    <row r="1053" spans="2:11">
      <c r="B1053" s="115"/>
      <c r="C1053" s="115"/>
      <c r="D1053" s="115"/>
      <c r="E1053" s="116"/>
      <c r="F1053" s="116"/>
      <c r="G1053" s="116"/>
      <c r="H1053" s="116"/>
      <c r="I1053" s="116"/>
      <c r="J1053" s="116"/>
      <c r="K1053" s="116"/>
    </row>
    <row r="1054" spans="2:11">
      <c r="B1054" s="115"/>
      <c r="C1054" s="115"/>
      <c r="D1054" s="115"/>
      <c r="E1054" s="116"/>
      <c r="F1054" s="116"/>
      <c r="G1054" s="116"/>
      <c r="H1054" s="116"/>
      <c r="I1054" s="116"/>
      <c r="J1054" s="116"/>
      <c r="K1054" s="116"/>
    </row>
    <row r="1055" spans="2:11">
      <c r="B1055" s="115"/>
      <c r="C1055" s="115"/>
      <c r="D1055" s="115"/>
      <c r="E1055" s="116"/>
      <c r="F1055" s="116"/>
      <c r="G1055" s="116"/>
      <c r="H1055" s="116"/>
      <c r="I1055" s="116"/>
      <c r="J1055" s="116"/>
      <c r="K1055" s="116"/>
    </row>
    <row r="1056" spans="2:11">
      <c r="B1056" s="115"/>
      <c r="C1056" s="115"/>
      <c r="D1056" s="115"/>
      <c r="E1056" s="116"/>
      <c r="F1056" s="116"/>
      <c r="G1056" s="116"/>
      <c r="H1056" s="116"/>
      <c r="I1056" s="116"/>
      <c r="J1056" s="116"/>
      <c r="K1056" s="116"/>
    </row>
    <row r="1057" spans="2:11">
      <c r="B1057" s="115"/>
      <c r="C1057" s="115"/>
      <c r="D1057" s="115"/>
      <c r="E1057" s="116"/>
      <c r="F1057" s="116"/>
      <c r="G1057" s="116"/>
      <c r="H1057" s="116"/>
      <c r="I1057" s="116"/>
      <c r="J1057" s="116"/>
      <c r="K1057" s="116"/>
    </row>
    <row r="1058" spans="2:11">
      <c r="B1058" s="115"/>
      <c r="C1058" s="115"/>
      <c r="D1058" s="115"/>
      <c r="E1058" s="116"/>
      <c r="F1058" s="116"/>
      <c r="G1058" s="116"/>
      <c r="H1058" s="116"/>
      <c r="I1058" s="116"/>
      <c r="J1058" s="116"/>
      <c r="K1058" s="116"/>
    </row>
    <row r="1059" spans="2:11">
      <c r="B1059" s="115"/>
      <c r="C1059" s="115"/>
      <c r="D1059" s="115"/>
      <c r="E1059" s="116"/>
      <c r="F1059" s="116"/>
      <c r="G1059" s="116"/>
      <c r="H1059" s="116"/>
      <c r="I1059" s="116"/>
      <c r="J1059" s="116"/>
      <c r="K1059" s="116"/>
    </row>
    <row r="1060" spans="2:11">
      <c r="B1060" s="115"/>
      <c r="C1060" s="115"/>
      <c r="D1060" s="115"/>
      <c r="E1060" s="116"/>
      <c r="F1060" s="116"/>
      <c r="G1060" s="116"/>
      <c r="H1060" s="116"/>
      <c r="I1060" s="116"/>
      <c r="J1060" s="116"/>
      <c r="K1060" s="116"/>
    </row>
    <row r="1061" spans="2:11">
      <c r="B1061" s="115"/>
      <c r="C1061" s="115"/>
      <c r="D1061" s="115"/>
      <c r="E1061" s="116"/>
      <c r="F1061" s="116"/>
      <c r="G1061" s="116"/>
      <c r="H1061" s="116"/>
      <c r="I1061" s="116"/>
      <c r="J1061" s="116"/>
      <c r="K1061" s="116"/>
    </row>
    <row r="1062" spans="2:11">
      <c r="B1062" s="115"/>
      <c r="C1062" s="115"/>
      <c r="D1062" s="115"/>
      <c r="E1062" s="116"/>
      <c r="F1062" s="116"/>
      <c r="G1062" s="116"/>
      <c r="H1062" s="116"/>
      <c r="I1062" s="116"/>
      <c r="J1062" s="116"/>
      <c r="K1062" s="116"/>
    </row>
    <row r="1063" spans="2:11">
      <c r="B1063" s="115"/>
      <c r="C1063" s="115"/>
      <c r="D1063" s="115"/>
      <c r="E1063" s="116"/>
      <c r="F1063" s="116"/>
      <c r="G1063" s="116"/>
      <c r="H1063" s="116"/>
      <c r="I1063" s="116"/>
      <c r="J1063" s="116"/>
      <c r="K1063" s="116"/>
    </row>
    <row r="1064" spans="2:11">
      <c r="B1064" s="115"/>
      <c r="C1064" s="115"/>
      <c r="D1064" s="115"/>
      <c r="E1064" s="116"/>
      <c r="F1064" s="116"/>
      <c r="G1064" s="116"/>
      <c r="H1064" s="116"/>
      <c r="I1064" s="116"/>
      <c r="J1064" s="116"/>
      <c r="K1064" s="116"/>
    </row>
    <row r="1065" spans="2:11">
      <c r="B1065" s="115"/>
      <c r="C1065" s="115"/>
      <c r="D1065" s="115"/>
      <c r="E1065" s="116"/>
      <c r="F1065" s="116"/>
      <c r="G1065" s="116"/>
      <c r="H1065" s="116"/>
      <c r="I1065" s="116"/>
      <c r="J1065" s="116"/>
      <c r="K1065" s="116"/>
    </row>
    <row r="1066" spans="2:11">
      <c r="B1066" s="115"/>
      <c r="C1066" s="115"/>
      <c r="D1066" s="115"/>
      <c r="E1066" s="116"/>
      <c r="F1066" s="116"/>
      <c r="G1066" s="116"/>
      <c r="H1066" s="116"/>
      <c r="I1066" s="116"/>
      <c r="J1066" s="116"/>
      <c r="K1066" s="116"/>
    </row>
    <row r="1067" spans="2:11">
      <c r="B1067" s="115"/>
      <c r="C1067" s="115"/>
      <c r="D1067" s="115"/>
      <c r="E1067" s="116"/>
      <c r="F1067" s="116"/>
      <c r="G1067" s="116"/>
      <c r="H1067" s="116"/>
      <c r="I1067" s="116"/>
      <c r="J1067" s="116"/>
      <c r="K1067" s="116"/>
    </row>
    <row r="1068" spans="2:11">
      <c r="B1068" s="115"/>
      <c r="C1068" s="115"/>
      <c r="D1068" s="115"/>
      <c r="E1068" s="116"/>
      <c r="F1068" s="116"/>
      <c r="G1068" s="116"/>
      <c r="H1068" s="116"/>
      <c r="I1068" s="116"/>
      <c r="J1068" s="116"/>
      <c r="K1068" s="116"/>
    </row>
    <row r="1069" spans="2:11">
      <c r="B1069" s="115"/>
      <c r="C1069" s="115"/>
      <c r="D1069" s="115"/>
      <c r="E1069" s="116"/>
      <c r="F1069" s="116"/>
      <c r="G1069" s="116"/>
      <c r="H1069" s="116"/>
      <c r="I1069" s="116"/>
      <c r="J1069" s="116"/>
      <c r="K1069" s="116"/>
    </row>
    <row r="1070" spans="2:11">
      <c r="B1070" s="115"/>
      <c r="C1070" s="115"/>
      <c r="D1070" s="115"/>
      <c r="E1070" s="116"/>
      <c r="F1070" s="116"/>
      <c r="G1070" s="116"/>
      <c r="H1070" s="116"/>
      <c r="I1070" s="116"/>
      <c r="J1070" s="116"/>
      <c r="K1070" s="116"/>
    </row>
    <row r="1071" spans="2:11">
      <c r="B1071" s="115"/>
      <c r="C1071" s="115"/>
      <c r="D1071" s="115"/>
      <c r="E1071" s="116"/>
      <c r="F1071" s="116"/>
      <c r="G1071" s="116"/>
      <c r="H1071" s="116"/>
      <c r="I1071" s="116"/>
      <c r="J1071" s="116"/>
      <c r="K1071" s="116"/>
    </row>
    <row r="1072" spans="2:11">
      <c r="B1072" s="115"/>
      <c r="C1072" s="115"/>
      <c r="D1072" s="115"/>
      <c r="E1072" s="116"/>
      <c r="F1072" s="116"/>
      <c r="G1072" s="116"/>
      <c r="H1072" s="116"/>
      <c r="I1072" s="116"/>
      <c r="J1072" s="116"/>
      <c r="K1072" s="116"/>
    </row>
    <row r="1073" spans="2:11">
      <c r="B1073" s="115"/>
      <c r="C1073" s="115"/>
      <c r="D1073" s="115"/>
      <c r="E1073" s="116"/>
      <c r="F1073" s="116"/>
      <c r="G1073" s="116"/>
      <c r="H1073" s="116"/>
      <c r="I1073" s="116"/>
      <c r="J1073" s="116"/>
      <c r="K1073" s="116"/>
    </row>
    <row r="1074" spans="2:11">
      <c r="B1074" s="115"/>
      <c r="C1074" s="115"/>
      <c r="D1074" s="115"/>
      <c r="E1074" s="116"/>
      <c r="F1074" s="116"/>
      <c r="G1074" s="116"/>
      <c r="H1074" s="116"/>
      <c r="I1074" s="116"/>
      <c r="J1074" s="116"/>
      <c r="K1074" s="116"/>
    </row>
    <row r="1075" spans="2:11">
      <c r="B1075" s="115"/>
      <c r="C1075" s="115"/>
      <c r="D1075" s="115"/>
      <c r="E1075" s="116"/>
      <c r="F1075" s="116"/>
      <c r="G1075" s="116"/>
      <c r="H1075" s="116"/>
      <c r="I1075" s="116"/>
      <c r="J1075" s="116"/>
      <c r="K1075" s="116"/>
    </row>
    <row r="1076" spans="2:11">
      <c r="B1076" s="115"/>
      <c r="C1076" s="115"/>
      <c r="D1076" s="115"/>
      <c r="E1076" s="116"/>
      <c r="F1076" s="116"/>
      <c r="G1076" s="116"/>
      <c r="H1076" s="116"/>
      <c r="I1076" s="116"/>
      <c r="J1076" s="116"/>
      <c r="K1076" s="116"/>
    </row>
    <row r="1077" spans="2:11">
      <c r="B1077" s="115"/>
      <c r="C1077" s="115"/>
      <c r="D1077" s="115"/>
      <c r="E1077" s="116"/>
      <c r="F1077" s="116"/>
      <c r="G1077" s="116"/>
      <c r="H1077" s="116"/>
      <c r="I1077" s="116"/>
      <c r="J1077" s="116"/>
      <c r="K1077" s="116"/>
    </row>
    <row r="1078" spans="2:11">
      <c r="B1078" s="115"/>
      <c r="C1078" s="115"/>
      <c r="D1078" s="115"/>
      <c r="E1078" s="116"/>
      <c r="F1078" s="116"/>
      <c r="G1078" s="116"/>
      <c r="H1078" s="116"/>
      <c r="I1078" s="116"/>
      <c r="J1078" s="116"/>
      <c r="K1078" s="116"/>
    </row>
    <row r="1079" spans="2:11">
      <c r="B1079" s="115"/>
      <c r="C1079" s="115"/>
      <c r="D1079" s="115"/>
      <c r="E1079" s="116"/>
      <c r="F1079" s="116"/>
      <c r="G1079" s="116"/>
      <c r="H1079" s="116"/>
      <c r="I1079" s="116"/>
      <c r="J1079" s="116"/>
      <c r="K1079" s="116"/>
    </row>
    <row r="1080" spans="2:11">
      <c r="B1080" s="115"/>
      <c r="C1080" s="115"/>
      <c r="D1080" s="115"/>
      <c r="E1080" s="116"/>
      <c r="F1080" s="116"/>
      <c r="G1080" s="116"/>
      <c r="H1080" s="116"/>
      <c r="I1080" s="116"/>
      <c r="J1080" s="116"/>
      <c r="K1080" s="116"/>
    </row>
    <row r="1081" spans="2:11">
      <c r="B1081" s="115"/>
      <c r="C1081" s="115"/>
      <c r="D1081" s="115"/>
      <c r="E1081" s="116"/>
      <c r="F1081" s="116"/>
      <c r="G1081" s="116"/>
      <c r="H1081" s="116"/>
      <c r="I1081" s="116"/>
      <c r="J1081" s="116"/>
      <c r="K1081" s="116"/>
    </row>
    <row r="1082" spans="2:11">
      <c r="B1082" s="115"/>
      <c r="C1082" s="115"/>
      <c r="D1082" s="115"/>
      <c r="E1082" s="116"/>
      <c r="F1082" s="116"/>
      <c r="G1082" s="116"/>
      <c r="H1082" s="116"/>
      <c r="I1082" s="116"/>
      <c r="J1082" s="116"/>
      <c r="K1082" s="116"/>
    </row>
    <row r="1083" spans="2:11">
      <c r="B1083" s="115"/>
      <c r="C1083" s="115"/>
      <c r="D1083" s="115"/>
      <c r="E1083" s="116"/>
      <c r="F1083" s="116"/>
      <c r="G1083" s="116"/>
      <c r="H1083" s="116"/>
      <c r="I1083" s="116"/>
      <c r="J1083" s="116"/>
      <c r="K1083" s="116"/>
    </row>
    <row r="1084" spans="2:11">
      <c r="B1084" s="115"/>
      <c r="C1084" s="115"/>
      <c r="D1084" s="115"/>
      <c r="E1084" s="116"/>
      <c r="F1084" s="116"/>
      <c r="G1084" s="116"/>
      <c r="H1084" s="116"/>
      <c r="I1084" s="116"/>
      <c r="J1084" s="116"/>
      <c r="K1084" s="116"/>
    </row>
    <row r="1085" spans="2:11">
      <c r="B1085" s="115"/>
      <c r="C1085" s="115"/>
      <c r="D1085" s="115"/>
      <c r="E1085" s="116"/>
      <c r="F1085" s="116"/>
      <c r="G1085" s="116"/>
      <c r="H1085" s="116"/>
      <c r="I1085" s="116"/>
      <c r="J1085" s="116"/>
      <c r="K1085" s="116"/>
    </row>
    <row r="1086" spans="2:11">
      <c r="B1086" s="115"/>
      <c r="C1086" s="115"/>
      <c r="D1086" s="115"/>
      <c r="E1086" s="116"/>
      <c r="F1086" s="116"/>
      <c r="G1086" s="116"/>
      <c r="H1086" s="116"/>
      <c r="I1086" s="116"/>
      <c r="J1086" s="116"/>
      <c r="K1086" s="116"/>
    </row>
    <row r="1087" spans="2:11">
      <c r="B1087" s="115"/>
      <c r="C1087" s="115"/>
      <c r="D1087" s="115"/>
      <c r="E1087" s="116"/>
      <c r="F1087" s="116"/>
      <c r="G1087" s="116"/>
      <c r="H1087" s="116"/>
      <c r="I1087" s="116"/>
      <c r="J1087" s="116"/>
      <c r="K1087" s="116"/>
    </row>
    <row r="1088" spans="2:11">
      <c r="B1088" s="115"/>
      <c r="C1088" s="115"/>
      <c r="D1088" s="115"/>
      <c r="E1088" s="116"/>
      <c r="F1088" s="116"/>
      <c r="G1088" s="116"/>
      <c r="H1088" s="116"/>
      <c r="I1088" s="116"/>
      <c r="J1088" s="116"/>
      <c r="K1088" s="116"/>
    </row>
    <row r="1089" spans="2:11">
      <c r="B1089" s="115"/>
      <c r="C1089" s="115"/>
      <c r="D1089" s="115"/>
      <c r="E1089" s="116"/>
      <c r="F1089" s="116"/>
      <c r="G1089" s="116"/>
      <c r="H1089" s="116"/>
      <c r="I1089" s="116"/>
      <c r="J1089" s="116"/>
      <c r="K1089" s="116"/>
    </row>
    <row r="1090" spans="2:11">
      <c r="B1090" s="115"/>
      <c r="C1090" s="115"/>
      <c r="D1090" s="115"/>
      <c r="E1090" s="116"/>
      <c r="F1090" s="116"/>
      <c r="G1090" s="116"/>
      <c r="H1090" s="116"/>
      <c r="I1090" s="116"/>
      <c r="J1090" s="116"/>
      <c r="K1090" s="116"/>
    </row>
    <row r="1091" spans="2:11">
      <c r="B1091" s="115"/>
      <c r="C1091" s="115"/>
      <c r="D1091" s="115"/>
      <c r="E1091" s="116"/>
      <c r="F1091" s="116"/>
      <c r="G1091" s="116"/>
      <c r="H1091" s="116"/>
      <c r="I1091" s="116"/>
      <c r="J1091" s="116"/>
      <c r="K1091" s="116"/>
    </row>
    <row r="1092" spans="2:11">
      <c r="B1092" s="115"/>
      <c r="C1092" s="115"/>
      <c r="D1092" s="115"/>
      <c r="E1092" s="116"/>
      <c r="F1092" s="116"/>
      <c r="G1092" s="116"/>
      <c r="H1092" s="116"/>
      <c r="I1092" s="116"/>
      <c r="J1092" s="116"/>
      <c r="K1092" s="116"/>
    </row>
    <row r="1093" spans="2:11">
      <c r="B1093" s="115"/>
      <c r="C1093" s="115"/>
      <c r="D1093" s="115"/>
      <c r="E1093" s="116"/>
      <c r="F1093" s="116"/>
      <c r="G1093" s="116"/>
      <c r="H1093" s="116"/>
      <c r="I1093" s="116"/>
      <c r="J1093" s="116"/>
      <c r="K1093" s="116"/>
    </row>
    <row r="1094" spans="2:11">
      <c r="B1094" s="115"/>
      <c r="C1094" s="115"/>
      <c r="D1094" s="115"/>
      <c r="E1094" s="116"/>
      <c r="F1094" s="116"/>
      <c r="G1094" s="116"/>
      <c r="H1094" s="116"/>
      <c r="I1094" s="116"/>
      <c r="J1094" s="116"/>
      <c r="K1094" s="116"/>
    </row>
    <row r="1095" spans="2:11">
      <c r="B1095" s="115"/>
      <c r="C1095" s="115"/>
      <c r="D1095" s="115"/>
      <c r="E1095" s="116"/>
      <c r="F1095" s="116"/>
      <c r="G1095" s="116"/>
      <c r="H1095" s="116"/>
      <c r="I1095" s="116"/>
      <c r="J1095" s="116"/>
      <c r="K1095" s="116"/>
    </row>
    <row r="1096" spans="2:11">
      <c r="B1096" s="115"/>
      <c r="C1096" s="115"/>
      <c r="D1096" s="115"/>
      <c r="E1096" s="116"/>
      <c r="F1096" s="116"/>
      <c r="G1096" s="116"/>
      <c r="H1096" s="116"/>
      <c r="I1096" s="116"/>
      <c r="J1096" s="116"/>
      <c r="K1096" s="116"/>
    </row>
    <row r="1097" spans="2:11">
      <c r="B1097" s="115"/>
      <c r="C1097" s="115"/>
      <c r="D1097" s="115"/>
      <c r="E1097" s="116"/>
      <c r="F1097" s="116"/>
      <c r="G1097" s="116"/>
      <c r="H1097" s="116"/>
      <c r="I1097" s="116"/>
      <c r="J1097" s="116"/>
      <c r="K1097" s="116"/>
    </row>
    <row r="1098" spans="2:11">
      <c r="B1098" s="115"/>
      <c r="C1098" s="115"/>
      <c r="D1098" s="115"/>
      <c r="E1098" s="116"/>
      <c r="F1098" s="116"/>
      <c r="G1098" s="116"/>
      <c r="H1098" s="116"/>
      <c r="I1098" s="116"/>
      <c r="J1098" s="116"/>
      <c r="K1098" s="116"/>
    </row>
    <row r="1099" spans="2:11">
      <c r="B1099" s="115"/>
      <c r="C1099" s="115"/>
      <c r="D1099" s="115"/>
      <c r="E1099" s="116"/>
      <c r="F1099" s="116"/>
      <c r="G1099" s="116"/>
      <c r="H1099" s="116"/>
      <c r="I1099" s="116"/>
      <c r="J1099" s="116"/>
      <c r="K1099" s="116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146</v>
      </c>
      <c r="C1" s="67" t="s" vm="1">
        <v>231</v>
      </c>
    </row>
    <row r="2" spans="2:17">
      <c r="B2" s="46" t="s">
        <v>145</v>
      </c>
      <c r="C2" s="67" t="s">
        <v>232</v>
      </c>
    </row>
    <row r="3" spans="2:17">
      <c r="B3" s="46" t="s">
        <v>147</v>
      </c>
      <c r="C3" s="67" t="s">
        <v>233</v>
      </c>
    </row>
    <row r="4" spans="2:17">
      <c r="B4" s="46" t="s">
        <v>148</v>
      </c>
      <c r="C4" s="67">
        <v>8802</v>
      </c>
    </row>
    <row r="6" spans="2:17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17" ht="26.25" customHeight="1">
      <c r="B7" s="152" t="s">
        <v>102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17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111</v>
      </c>
      <c r="O8" s="29" t="s">
        <v>59</v>
      </c>
      <c r="P8" s="29" t="s">
        <v>149</v>
      </c>
      <c r="Q8" s="30" t="s">
        <v>151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26" t="s">
        <v>3283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7">
        <v>0</v>
      </c>
      <c r="O11" s="88"/>
      <c r="P11" s="128">
        <v>0</v>
      </c>
      <c r="Q11" s="128">
        <v>0</v>
      </c>
    </row>
    <row r="12" spans="2:17" ht="18" customHeight="1">
      <c r="B12" s="129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29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29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29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2:17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  <row r="248" spans="2:17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</row>
    <row r="249" spans="2:17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</row>
    <row r="250" spans="2:17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</row>
    <row r="251" spans="2:17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</row>
    <row r="252" spans="2:17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</row>
    <row r="253" spans="2:17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</row>
    <row r="254" spans="2:17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</row>
    <row r="255" spans="2:17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</row>
    <row r="256" spans="2:17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</row>
    <row r="257" spans="2:17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</row>
    <row r="258" spans="2:17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</row>
    <row r="259" spans="2:17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</row>
    <row r="260" spans="2:17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</row>
    <row r="261" spans="2:17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</row>
    <row r="262" spans="2:17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</row>
    <row r="263" spans="2:17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</row>
    <row r="264" spans="2:17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</row>
    <row r="265" spans="2:17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</row>
    <row r="266" spans="2:17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</row>
    <row r="267" spans="2:17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</row>
    <row r="268" spans="2:17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</row>
    <row r="269" spans="2:17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</row>
    <row r="270" spans="2:17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</row>
    <row r="271" spans="2:17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</row>
    <row r="272" spans="2:17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</row>
    <row r="273" spans="2:17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</row>
    <row r="274" spans="2:17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</row>
    <row r="275" spans="2:17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</row>
    <row r="276" spans="2:17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</row>
    <row r="277" spans="2:17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</row>
    <row r="278" spans="2:17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</row>
    <row r="279" spans="2:17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</row>
    <row r="280" spans="2:17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</row>
    <row r="281" spans="2:17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</row>
    <row r="282" spans="2:17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</row>
    <row r="283" spans="2:17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</row>
    <row r="284" spans="2:17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</row>
    <row r="285" spans="2:17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</row>
    <row r="286" spans="2:17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</row>
    <row r="287" spans="2:17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</row>
    <row r="288" spans="2:17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</row>
    <row r="289" spans="2:17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</row>
    <row r="290" spans="2:17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</row>
    <row r="291" spans="2:17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</row>
    <row r="292" spans="2:17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</row>
    <row r="293" spans="2:17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</row>
    <row r="294" spans="2:17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</row>
    <row r="295" spans="2:17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</row>
    <row r="296" spans="2:17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</row>
    <row r="297" spans="2:17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</row>
    <row r="298" spans="2:17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</row>
    <row r="299" spans="2:17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</row>
    <row r="300" spans="2:17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</row>
    <row r="301" spans="2:17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</row>
    <row r="302" spans="2:17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</row>
    <row r="303" spans="2:17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</row>
    <row r="304" spans="2:17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</row>
    <row r="305" spans="2:17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</row>
    <row r="306" spans="2:17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</row>
    <row r="307" spans="2:17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</row>
    <row r="308" spans="2:17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</row>
    <row r="309" spans="2:17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</row>
    <row r="310" spans="2:17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</row>
    <row r="311" spans="2:17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</row>
    <row r="312" spans="2:17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</row>
    <row r="313" spans="2:17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</row>
    <row r="314" spans="2:17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</row>
    <row r="315" spans="2:17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</row>
    <row r="316" spans="2:17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</row>
    <row r="317" spans="2:17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</row>
    <row r="318" spans="2:17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</row>
    <row r="319" spans="2:17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</row>
    <row r="320" spans="2:17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</row>
    <row r="321" spans="2:17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</row>
    <row r="322" spans="2:17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</row>
    <row r="323" spans="2:17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</row>
    <row r="324" spans="2:17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</row>
    <row r="325" spans="2:17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</row>
    <row r="326" spans="2:17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</row>
    <row r="327" spans="2:17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</row>
    <row r="328" spans="2:17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</row>
    <row r="329" spans="2:17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</row>
    <row r="330" spans="2:17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</row>
    <row r="331" spans="2:17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</row>
    <row r="332" spans="2:17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</row>
    <row r="333" spans="2:17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</row>
    <row r="334" spans="2:17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</row>
    <row r="335" spans="2:17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</row>
    <row r="336" spans="2:17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</row>
    <row r="337" spans="2:17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</row>
    <row r="338" spans="2:17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</row>
    <row r="339" spans="2:17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</row>
    <row r="340" spans="2:17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</row>
    <row r="341" spans="2:17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</row>
    <row r="342" spans="2:17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</row>
    <row r="343" spans="2:17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</row>
    <row r="344" spans="2:17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</row>
    <row r="345" spans="2:17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</row>
    <row r="346" spans="2:17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</row>
    <row r="347" spans="2:17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</row>
    <row r="348" spans="2:17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</row>
    <row r="349" spans="2:17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</row>
    <row r="350" spans="2:17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</row>
    <row r="351" spans="2:17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</row>
    <row r="352" spans="2:17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</row>
    <row r="353" spans="2:17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</row>
    <row r="354" spans="2:17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</row>
    <row r="355" spans="2:17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</row>
    <row r="356" spans="2:17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</row>
    <row r="357" spans="2:17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</row>
    <row r="358" spans="2:17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</row>
    <row r="359" spans="2:17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</row>
    <row r="360" spans="2:17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</row>
    <row r="361" spans="2:17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</row>
    <row r="362" spans="2:17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</row>
    <row r="363" spans="2:17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</row>
    <row r="364" spans="2:17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</row>
    <row r="365" spans="2:17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</row>
    <row r="366" spans="2:17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</row>
    <row r="367" spans="2:17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</row>
    <row r="368" spans="2:17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</row>
    <row r="369" spans="2:17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</row>
    <row r="370" spans="2:17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</row>
    <row r="371" spans="2:17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</row>
    <row r="372" spans="2:17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</row>
    <row r="373" spans="2:17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</row>
    <row r="374" spans="2:17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</row>
    <row r="375" spans="2:17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</row>
    <row r="376" spans="2:17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</row>
    <row r="377" spans="2:17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</row>
    <row r="378" spans="2:17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</row>
    <row r="379" spans="2:17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</row>
    <row r="380" spans="2:17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</row>
    <row r="381" spans="2:17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</row>
    <row r="382" spans="2:17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</row>
    <row r="383" spans="2:17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</row>
    <row r="384" spans="2:17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</row>
    <row r="385" spans="2:17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</row>
    <row r="386" spans="2:17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</row>
    <row r="387" spans="2:17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</row>
    <row r="388" spans="2:17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</row>
    <row r="389" spans="2:17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</row>
    <row r="390" spans="2:17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</row>
    <row r="391" spans="2:17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</row>
    <row r="392" spans="2:17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</row>
    <row r="393" spans="2:17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</row>
    <row r="394" spans="2:17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</row>
    <row r="395" spans="2:17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</row>
    <row r="396" spans="2:17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</row>
    <row r="397" spans="2:17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</row>
    <row r="398" spans="2:17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</row>
    <row r="399" spans="2:17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</row>
    <row r="400" spans="2:17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</row>
    <row r="401" spans="2:17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</row>
    <row r="402" spans="2:17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</row>
    <row r="403" spans="2:17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</row>
    <row r="404" spans="2:17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</row>
    <row r="405" spans="2:17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</row>
    <row r="406" spans="2:17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</row>
    <row r="407" spans="2:17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</row>
    <row r="408" spans="2:17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</row>
    <row r="409" spans="2:17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</row>
    <row r="410" spans="2:17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</row>
    <row r="411" spans="2:17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</row>
    <row r="412" spans="2:17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</row>
    <row r="413" spans="2:17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</row>
    <row r="414" spans="2:17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</row>
    <row r="415" spans="2:17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</row>
    <row r="416" spans="2:17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</row>
    <row r="417" spans="2:17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</row>
    <row r="418" spans="2:17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</row>
    <row r="419" spans="2:17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</row>
    <row r="420" spans="2:17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</row>
    <row r="421" spans="2:17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</row>
    <row r="422" spans="2:17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</row>
    <row r="423" spans="2:17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</row>
    <row r="424" spans="2:17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</row>
    <row r="425" spans="2:17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</row>
    <row r="426" spans="2:17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</row>
    <row r="427" spans="2:17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</row>
    <row r="428" spans="2:17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</row>
    <row r="429" spans="2:17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</row>
    <row r="430" spans="2:17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</row>
    <row r="431" spans="2:17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</row>
    <row r="432" spans="2:17">
      <c r="B432" s="115"/>
      <c r="C432" s="115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</row>
    <row r="433" spans="2:17">
      <c r="B433" s="115"/>
      <c r="C433" s="115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</row>
    <row r="434" spans="2:17">
      <c r="B434" s="115"/>
      <c r="C434" s="115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</row>
    <row r="435" spans="2:17">
      <c r="B435" s="115"/>
      <c r="C435" s="115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</row>
    <row r="436" spans="2:17">
      <c r="B436" s="115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</row>
    <row r="437" spans="2:17">
      <c r="B437" s="115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</row>
    <row r="438" spans="2:17">
      <c r="B438" s="115"/>
      <c r="C438" s="115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</row>
    <row r="439" spans="2:17">
      <c r="B439" s="115"/>
      <c r="C439" s="115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</row>
    <row r="440" spans="2:17">
      <c r="B440" s="115"/>
      <c r="C440" s="115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</row>
    <row r="441" spans="2:17">
      <c r="B441" s="115"/>
      <c r="C441" s="115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</row>
    <row r="442" spans="2:17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</row>
    <row r="443" spans="2:17">
      <c r="B443" s="115"/>
      <c r="C443" s="115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</row>
    <row r="444" spans="2:17">
      <c r="B444" s="115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</row>
    <row r="445" spans="2:17">
      <c r="B445" s="115"/>
      <c r="C445" s="115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</row>
    <row r="446" spans="2:17">
      <c r="B446" s="115"/>
      <c r="C446" s="115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</row>
    <row r="447" spans="2:17">
      <c r="B447" s="115"/>
      <c r="C447" s="115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</row>
    <row r="448" spans="2:17">
      <c r="B448" s="115"/>
      <c r="C448" s="115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</row>
    <row r="449" spans="2:17">
      <c r="B449" s="115"/>
      <c r="C449" s="115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</row>
    <row r="450" spans="2:17">
      <c r="B450" s="115"/>
      <c r="C450" s="115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</row>
    <row r="451" spans="2:17">
      <c r="B451" s="115"/>
      <c r="C451" s="115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</row>
    <row r="452" spans="2:17">
      <c r="B452" s="115"/>
      <c r="C452" s="115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</row>
    <row r="453" spans="2:17">
      <c r="B453" s="115"/>
      <c r="C453" s="115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</row>
    <row r="454" spans="2:17">
      <c r="B454" s="115"/>
      <c r="C454" s="115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</row>
    <row r="455" spans="2:17">
      <c r="B455" s="115"/>
      <c r="C455" s="115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</row>
    <row r="456" spans="2:17">
      <c r="B456" s="115"/>
      <c r="C456" s="115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</row>
    <row r="457" spans="2:17">
      <c r="B457" s="115"/>
      <c r="C457" s="115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</row>
    <row r="458" spans="2:17">
      <c r="B458" s="115"/>
      <c r="C458" s="115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</row>
    <row r="459" spans="2:17">
      <c r="B459" s="115"/>
      <c r="C459" s="115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</row>
    <row r="460" spans="2:17">
      <c r="B460" s="115"/>
      <c r="C460" s="115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</row>
    <row r="461" spans="2:17">
      <c r="B461" s="115"/>
      <c r="C461" s="115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</row>
    <row r="462" spans="2:17">
      <c r="B462" s="115"/>
      <c r="C462" s="115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</row>
    <row r="463" spans="2:17">
      <c r="B463" s="115"/>
      <c r="C463" s="115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</row>
    <row r="464" spans="2:17">
      <c r="B464" s="115"/>
      <c r="C464" s="115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</row>
    <row r="465" spans="2:17">
      <c r="B465" s="115"/>
      <c r="C465" s="115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</row>
    <row r="466" spans="2:17">
      <c r="B466" s="115"/>
      <c r="C466" s="115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</row>
    <row r="467" spans="2:17">
      <c r="B467" s="115"/>
      <c r="C467" s="115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</row>
    <row r="468" spans="2:17">
      <c r="B468" s="115"/>
      <c r="C468" s="115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</row>
    <row r="469" spans="2:17">
      <c r="B469" s="115"/>
      <c r="C469" s="115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</row>
    <row r="470" spans="2:17">
      <c r="B470" s="115"/>
      <c r="C470" s="115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</row>
    <row r="471" spans="2:17">
      <c r="B471" s="115"/>
      <c r="C471" s="115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</row>
    <row r="472" spans="2:17">
      <c r="B472" s="115"/>
      <c r="C472" s="115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</row>
    <row r="473" spans="2:17">
      <c r="B473" s="115"/>
      <c r="C473" s="115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</row>
    <row r="474" spans="2:17">
      <c r="B474" s="115"/>
      <c r="C474" s="115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</row>
    <row r="475" spans="2:17">
      <c r="B475" s="115"/>
      <c r="C475" s="115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</row>
    <row r="476" spans="2:17">
      <c r="B476" s="115"/>
      <c r="C476" s="115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</row>
    <row r="477" spans="2:17">
      <c r="B477" s="115"/>
      <c r="C477" s="115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</row>
    <row r="478" spans="2:17">
      <c r="B478" s="115"/>
      <c r="C478" s="115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</row>
    <row r="479" spans="2:17">
      <c r="B479" s="115"/>
      <c r="C479" s="115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</row>
    <row r="480" spans="2:17">
      <c r="B480" s="115"/>
      <c r="C480" s="115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</row>
    <row r="481" spans="2:17">
      <c r="B481" s="115"/>
      <c r="C481" s="115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</row>
    <row r="482" spans="2:17">
      <c r="B482" s="115"/>
      <c r="C482" s="115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</row>
    <row r="483" spans="2:17">
      <c r="B483" s="115"/>
      <c r="C483" s="115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</row>
    <row r="484" spans="2:17">
      <c r="B484" s="115"/>
      <c r="C484" s="115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</row>
    <row r="485" spans="2:17">
      <c r="B485" s="115"/>
      <c r="C485" s="115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</row>
    <row r="486" spans="2:17">
      <c r="B486" s="115"/>
      <c r="C486" s="115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</row>
    <row r="487" spans="2:17">
      <c r="B487" s="115"/>
      <c r="C487" s="115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</row>
    <row r="488" spans="2:17">
      <c r="B488" s="115"/>
      <c r="C488" s="115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</row>
    <row r="489" spans="2:17">
      <c r="B489" s="115"/>
      <c r="C489" s="115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</row>
    <row r="490" spans="2:17">
      <c r="B490" s="115"/>
      <c r="C490" s="115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</row>
    <row r="491" spans="2:17">
      <c r="B491" s="115"/>
      <c r="C491" s="115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</row>
    <row r="492" spans="2:17">
      <c r="B492" s="115"/>
      <c r="C492" s="115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</row>
    <row r="493" spans="2:17">
      <c r="B493" s="115"/>
      <c r="C493" s="115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</row>
    <row r="494" spans="2:17">
      <c r="B494" s="115"/>
      <c r="C494" s="115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</row>
    <row r="495" spans="2:17">
      <c r="B495" s="115"/>
      <c r="C495" s="115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</row>
    <row r="496" spans="2:17">
      <c r="B496" s="115"/>
      <c r="C496" s="115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</row>
    <row r="497" spans="2:17">
      <c r="B497" s="115"/>
      <c r="C497" s="115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</row>
    <row r="498" spans="2:17">
      <c r="B498" s="115"/>
      <c r="C498" s="115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</row>
    <row r="499" spans="2:17">
      <c r="B499" s="115"/>
      <c r="C499" s="115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</row>
    <row r="500" spans="2:17">
      <c r="B500" s="115"/>
      <c r="C500" s="115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</row>
    <row r="501" spans="2:17">
      <c r="B501" s="115"/>
      <c r="C501" s="115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</row>
    <row r="502" spans="2:17">
      <c r="B502" s="115"/>
      <c r="C502" s="115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</row>
    <row r="503" spans="2:17">
      <c r="B503" s="115"/>
      <c r="C503" s="115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</row>
    <row r="504" spans="2:17">
      <c r="B504" s="115"/>
      <c r="C504" s="115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</row>
    <row r="505" spans="2:17">
      <c r="B505" s="115"/>
      <c r="C505" s="115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</row>
    <row r="506" spans="2:17">
      <c r="B506" s="115"/>
      <c r="C506" s="115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</row>
    <row r="507" spans="2:17">
      <c r="B507" s="115"/>
      <c r="C507" s="115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</row>
    <row r="508" spans="2:17">
      <c r="B508" s="115"/>
      <c r="C508" s="115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</row>
    <row r="509" spans="2:17">
      <c r="B509" s="115"/>
      <c r="C509" s="115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</row>
    <row r="510" spans="2:17">
      <c r="B510" s="115"/>
      <c r="C510" s="115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</row>
    <row r="511" spans="2:17">
      <c r="B511" s="115"/>
      <c r="C511" s="115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</row>
    <row r="512" spans="2:17">
      <c r="B512" s="115"/>
      <c r="C512" s="115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</row>
    <row r="513" spans="2:17">
      <c r="B513" s="115"/>
      <c r="C513" s="115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</row>
    <row r="514" spans="2:17">
      <c r="B514" s="115"/>
      <c r="C514" s="115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</row>
    <row r="515" spans="2:17">
      <c r="B515" s="115"/>
      <c r="C515" s="115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</row>
    <row r="516" spans="2:17">
      <c r="B516" s="115"/>
      <c r="C516" s="115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</row>
    <row r="517" spans="2:17">
      <c r="B517" s="115"/>
      <c r="C517" s="115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</row>
    <row r="518" spans="2:17">
      <c r="B518" s="115"/>
      <c r="C518" s="115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</row>
    <row r="519" spans="2:17">
      <c r="B519" s="115"/>
      <c r="C519" s="115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</row>
    <row r="520" spans="2:17">
      <c r="B520" s="115"/>
      <c r="C520" s="115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</row>
    <row r="521" spans="2:17">
      <c r="B521" s="115"/>
      <c r="C521" s="115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</row>
    <row r="522" spans="2:17">
      <c r="B522" s="115"/>
      <c r="C522" s="115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</row>
    <row r="523" spans="2:17">
      <c r="B523" s="115"/>
      <c r="C523" s="115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</row>
    <row r="524" spans="2:17">
      <c r="B524" s="115"/>
      <c r="C524" s="115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</row>
    <row r="525" spans="2:17">
      <c r="B525" s="115"/>
      <c r="C525" s="115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</row>
    <row r="526" spans="2:17">
      <c r="B526" s="115"/>
      <c r="C526" s="115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</row>
    <row r="527" spans="2:17">
      <c r="B527" s="115"/>
      <c r="C527" s="115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</row>
    <row r="528" spans="2:17">
      <c r="B528" s="115"/>
      <c r="C528" s="115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</row>
    <row r="529" spans="2:17">
      <c r="B529" s="115"/>
      <c r="C529" s="115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</row>
    <row r="530" spans="2:17">
      <c r="B530" s="115"/>
      <c r="C530" s="115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</row>
    <row r="531" spans="2:17">
      <c r="B531" s="115"/>
      <c r="C531" s="115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</row>
    <row r="532" spans="2:17">
      <c r="B532" s="115"/>
      <c r="C532" s="115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</row>
    <row r="533" spans="2:17">
      <c r="B533" s="115"/>
      <c r="C533" s="115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</row>
    <row r="534" spans="2:17">
      <c r="B534" s="115"/>
      <c r="C534" s="115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</row>
    <row r="535" spans="2:17">
      <c r="B535" s="115"/>
      <c r="C535" s="115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</row>
    <row r="536" spans="2:17">
      <c r="B536" s="115"/>
      <c r="C536" s="115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</row>
    <row r="537" spans="2:17">
      <c r="B537" s="115"/>
      <c r="C537" s="115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</row>
    <row r="538" spans="2:17">
      <c r="B538" s="115"/>
      <c r="C538" s="115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</row>
    <row r="539" spans="2:17">
      <c r="B539" s="115"/>
      <c r="C539" s="115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</row>
    <row r="540" spans="2:17">
      <c r="B540" s="115"/>
      <c r="C540" s="115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</row>
    <row r="541" spans="2:17">
      <c r="B541" s="115"/>
      <c r="C541" s="115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</row>
    <row r="542" spans="2:17">
      <c r="B542" s="115"/>
      <c r="C542" s="115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</row>
    <row r="543" spans="2:17">
      <c r="B543" s="115"/>
      <c r="C543" s="115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</row>
    <row r="544" spans="2:17">
      <c r="B544" s="115"/>
      <c r="C544" s="115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</row>
    <row r="545" spans="2:17">
      <c r="B545" s="115"/>
      <c r="C545" s="115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</row>
    <row r="546" spans="2:17">
      <c r="B546" s="115"/>
      <c r="C546" s="115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</row>
    <row r="547" spans="2:17">
      <c r="B547" s="115"/>
      <c r="C547" s="115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</row>
    <row r="548" spans="2:17">
      <c r="B548" s="115"/>
      <c r="C548" s="115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</row>
    <row r="549" spans="2:17">
      <c r="B549" s="115"/>
      <c r="C549" s="115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</row>
    <row r="550" spans="2:17">
      <c r="B550" s="115"/>
      <c r="C550" s="115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</row>
    <row r="551" spans="2:17">
      <c r="B551" s="115"/>
      <c r="C551" s="115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</row>
    <row r="552" spans="2:17">
      <c r="B552" s="115"/>
      <c r="C552" s="115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</row>
    <row r="553" spans="2:17">
      <c r="B553" s="115"/>
      <c r="C553" s="115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</row>
    <row r="554" spans="2:17">
      <c r="B554" s="115"/>
      <c r="C554" s="115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</row>
    <row r="555" spans="2:17">
      <c r="B555" s="115"/>
      <c r="C555" s="115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</row>
    <row r="556" spans="2:17">
      <c r="B556" s="115"/>
      <c r="C556" s="115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</row>
    <row r="557" spans="2:17">
      <c r="B557" s="115"/>
      <c r="C557" s="115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</row>
    <row r="558" spans="2:17">
      <c r="B558" s="115"/>
      <c r="C558" s="115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43.7109375" style="2" customWidth="1"/>
    <col min="4" max="4" width="10.140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67" t="s" vm="1">
        <v>231</v>
      </c>
    </row>
    <row r="2" spans="2:18">
      <c r="B2" s="46" t="s">
        <v>145</v>
      </c>
      <c r="C2" s="67" t="s">
        <v>232</v>
      </c>
    </row>
    <row r="3" spans="2:18">
      <c r="B3" s="46" t="s">
        <v>147</v>
      </c>
      <c r="C3" s="67" t="s">
        <v>233</v>
      </c>
    </row>
    <row r="4" spans="2:18">
      <c r="B4" s="46" t="s">
        <v>148</v>
      </c>
      <c r="C4" s="67">
        <v>8802</v>
      </c>
    </row>
    <row r="6" spans="2:18" ht="26.25" customHeight="1">
      <c r="B6" s="152" t="s">
        <v>176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8" s="3" customFormat="1" ht="78.75">
      <c r="B7" s="47" t="s">
        <v>116</v>
      </c>
      <c r="C7" s="48" t="s">
        <v>188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67</v>
      </c>
      <c r="I7" s="48" t="s">
        <v>17</v>
      </c>
      <c r="J7" s="48" t="s">
        <v>230</v>
      </c>
      <c r="K7" s="48" t="s">
        <v>103</v>
      </c>
      <c r="L7" s="48" t="s">
        <v>35</v>
      </c>
      <c r="M7" s="48" t="s">
        <v>18</v>
      </c>
      <c r="N7" s="48" t="s">
        <v>207</v>
      </c>
      <c r="O7" s="48" t="s">
        <v>206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4.0442104814398396</v>
      </c>
      <c r="J10" s="69"/>
      <c r="K10" s="69"/>
      <c r="L10" s="69"/>
      <c r="M10" s="90">
        <v>6.0708339514785534E-2</v>
      </c>
      <c r="N10" s="77"/>
      <c r="O10" s="79"/>
      <c r="P10" s="77">
        <v>254778.53213339407</v>
      </c>
      <c r="Q10" s="78">
        <f>IFERROR(P10/$P$10,0)</f>
        <v>1</v>
      </c>
      <c r="R10" s="78">
        <f>P10/'סכום נכסי הקרן'!$C$42</f>
        <v>4.8868226217229548E-2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5.1089924428788551</v>
      </c>
      <c r="J11" s="71"/>
      <c r="K11" s="71"/>
      <c r="L11" s="71"/>
      <c r="M11" s="91">
        <v>5.4304253523320051E-2</v>
      </c>
      <c r="N11" s="80"/>
      <c r="O11" s="82"/>
      <c r="P11" s="80">
        <v>156305.55054142498</v>
      </c>
      <c r="Q11" s="81">
        <f t="shared" ref="Q11:Q74" si="0">IFERROR(P11/$P$10,0)</f>
        <v>0.61349576525383342</v>
      </c>
      <c r="R11" s="81">
        <f>P11/'סכום נכסי הקרן'!$C$42</f>
        <v>2.9980449839736686E-2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6.5178238525196344</v>
      </c>
      <c r="J12" s="71"/>
      <c r="K12" s="71"/>
      <c r="L12" s="71"/>
      <c r="M12" s="91">
        <v>4.3891932050407353E-2</v>
      </c>
      <c r="N12" s="80"/>
      <c r="O12" s="82"/>
      <c r="P12" s="80">
        <f>SUM(P13:P31)</f>
        <v>27621.312881554</v>
      </c>
      <c r="Q12" s="81">
        <f t="shared" si="0"/>
        <v>0.10841303091852474</v>
      </c>
      <c r="R12" s="81">
        <f>P12/'סכום נכסי הקרן'!$C$42</f>
        <v>5.2979525198219683E-3</v>
      </c>
    </row>
    <row r="13" spans="2:18">
      <c r="B13" s="76" t="s">
        <v>3411</v>
      </c>
      <c r="C13" s="86" t="s">
        <v>3070</v>
      </c>
      <c r="D13" s="73">
        <v>6028</v>
      </c>
      <c r="E13" s="73"/>
      <c r="F13" s="73" t="s">
        <v>536</v>
      </c>
      <c r="G13" s="94">
        <v>43100</v>
      </c>
      <c r="H13" s="73"/>
      <c r="I13" s="83">
        <v>7.5900000000026067</v>
      </c>
      <c r="J13" s="86" t="s">
        <v>28</v>
      </c>
      <c r="K13" s="86" t="s">
        <v>133</v>
      </c>
      <c r="L13" s="87">
        <v>5.8900000000019263E-2</v>
      </c>
      <c r="M13" s="87">
        <v>5.8900000000019263E-2</v>
      </c>
      <c r="N13" s="83">
        <v>1075669.4241120003</v>
      </c>
      <c r="O13" s="85">
        <v>109.12</v>
      </c>
      <c r="P13" s="83">
        <v>1173.7704755660002</v>
      </c>
      <c r="Q13" s="84">
        <f t="shared" si="0"/>
        <v>4.6070226786276121E-3</v>
      </c>
      <c r="R13" s="84">
        <f>P13/'סכום נכסי הקרן'!$C$42</f>
        <v>2.2513702644708094E-4</v>
      </c>
    </row>
    <row r="14" spans="2:18">
      <c r="B14" s="76" t="s">
        <v>3411</v>
      </c>
      <c r="C14" s="86" t="s">
        <v>3070</v>
      </c>
      <c r="D14" s="73">
        <v>6869</v>
      </c>
      <c r="E14" s="73"/>
      <c r="F14" s="73" t="s">
        <v>536</v>
      </c>
      <c r="G14" s="94">
        <v>43555</v>
      </c>
      <c r="H14" s="73"/>
      <c r="I14" s="83">
        <v>3.4899999999954066</v>
      </c>
      <c r="J14" s="86" t="s">
        <v>28</v>
      </c>
      <c r="K14" s="86" t="s">
        <v>133</v>
      </c>
      <c r="L14" s="87">
        <v>5.7599999999913436E-2</v>
      </c>
      <c r="M14" s="87">
        <v>5.7599999999913436E-2</v>
      </c>
      <c r="N14" s="83">
        <v>225440.64676600002</v>
      </c>
      <c r="O14" s="85">
        <v>100.43</v>
      </c>
      <c r="P14" s="83">
        <v>226.41004149600002</v>
      </c>
      <c r="Q14" s="84">
        <f t="shared" si="0"/>
        <v>8.886543132192111E-4</v>
      </c>
      <c r="R14" s="84">
        <f>P14/'סכום נכסי הקרן'!$C$42</f>
        <v>4.3426960007313174E-5</v>
      </c>
    </row>
    <row r="15" spans="2:18">
      <c r="B15" s="76" t="s">
        <v>3411</v>
      </c>
      <c r="C15" s="86" t="s">
        <v>3070</v>
      </c>
      <c r="D15" s="73">
        <v>6870</v>
      </c>
      <c r="E15" s="73"/>
      <c r="F15" s="73" t="s">
        <v>536</v>
      </c>
      <c r="G15" s="94">
        <v>43555</v>
      </c>
      <c r="H15" s="73"/>
      <c r="I15" s="83">
        <v>5.1399999999999846</v>
      </c>
      <c r="J15" s="86" t="s">
        <v>28</v>
      </c>
      <c r="K15" s="86" t="s">
        <v>133</v>
      </c>
      <c r="L15" s="87">
        <v>4.4600000000001618E-2</v>
      </c>
      <c r="M15" s="87">
        <v>4.4600000000001618E-2</v>
      </c>
      <c r="N15" s="83">
        <v>2684065.8488430004</v>
      </c>
      <c r="O15" s="85">
        <v>101.04</v>
      </c>
      <c r="P15" s="83">
        <v>2711.9801335860006</v>
      </c>
      <c r="Q15" s="84">
        <f t="shared" si="0"/>
        <v>1.0644460939770596E-2</v>
      </c>
      <c r="R15" s="84">
        <f>P15/'סכום נכסי הקרן'!$C$42</f>
        <v>5.2017592516517331E-4</v>
      </c>
    </row>
    <row r="16" spans="2:18">
      <c r="B16" s="76" t="s">
        <v>3411</v>
      </c>
      <c r="C16" s="86" t="s">
        <v>3070</v>
      </c>
      <c r="D16" s="73">
        <v>6868</v>
      </c>
      <c r="E16" s="73"/>
      <c r="F16" s="73" t="s">
        <v>536</v>
      </c>
      <c r="G16" s="94">
        <v>43555</v>
      </c>
      <c r="H16" s="73"/>
      <c r="I16" s="83">
        <v>5.0500000000042302</v>
      </c>
      <c r="J16" s="86" t="s">
        <v>28</v>
      </c>
      <c r="K16" s="86" t="s">
        <v>133</v>
      </c>
      <c r="L16" s="87">
        <v>5.0200000000054548E-2</v>
      </c>
      <c r="M16" s="87">
        <v>5.0200000000054548E-2</v>
      </c>
      <c r="N16" s="83">
        <v>166029.86389500002</v>
      </c>
      <c r="O16" s="85">
        <v>128.1</v>
      </c>
      <c r="P16" s="83">
        <v>212.68423094200006</v>
      </c>
      <c r="Q16" s="84">
        <f t="shared" si="0"/>
        <v>8.3478081595448261E-4</v>
      </c>
      <c r="R16" s="84">
        <f>P16/'סכום נכסי הקרן'!$C$42</f>
        <v>4.0794257755867115E-5</v>
      </c>
    </row>
    <row r="17" spans="2:18">
      <c r="B17" s="76" t="s">
        <v>3411</v>
      </c>
      <c r="C17" s="86" t="s">
        <v>3070</v>
      </c>
      <c r="D17" s="73">
        <v>6867</v>
      </c>
      <c r="E17" s="73"/>
      <c r="F17" s="73" t="s">
        <v>536</v>
      </c>
      <c r="G17" s="94">
        <v>43555</v>
      </c>
      <c r="H17" s="73"/>
      <c r="I17" s="83">
        <v>5.0899999999946282</v>
      </c>
      <c r="J17" s="86" t="s">
        <v>28</v>
      </c>
      <c r="K17" s="86" t="s">
        <v>133</v>
      </c>
      <c r="L17" s="87">
        <v>4.939999999995888E-2</v>
      </c>
      <c r="M17" s="87">
        <v>4.939999999995888E-2</v>
      </c>
      <c r="N17" s="83">
        <v>404841.15923500009</v>
      </c>
      <c r="O17" s="85">
        <v>117.74</v>
      </c>
      <c r="P17" s="83">
        <v>476.65992458400012</v>
      </c>
      <c r="Q17" s="84">
        <f t="shared" si="0"/>
        <v>1.8708794677191872E-3</v>
      </c>
      <c r="R17" s="84">
        <f>P17/'סכום נכסי הקרן'!$C$42</f>
        <v>9.1426561053671243E-5</v>
      </c>
    </row>
    <row r="18" spans="2:18">
      <c r="B18" s="76" t="s">
        <v>3411</v>
      </c>
      <c r="C18" s="86" t="s">
        <v>3070</v>
      </c>
      <c r="D18" s="73">
        <v>6866</v>
      </c>
      <c r="E18" s="73"/>
      <c r="F18" s="73" t="s">
        <v>536</v>
      </c>
      <c r="G18" s="94">
        <v>43555</v>
      </c>
      <c r="H18" s="73"/>
      <c r="I18" s="83">
        <v>5.8000000000037595</v>
      </c>
      <c r="J18" s="86" t="s">
        <v>28</v>
      </c>
      <c r="K18" s="86" t="s">
        <v>133</v>
      </c>
      <c r="L18" s="87">
        <v>3.000000000001446E-2</v>
      </c>
      <c r="M18" s="87">
        <v>3.000000000001446E-2</v>
      </c>
      <c r="N18" s="83">
        <v>608941.63565700012</v>
      </c>
      <c r="O18" s="85">
        <v>113.61</v>
      </c>
      <c r="P18" s="83">
        <v>691.81850923800005</v>
      </c>
      <c r="Q18" s="84">
        <f t="shared" si="0"/>
        <v>2.7153720662610047E-3</v>
      </c>
      <c r="R18" s="84">
        <f>P18/'סכום נכסי הקרן'!$C$42</f>
        <v>1.3269541639798879E-4</v>
      </c>
    </row>
    <row r="19" spans="2:18">
      <c r="B19" s="76" t="s">
        <v>3411</v>
      </c>
      <c r="C19" s="86" t="s">
        <v>3070</v>
      </c>
      <c r="D19" s="73">
        <v>6865</v>
      </c>
      <c r="E19" s="73"/>
      <c r="F19" s="73" t="s">
        <v>536</v>
      </c>
      <c r="G19" s="94">
        <v>43555</v>
      </c>
      <c r="H19" s="73"/>
      <c r="I19" s="83">
        <v>4.0699999999963703</v>
      </c>
      <c r="J19" s="86" t="s">
        <v>28</v>
      </c>
      <c r="K19" s="86" t="s">
        <v>133</v>
      </c>
      <c r="L19" s="87">
        <v>2.5599999999972641E-2</v>
      </c>
      <c r="M19" s="87">
        <v>2.5599999999972641E-2</v>
      </c>
      <c r="N19" s="83">
        <v>309790.06520300003</v>
      </c>
      <c r="O19" s="85">
        <v>122.68</v>
      </c>
      <c r="P19" s="83">
        <v>380.05048703400001</v>
      </c>
      <c r="Q19" s="84">
        <f t="shared" si="0"/>
        <v>1.491689601363342E-3</v>
      </c>
      <c r="R19" s="84">
        <f>P19/'סכום נכסי הקרן'!$C$42</f>
        <v>7.2896224885312766E-5</v>
      </c>
    </row>
    <row r="20" spans="2:18">
      <c r="B20" s="76" t="s">
        <v>3411</v>
      </c>
      <c r="C20" s="86" t="s">
        <v>3070</v>
      </c>
      <c r="D20" s="73">
        <v>5212</v>
      </c>
      <c r="E20" s="73"/>
      <c r="F20" s="73" t="s">
        <v>536</v>
      </c>
      <c r="G20" s="94">
        <v>42643</v>
      </c>
      <c r="H20" s="73"/>
      <c r="I20" s="83">
        <v>6.7600000000008267</v>
      </c>
      <c r="J20" s="86" t="s">
        <v>28</v>
      </c>
      <c r="K20" s="86" t="s">
        <v>133</v>
      </c>
      <c r="L20" s="87">
        <v>4.7600000000008268E-2</v>
      </c>
      <c r="M20" s="87">
        <v>4.7600000000008268E-2</v>
      </c>
      <c r="N20" s="83">
        <v>2478000.8350040005</v>
      </c>
      <c r="O20" s="85">
        <v>99.57</v>
      </c>
      <c r="P20" s="83">
        <v>2467.3454315210001</v>
      </c>
      <c r="Q20" s="84">
        <f t="shared" si="0"/>
        <v>9.684275244309733E-3</v>
      </c>
      <c r="R20" s="84">
        <f>P20/'סכום נכסי הקרן'!$C$42</f>
        <v>4.7325335338884399E-4</v>
      </c>
    </row>
    <row r="21" spans="2:18">
      <c r="B21" s="76" t="s">
        <v>3411</v>
      </c>
      <c r="C21" s="86" t="s">
        <v>3070</v>
      </c>
      <c r="D21" s="73">
        <v>5211</v>
      </c>
      <c r="E21" s="73"/>
      <c r="F21" s="73" t="s">
        <v>536</v>
      </c>
      <c r="G21" s="94">
        <v>42643</v>
      </c>
      <c r="H21" s="73"/>
      <c r="I21" s="83">
        <v>4.5999999999996799</v>
      </c>
      <c r="J21" s="86" t="s">
        <v>28</v>
      </c>
      <c r="K21" s="86" t="s">
        <v>133</v>
      </c>
      <c r="L21" s="87">
        <v>4.7699999999997501E-2</v>
      </c>
      <c r="M21" s="87">
        <v>4.7699999999997501E-2</v>
      </c>
      <c r="N21" s="83">
        <v>1951473.2175740001</v>
      </c>
      <c r="O21" s="85">
        <v>96.47</v>
      </c>
      <c r="P21" s="83">
        <v>1882.5862130110006</v>
      </c>
      <c r="Q21" s="84">
        <f t="shared" si="0"/>
        <v>7.3891084827560644E-3</v>
      </c>
      <c r="R21" s="84">
        <f>P21/'סכום נכסי הקרן'!$C$42</f>
        <v>3.6109262487897314E-4</v>
      </c>
    </row>
    <row r="22" spans="2:18">
      <c r="B22" s="76" t="s">
        <v>3411</v>
      </c>
      <c r="C22" s="86" t="s">
        <v>3070</v>
      </c>
      <c r="D22" s="73">
        <v>6027</v>
      </c>
      <c r="E22" s="73"/>
      <c r="F22" s="73" t="s">
        <v>536</v>
      </c>
      <c r="G22" s="94">
        <v>43100</v>
      </c>
      <c r="H22" s="73"/>
      <c r="I22" s="83">
        <v>7.9400000000000812</v>
      </c>
      <c r="J22" s="86" t="s">
        <v>28</v>
      </c>
      <c r="K22" s="86" t="s">
        <v>133</v>
      </c>
      <c r="L22" s="87">
        <v>4.6099999999999308E-2</v>
      </c>
      <c r="M22" s="87">
        <v>4.6099999999999308E-2</v>
      </c>
      <c r="N22" s="83">
        <v>4144654.8995150006</v>
      </c>
      <c r="O22" s="85">
        <v>100.83</v>
      </c>
      <c r="P22" s="83">
        <v>4179.0555350890008</v>
      </c>
      <c r="Q22" s="84">
        <f t="shared" si="0"/>
        <v>1.6402698846310088E-2</v>
      </c>
      <c r="R22" s="84">
        <f>P22/'סכום נכסי הקרן'!$C$42</f>
        <v>8.0157079779457155E-4</v>
      </c>
    </row>
    <row r="23" spans="2:18">
      <c r="B23" s="76" t="s">
        <v>3411</v>
      </c>
      <c r="C23" s="86" t="s">
        <v>3070</v>
      </c>
      <c r="D23" s="73">
        <v>5025</v>
      </c>
      <c r="E23" s="73"/>
      <c r="F23" s="73" t="s">
        <v>536</v>
      </c>
      <c r="G23" s="94">
        <v>42551</v>
      </c>
      <c r="H23" s="73"/>
      <c r="I23" s="83">
        <v>7.3999999999999222</v>
      </c>
      <c r="J23" s="86" t="s">
        <v>28</v>
      </c>
      <c r="K23" s="86" t="s">
        <v>133</v>
      </c>
      <c r="L23" s="87">
        <v>4.9599999999998916E-2</v>
      </c>
      <c r="M23" s="87">
        <v>4.9599999999998916E-2</v>
      </c>
      <c r="N23" s="83">
        <v>2610706.0026410003</v>
      </c>
      <c r="O23" s="85">
        <v>98.81</v>
      </c>
      <c r="P23" s="83">
        <v>2579.6386012430003</v>
      </c>
      <c r="Q23" s="84">
        <f t="shared" si="0"/>
        <v>1.0125023406180792E-2</v>
      </c>
      <c r="R23" s="84">
        <f>P23/'סכום נכסי הקרן'!$C$42</f>
        <v>4.9479193426798704E-4</v>
      </c>
    </row>
    <row r="24" spans="2:18">
      <c r="B24" s="76" t="s">
        <v>3411</v>
      </c>
      <c r="C24" s="86" t="s">
        <v>3070</v>
      </c>
      <c r="D24" s="73">
        <v>5024</v>
      </c>
      <c r="E24" s="73"/>
      <c r="F24" s="73" t="s">
        <v>536</v>
      </c>
      <c r="G24" s="94">
        <v>42551</v>
      </c>
      <c r="H24" s="73"/>
      <c r="I24" s="83">
        <v>5.4899999999991937</v>
      </c>
      <c r="J24" s="86" t="s">
        <v>28</v>
      </c>
      <c r="K24" s="86" t="s">
        <v>133</v>
      </c>
      <c r="L24" s="87">
        <v>4.7099999999991454E-2</v>
      </c>
      <c r="M24" s="87">
        <v>4.7099999999991454E-2</v>
      </c>
      <c r="N24" s="83">
        <v>1706518.5859500002</v>
      </c>
      <c r="O24" s="85">
        <v>98.77</v>
      </c>
      <c r="P24" s="83">
        <v>1685.5284073640003</v>
      </c>
      <c r="Q24" s="84">
        <f t="shared" si="0"/>
        <v>6.6156610341153478E-3</v>
      </c>
      <c r="R24" s="84">
        <f>P24/'סכום נכסי הקרן'!$C$42</f>
        <v>3.232956199916596E-4</v>
      </c>
    </row>
    <row r="25" spans="2:18">
      <c r="B25" s="76" t="s">
        <v>3411</v>
      </c>
      <c r="C25" s="86" t="s">
        <v>3070</v>
      </c>
      <c r="D25" s="73">
        <v>6026</v>
      </c>
      <c r="E25" s="73"/>
      <c r="F25" s="73" t="s">
        <v>536</v>
      </c>
      <c r="G25" s="94">
        <v>43100</v>
      </c>
      <c r="H25" s="73"/>
      <c r="I25" s="83">
        <v>6.2200000000003408</v>
      </c>
      <c r="J25" s="86" t="s">
        <v>28</v>
      </c>
      <c r="K25" s="86" t="s">
        <v>133</v>
      </c>
      <c r="L25" s="87">
        <v>4.5600000000003575E-2</v>
      </c>
      <c r="M25" s="87">
        <v>4.5600000000003575E-2</v>
      </c>
      <c r="N25" s="83">
        <v>5013406.4936670009</v>
      </c>
      <c r="O25" s="85">
        <v>95.83</v>
      </c>
      <c r="P25" s="83">
        <v>4804.3474428380014</v>
      </c>
      <c r="Q25" s="84">
        <f t="shared" si="0"/>
        <v>1.8856955500169831E-2</v>
      </c>
      <c r="R25" s="84">
        <f>P25/'סכום נכסי הקרן'!$C$42</f>
        <v>9.2150596715053022E-4</v>
      </c>
    </row>
    <row r="26" spans="2:18">
      <c r="B26" s="76" t="s">
        <v>3411</v>
      </c>
      <c r="C26" s="86" t="s">
        <v>3070</v>
      </c>
      <c r="D26" s="73">
        <v>5023</v>
      </c>
      <c r="E26" s="73"/>
      <c r="F26" s="73" t="s">
        <v>536</v>
      </c>
      <c r="G26" s="94">
        <v>42551</v>
      </c>
      <c r="H26" s="73"/>
      <c r="I26" s="83">
        <v>7.5799999999987762</v>
      </c>
      <c r="J26" s="86" t="s">
        <v>28</v>
      </c>
      <c r="K26" s="86" t="s">
        <v>133</v>
      </c>
      <c r="L26" s="87">
        <v>4.0199999999998376E-2</v>
      </c>
      <c r="M26" s="87">
        <v>4.0199999999998376E-2</v>
      </c>
      <c r="N26" s="83">
        <v>803121.60089300002</v>
      </c>
      <c r="O26" s="85">
        <v>107.91</v>
      </c>
      <c r="P26" s="83">
        <v>866.64813135700024</v>
      </c>
      <c r="Q26" s="84">
        <f t="shared" si="0"/>
        <v>3.4015743952212204E-3</v>
      </c>
      <c r="R26" s="84">
        <f>P26/'סכום נכסי הקרן'!$C$42</f>
        <v>1.6622890704040639E-4</v>
      </c>
    </row>
    <row r="27" spans="2:18">
      <c r="B27" s="76" t="s">
        <v>3411</v>
      </c>
      <c r="C27" s="86" t="s">
        <v>3070</v>
      </c>
      <c r="D27" s="73">
        <v>5210</v>
      </c>
      <c r="E27" s="73"/>
      <c r="F27" s="73" t="s">
        <v>536</v>
      </c>
      <c r="G27" s="94">
        <v>42643</v>
      </c>
      <c r="H27" s="73"/>
      <c r="I27" s="83">
        <v>7.009999999997901</v>
      </c>
      <c r="J27" s="86" t="s">
        <v>28</v>
      </c>
      <c r="K27" s="86" t="s">
        <v>133</v>
      </c>
      <c r="L27" s="87">
        <v>3.1499999999991257E-2</v>
      </c>
      <c r="M27" s="87">
        <v>3.1499999999991257E-2</v>
      </c>
      <c r="N27" s="83">
        <v>607650.85678899998</v>
      </c>
      <c r="O27" s="85">
        <v>112.94</v>
      </c>
      <c r="P27" s="83">
        <v>686.28058654400013</v>
      </c>
      <c r="Q27" s="84">
        <f t="shared" si="0"/>
        <v>2.6936358444230499E-3</v>
      </c>
      <c r="R27" s="84">
        <f>P27/'סכום נכסי הקרן'!$C$42</f>
        <v>1.3163320579210374E-4</v>
      </c>
    </row>
    <row r="28" spans="2:18">
      <c r="B28" s="76" t="s">
        <v>3411</v>
      </c>
      <c r="C28" s="86" t="s">
        <v>3070</v>
      </c>
      <c r="D28" s="73">
        <v>6025</v>
      </c>
      <c r="E28" s="73"/>
      <c r="F28" s="73" t="s">
        <v>536</v>
      </c>
      <c r="G28" s="94">
        <v>43100</v>
      </c>
      <c r="H28" s="73"/>
      <c r="I28" s="83">
        <v>8.3299999999967476</v>
      </c>
      <c r="J28" s="86" t="s">
        <v>28</v>
      </c>
      <c r="K28" s="86" t="s">
        <v>133</v>
      </c>
      <c r="L28" s="87">
        <v>3.2499999999991508E-2</v>
      </c>
      <c r="M28" s="87">
        <v>3.2499999999991508E-2</v>
      </c>
      <c r="N28" s="83">
        <v>774295.54014800012</v>
      </c>
      <c r="O28" s="134">
        <v>106.57046825599379</v>
      </c>
      <c r="P28" s="83">
        <v>825.17038282099998</v>
      </c>
      <c r="Q28" s="84">
        <f t="shared" si="0"/>
        <v>3.2387751664609112E-3</v>
      </c>
      <c r="R28" s="84">
        <f>P28/'סכום נכסי הקרן'!$C$42</f>
        <v>1.582731975013571E-4</v>
      </c>
    </row>
    <row r="29" spans="2:18">
      <c r="B29" s="76" t="s">
        <v>3411</v>
      </c>
      <c r="C29" s="86" t="s">
        <v>3070</v>
      </c>
      <c r="D29" s="73">
        <v>5022</v>
      </c>
      <c r="E29" s="73"/>
      <c r="F29" s="73" t="s">
        <v>536</v>
      </c>
      <c r="G29" s="94">
        <v>42551</v>
      </c>
      <c r="H29" s="73"/>
      <c r="I29" s="83">
        <v>6.9900000000001938</v>
      </c>
      <c r="J29" s="86" t="s">
        <v>28</v>
      </c>
      <c r="K29" s="86" t="s">
        <v>133</v>
      </c>
      <c r="L29" s="87">
        <v>2.3000000000006432E-2</v>
      </c>
      <c r="M29" s="87">
        <v>2.3000000000006432E-2</v>
      </c>
      <c r="N29" s="83">
        <v>541030.86074100016</v>
      </c>
      <c r="O29" s="85">
        <v>114.85</v>
      </c>
      <c r="P29" s="83">
        <v>621.37377911200008</v>
      </c>
      <c r="Q29" s="84">
        <f t="shared" si="0"/>
        <v>2.4388780872113204E-3</v>
      </c>
      <c r="R29" s="84">
        <f>P29/'סכום נכסי הקרן'!$C$42</f>
        <v>1.1918364608208691E-4</v>
      </c>
    </row>
    <row r="30" spans="2:18">
      <c r="B30" s="76" t="s">
        <v>3411</v>
      </c>
      <c r="C30" s="86" t="s">
        <v>3070</v>
      </c>
      <c r="D30" s="73">
        <v>6024</v>
      </c>
      <c r="E30" s="73"/>
      <c r="F30" s="73" t="s">
        <v>536</v>
      </c>
      <c r="G30" s="94">
        <v>43100</v>
      </c>
      <c r="H30" s="73"/>
      <c r="I30" s="83">
        <v>7.4299999999956485</v>
      </c>
      <c r="J30" s="86" t="s">
        <v>28</v>
      </c>
      <c r="K30" s="86" t="s">
        <v>133</v>
      </c>
      <c r="L30" s="87">
        <v>1.6899999999984903E-2</v>
      </c>
      <c r="M30" s="87">
        <v>1.6899999999984903E-2</v>
      </c>
      <c r="N30" s="83">
        <v>562448.71786000009</v>
      </c>
      <c r="O30" s="85">
        <v>120.12</v>
      </c>
      <c r="P30" s="83">
        <v>675.61346745800017</v>
      </c>
      <c r="Q30" s="84">
        <f t="shared" si="0"/>
        <v>2.6517676422763521E-3</v>
      </c>
      <c r="R30" s="84">
        <f>P30/'סכום נכסי הקרן'!$C$42</f>
        <v>1.2958718101829022E-4</v>
      </c>
    </row>
    <row r="31" spans="2:18">
      <c r="B31" s="76" t="s">
        <v>3411</v>
      </c>
      <c r="C31" s="86" t="s">
        <v>3070</v>
      </c>
      <c r="D31" s="73">
        <v>5209</v>
      </c>
      <c r="E31" s="73"/>
      <c r="F31" s="73" t="s">
        <v>536</v>
      </c>
      <c r="G31" s="94">
        <v>42643</v>
      </c>
      <c r="H31" s="73"/>
      <c r="I31" s="83">
        <v>6.0400000000021086</v>
      </c>
      <c r="J31" s="86" t="s">
        <v>28</v>
      </c>
      <c r="K31" s="86" t="s">
        <v>133</v>
      </c>
      <c r="L31" s="87">
        <v>2.0799999999999999E-2</v>
      </c>
      <c r="M31" s="87">
        <v>2.0799999999999999E-2</v>
      </c>
      <c r="N31" s="83">
        <v>411620.06498500006</v>
      </c>
      <c r="O31" s="85">
        <v>115.24</v>
      </c>
      <c r="P31" s="83">
        <v>474.35110075000006</v>
      </c>
      <c r="Q31" s="84">
        <f t="shared" si="0"/>
        <v>1.8618173861746118E-3</v>
      </c>
      <c r="R31" s="84">
        <f>P31/'סכום נכסי הקרן'!$C$42</f>
        <v>9.0983713202751949E-5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37</v>
      </c>
      <c r="C33" s="71"/>
      <c r="D33" s="71"/>
      <c r="E33" s="71"/>
      <c r="F33" s="71"/>
      <c r="G33" s="71"/>
      <c r="H33" s="71"/>
      <c r="I33" s="80">
        <v>4.8058328569096824</v>
      </c>
      <c r="J33" s="71"/>
      <c r="K33" s="71"/>
      <c r="L33" s="71"/>
      <c r="M33" s="91">
        <v>5.6544830390860924E-2</v>
      </c>
      <c r="N33" s="80"/>
      <c r="O33" s="82"/>
      <c r="P33" s="80">
        <f>SUM(P34:P250)</f>
        <v>128684.23765987104</v>
      </c>
      <c r="Q33" s="81">
        <f t="shared" si="0"/>
        <v>0.50508273433530892</v>
      </c>
      <c r="R33" s="81">
        <f>P33/'סכום נכסי הקרן'!$C$42</f>
        <v>2.4682497319914728E-2</v>
      </c>
    </row>
    <row r="34" spans="2:18">
      <c r="B34" s="76" t="s">
        <v>3412</v>
      </c>
      <c r="C34" s="86" t="s">
        <v>3071</v>
      </c>
      <c r="D34" s="73" t="s">
        <v>3072</v>
      </c>
      <c r="E34" s="73"/>
      <c r="F34" s="73" t="s">
        <v>353</v>
      </c>
      <c r="G34" s="94">
        <v>42368</v>
      </c>
      <c r="H34" s="73" t="s">
        <v>329</v>
      </c>
      <c r="I34" s="83">
        <v>7.1300000000144905</v>
      </c>
      <c r="J34" s="86" t="s">
        <v>129</v>
      </c>
      <c r="K34" s="86" t="s">
        <v>133</v>
      </c>
      <c r="L34" s="87">
        <v>3.1699999999999999E-2</v>
      </c>
      <c r="M34" s="87">
        <v>2.2100000000037662E-2</v>
      </c>
      <c r="N34" s="83">
        <v>131148.17627200004</v>
      </c>
      <c r="O34" s="85">
        <v>119.45</v>
      </c>
      <c r="P34" s="83">
        <v>156.65648942100003</v>
      </c>
      <c r="Q34" s="84">
        <f t="shared" si="0"/>
        <v>6.1487319245162933E-4</v>
      </c>
      <c r="R34" s="84">
        <f>P34/'סכום נכסי הקרן'!$C$42</f>
        <v>3.0047762263636342E-5</v>
      </c>
    </row>
    <row r="35" spans="2:18">
      <c r="B35" s="76" t="s">
        <v>3412</v>
      </c>
      <c r="C35" s="86" t="s">
        <v>3071</v>
      </c>
      <c r="D35" s="73" t="s">
        <v>3073</v>
      </c>
      <c r="E35" s="73"/>
      <c r="F35" s="73" t="s">
        <v>353</v>
      </c>
      <c r="G35" s="94">
        <v>42388</v>
      </c>
      <c r="H35" s="73" t="s">
        <v>329</v>
      </c>
      <c r="I35" s="83">
        <v>7.1200000000063746</v>
      </c>
      <c r="J35" s="86" t="s">
        <v>129</v>
      </c>
      <c r="K35" s="86" t="s">
        <v>133</v>
      </c>
      <c r="L35" s="87">
        <v>3.1899999999999998E-2</v>
      </c>
      <c r="M35" s="87">
        <v>2.2200000000040982E-2</v>
      </c>
      <c r="N35" s="83">
        <v>183607.44813200002</v>
      </c>
      <c r="O35" s="85">
        <v>119.6</v>
      </c>
      <c r="P35" s="83">
        <v>219.59450785500007</v>
      </c>
      <c r="Q35" s="84">
        <f t="shared" si="0"/>
        <v>8.6190349719114981E-4</v>
      </c>
      <c r="R35" s="84">
        <f>P35/'סכום נכסי הקרן'!$C$42</f>
        <v>4.2119695078158375E-5</v>
      </c>
    </row>
    <row r="36" spans="2:18">
      <c r="B36" s="76" t="s">
        <v>3412</v>
      </c>
      <c r="C36" s="86" t="s">
        <v>3071</v>
      </c>
      <c r="D36" s="73" t="s">
        <v>3074</v>
      </c>
      <c r="E36" s="73"/>
      <c r="F36" s="73" t="s">
        <v>353</v>
      </c>
      <c r="G36" s="94">
        <v>42509</v>
      </c>
      <c r="H36" s="73" t="s">
        <v>329</v>
      </c>
      <c r="I36" s="83">
        <v>7.1800000000154949</v>
      </c>
      <c r="J36" s="86" t="s">
        <v>129</v>
      </c>
      <c r="K36" s="86" t="s">
        <v>133</v>
      </c>
      <c r="L36" s="87">
        <v>2.7400000000000001E-2</v>
      </c>
      <c r="M36" s="87">
        <v>2.3900000000044407E-2</v>
      </c>
      <c r="N36" s="83">
        <v>183607.44813200002</v>
      </c>
      <c r="O36" s="85">
        <v>115.29</v>
      </c>
      <c r="P36" s="83">
        <v>211.68103495400004</v>
      </c>
      <c r="Q36" s="84">
        <f t="shared" si="0"/>
        <v>8.3084329429753713E-4</v>
      </c>
      <c r="R36" s="84">
        <f>P36/'סכום נכסי הקרן'!$C$42</f>
        <v>4.0601838056800266E-5</v>
      </c>
    </row>
    <row r="37" spans="2:18">
      <c r="B37" s="76" t="s">
        <v>3412</v>
      </c>
      <c r="C37" s="86" t="s">
        <v>3071</v>
      </c>
      <c r="D37" s="73" t="s">
        <v>3075</v>
      </c>
      <c r="E37" s="73"/>
      <c r="F37" s="73" t="s">
        <v>353</v>
      </c>
      <c r="G37" s="94">
        <v>42723</v>
      </c>
      <c r="H37" s="73" t="s">
        <v>329</v>
      </c>
      <c r="I37" s="83">
        <v>7.0799999999438565</v>
      </c>
      <c r="J37" s="86" t="s">
        <v>129</v>
      </c>
      <c r="K37" s="86" t="s">
        <v>133</v>
      </c>
      <c r="L37" s="87">
        <v>3.15E-2</v>
      </c>
      <c r="M37" s="87">
        <v>2.5499999999934717E-2</v>
      </c>
      <c r="N37" s="83">
        <v>26229.634898000004</v>
      </c>
      <c r="O37" s="85">
        <v>116.8</v>
      </c>
      <c r="P37" s="83">
        <v>30.636214484000007</v>
      </c>
      <c r="Q37" s="84">
        <f t="shared" si="0"/>
        <v>1.2024645180057731E-4</v>
      </c>
      <c r="R37" s="84">
        <f>P37/'סכום נכסי הקרן'!$C$42</f>
        <v>5.876230808409801E-6</v>
      </c>
    </row>
    <row r="38" spans="2:18">
      <c r="B38" s="76" t="s">
        <v>3412</v>
      </c>
      <c r="C38" s="86" t="s">
        <v>3071</v>
      </c>
      <c r="D38" s="73" t="s">
        <v>3076</v>
      </c>
      <c r="E38" s="73"/>
      <c r="F38" s="73" t="s">
        <v>353</v>
      </c>
      <c r="G38" s="94">
        <v>42918</v>
      </c>
      <c r="H38" s="73" t="s">
        <v>329</v>
      </c>
      <c r="I38" s="83">
        <v>7.0500000000090184</v>
      </c>
      <c r="J38" s="86" t="s">
        <v>129</v>
      </c>
      <c r="K38" s="86" t="s">
        <v>133</v>
      </c>
      <c r="L38" s="87">
        <v>3.1899999999999998E-2</v>
      </c>
      <c r="M38" s="87">
        <v>2.8300000000054112E-2</v>
      </c>
      <c r="N38" s="83">
        <v>131148.17627200004</v>
      </c>
      <c r="O38" s="85">
        <v>114.14</v>
      </c>
      <c r="P38" s="83">
        <v>149.69253049300002</v>
      </c>
      <c r="Q38" s="84">
        <f t="shared" si="0"/>
        <v>5.8753981051521916E-4</v>
      </c>
      <c r="R38" s="84">
        <f>P38/'סכום נכסי הקרן'!$C$42</f>
        <v>2.8712028371885911E-5</v>
      </c>
    </row>
    <row r="39" spans="2:18">
      <c r="B39" s="76" t="s">
        <v>3412</v>
      </c>
      <c r="C39" s="86" t="s">
        <v>3071</v>
      </c>
      <c r="D39" s="73" t="s">
        <v>3077</v>
      </c>
      <c r="E39" s="73"/>
      <c r="F39" s="73" t="s">
        <v>353</v>
      </c>
      <c r="G39" s="94">
        <v>43915</v>
      </c>
      <c r="H39" s="73" t="s">
        <v>329</v>
      </c>
      <c r="I39" s="83">
        <v>7.0699999999960523</v>
      </c>
      <c r="J39" s="86" t="s">
        <v>129</v>
      </c>
      <c r="K39" s="86" t="s">
        <v>133</v>
      </c>
      <c r="L39" s="87">
        <v>2.6600000000000002E-2</v>
      </c>
      <c r="M39" s="87">
        <v>3.4699999999967444E-2</v>
      </c>
      <c r="N39" s="83">
        <v>276101.42505899997</v>
      </c>
      <c r="O39" s="85">
        <v>104.59</v>
      </c>
      <c r="P39" s="83">
        <v>288.7744561020001</v>
      </c>
      <c r="Q39" s="84">
        <f t="shared" si="0"/>
        <v>1.1334332358536661E-3</v>
      </c>
      <c r="R39" s="84">
        <f>P39/'סכום נכסי הקרן'!$C$42</f>
        <v>5.538887177182345E-5</v>
      </c>
    </row>
    <row r="40" spans="2:18">
      <c r="B40" s="76" t="s">
        <v>3412</v>
      </c>
      <c r="C40" s="86" t="s">
        <v>3071</v>
      </c>
      <c r="D40" s="73" t="s">
        <v>3078</v>
      </c>
      <c r="E40" s="73"/>
      <c r="F40" s="73" t="s">
        <v>353</v>
      </c>
      <c r="G40" s="94">
        <v>44168</v>
      </c>
      <c r="H40" s="73" t="s">
        <v>329</v>
      </c>
      <c r="I40" s="83">
        <v>7.2000000000073792</v>
      </c>
      <c r="J40" s="86" t="s">
        <v>129</v>
      </c>
      <c r="K40" s="86" t="s">
        <v>133</v>
      </c>
      <c r="L40" s="87">
        <v>1.89E-2</v>
      </c>
      <c r="M40" s="87">
        <v>3.7200000000036891E-2</v>
      </c>
      <c r="N40" s="83">
        <v>279633.63904000004</v>
      </c>
      <c r="O40" s="85">
        <v>96.92</v>
      </c>
      <c r="P40" s="83">
        <v>271.02092160000007</v>
      </c>
      <c r="Q40" s="84">
        <f t="shared" si="0"/>
        <v>1.0637510128133638E-3</v>
      </c>
      <c r="R40" s="84">
        <f>P40/'סכום נכסי הקרן'!$C$42</f>
        <v>5.1983625132970501E-5</v>
      </c>
    </row>
    <row r="41" spans="2:18">
      <c r="B41" s="76" t="s">
        <v>3412</v>
      </c>
      <c r="C41" s="86" t="s">
        <v>3071</v>
      </c>
      <c r="D41" s="73" t="s">
        <v>3079</v>
      </c>
      <c r="E41" s="73"/>
      <c r="F41" s="73" t="s">
        <v>353</v>
      </c>
      <c r="G41" s="94">
        <v>44277</v>
      </c>
      <c r="H41" s="73" t="s">
        <v>329</v>
      </c>
      <c r="I41" s="83">
        <v>7.1099999999929784</v>
      </c>
      <c r="J41" s="86" t="s">
        <v>129</v>
      </c>
      <c r="K41" s="86" t="s">
        <v>133</v>
      </c>
      <c r="L41" s="87">
        <v>1.9E-2</v>
      </c>
      <c r="M41" s="87">
        <v>4.5399999999939523E-2</v>
      </c>
      <c r="N41" s="83">
        <v>425230.5118930001</v>
      </c>
      <c r="O41" s="85">
        <v>91.77</v>
      </c>
      <c r="P41" s="83">
        <v>390.23406093400007</v>
      </c>
      <c r="Q41" s="84">
        <f t="shared" si="0"/>
        <v>1.5316598995463468E-3</v>
      </c>
      <c r="R41" s="84">
        <f>P41/'סכום נכסי הקרן'!$C$42</f>
        <v>7.4849502458889966E-5</v>
      </c>
    </row>
    <row r="42" spans="2:18">
      <c r="B42" s="76" t="s">
        <v>3413</v>
      </c>
      <c r="C42" s="86" t="s">
        <v>3071</v>
      </c>
      <c r="D42" s="73" t="s">
        <v>3080</v>
      </c>
      <c r="E42" s="73"/>
      <c r="F42" s="73" t="s">
        <v>361</v>
      </c>
      <c r="G42" s="94">
        <v>42122</v>
      </c>
      <c r="H42" s="73" t="s">
        <v>131</v>
      </c>
      <c r="I42" s="83">
        <v>4.319999999999907</v>
      </c>
      <c r="J42" s="86" t="s">
        <v>342</v>
      </c>
      <c r="K42" s="86" t="s">
        <v>133</v>
      </c>
      <c r="L42" s="87">
        <v>2.98E-2</v>
      </c>
      <c r="M42" s="87">
        <v>2.4699999999997904E-2</v>
      </c>
      <c r="N42" s="83">
        <v>2625805.7850060007</v>
      </c>
      <c r="O42" s="85">
        <v>114.49</v>
      </c>
      <c r="P42" s="83">
        <v>3006.2849266290004</v>
      </c>
      <c r="Q42" s="84">
        <f t="shared" si="0"/>
        <v>1.1799600623552552E-2</v>
      </c>
      <c r="R42" s="84">
        <f>P42/'סכום נכסי הקרן'!$C$42</f>
        <v>5.7662555254472893E-4</v>
      </c>
    </row>
    <row r="43" spans="2:18">
      <c r="B43" s="76" t="s">
        <v>3414</v>
      </c>
      <c r="C43" s="86" t="s">
        <v>3071</v>
      </c>
      <c r="D43" s="73" t="s">
        <v>3081</v>
      </c>
      <c r="E43" s="73"/>
      <c r="F43" s="73" t="s">
        <v>3082</v>
      </c>
      <c r="G43" s="94">
        <v>40742</v>
      </c>
      <c r="H43" s="73" t="s">
        <v>3069</v>
      </c>
      <c r="I43" s="83">
        <v>3.1900000000001554</v>
      </c>
      <c r="J43" s="86" t="s">
        <v>334</v>
      </c>
      <c r="K43" s="86" t="s">
        <v>133</v>
      </c>
      <c r="L43" s="87">
        <v>4.4999999999999998E-2</v>
      </c>
      <c r="M43" s="87">
        <v>1.6999999999997552E-2</v>
      </c>
      <c r="N43" s="83">
        <v>974032.37522500008</v>
      </c>
      <c r="O43" s="85">
        <v>125.59</v>
      </c>
      <c r="P43" s="83">
        <v>1223.2872875990001</v>
      </c>
      <c r="Q43" s="84">
        <f t="shared" si="0"/>
        <v>4.8013750505420342E-3</v>
      </c>
      <c r="R43" s="84">
        <f>P43/'סכום נכסי הקרן'!$C$42</f>
        <v>2.3463468212365005E-4</v>
      </c>
    </row>
    <row r="44" spans="2:18">
      <c r="B44" s="76" t="s">
        <v>3415</v>
      </c>
      <c r="C44" s="86" t="s">
        <v>3071</v>
      </c>
      <c r="D44" s="73" t="s">
        <v>3083</v>
      </c>
      <c r="E44" s="73"/>
      <c r="F44" s="73" t="s">
        <v>420</v>
      </c>
      <c r="G44" s="94">
        <v>43431</v>
      </c>
      <c r="H44" s="73" t="s">
        <v>329</v>
      </c>
      <c r="I44" s="83">
        <v>7.9300000000404953</v>
      </c>
      <c r="J44" s="86" t="s">
        <v>342</v>
      </c>
      <c r="K44" s="86" t="s">
        <v>133</v>
      </c>
      <c r="L44" s="87">
        <v>3.6600000000000001E-2</v>
      </c>
      <c r="M44" s="87">
        <v>3.2700000000176629E-2</v>
      </c>
      <c r="N44" s="83">
        <v>81755.452457000021</v>
      </c>
      <c r="O44" s="85">
        <v>113.57</v>
      </c>
      <c r="P44" s="83">
        <v>92.84966836800001</v>
      </c>
      <c r="Q44" s="84">
        <f t="shared" si="0"/>
        <v>3.6443285700141654E-4</v>
      </c>
      <c r="R44" s="84">
        <f>P44/'סכום נכסי הקרן'!$C$42</f>
        <v>1.780918729693649E-5</v>
      </c>
    </row>
    <row r="45" spans="2:18">
      <c r="B45" s="76" t="s">
        <v>3415</v>
      </c>
      <c r="C45" s="86" t="s">
        <v>3071</v>
      </c>
      <c r="D45" s="73" t="s">
        <v>3084</v>
      </c>
      <c r="E45" s="73"/>
      <c r="F45" s="73" t="s">
        <v>420</v>
      </c>
      <c r="G45" s="94">
        <v>43276</v>
      </c>
      <c r="H45" s="73" t="s">
        <v>329</v>
      </c>
      <c r="I45" s="83">
        <v>7.9900000000281484</v>
      </c>
      <c r="J45" s="86" t="s">
        <v>342</v>
      </c>
      <c r="K45" s="86" t="s">
        <v>133</v>
      </c>
      <c r="L45" s="87">
        <v>3.2599999999999997E-2</v>
      </c>
      <c r="M45" s="87">
        <v>3.3600000000142974E-2</v>
      </c>
      <c r="N45" s="83">
        <v>81455.328122000021</v>
      </c>
      <c r="O45" s="85">
        <v>109.91</v>
      </c>
      <c r="P45" s="83">
        <v>89.527556052000008</v>
      </c>
      <c r="Q45" s="84">
        <f t="shared" si="0"/>
        <v>3.5139364098826889E-4</v>
      </c>
      <c r="R45" s="84">
        <f>P45/'סכום נכסי הקרן'!$C$42</f>
        <v>1.7171983939110671E-5</v>
      </c>
    </row>
    <row r="46" spans="2:18">
      <c r="B46" s="76" t="s">
        <v>3415</v>
      </c>
      <c r="C46" s="86" t="s">
        <v>3071</v>
      </c>
      <c r="D46" s="73" t="s">
        <v>3085</v>
      </c>
      <c r="E46" s="73"/>
      <c r="F46" s="73" t="s">
        <v>420</v>
      </c>
      <c r="G46" s="94">
        <v>43222</v>
      </c>
      <c r="H46" s="73" t="s">
        <v>329</v>
      </c>
      <c r="I46" s="83">
        <v>8.000000000009301</v>
      </c>
      <c r="J46" s="86" t="s">
        <v>342</v>
      </c>
      <c r="K46" s="86" t="s">
        <v>133</v>
      </c>
      <c r="L46" s="87">
        <v>3.2199999999999999E-2</v>
      </c>
      <c r="M46" s="87">
        <v>3.3700000000038123E-2</v>
      </c>
      <c r="N46" s="83">
        <v>389248.02848100004</v>
      </c>
      <c r="O46" s="85">
        <v>110.48</v>
      </c>
      <c r="P46" s="83">
        <v>430.04123002800009</v>
      </c>
      <c r="Q46" s="84">
        <f t="shared" si="0"/>
        <v>1.6879021416248837E-3</v>
      </c>
      <c r="R46" s="84">
        <f>P46/'סכום נכסי הקרן'!$C$42</f>
        <v>8.2484783689471043E-5</v>
      </c>
    </row>
    <row r="47" spans="2:18">
      <c r="B47" s="76" t="s">
        <v>3415</v>
      </c>
      <c r="C47" s="86" t="s">
        <v>3071</v>
      </c>
      <c r="D47" s="73" t="s">
        <v>3086</v>
      </c>
      <c r="E47" s="73"/>
      <c r="F47" s="73" t="s">
        <v>420</v>
      </c>
      <c r="G47" s="94">
        <v>43922</v>
      </c>
      <c r="H47" s="73" t="s">
        <v>329</v>
      </c>
      <c r="I47" s="83">
        <v>8.1600000000367245</v>
      </c>
      <c r="J47" s="86" t="s">
        <v>342</v>
      </c>
      <c r="K47" s="86" t="s">
        <v>133</v>
      </c>
      <c r="L47" s="87">
        <v>2.7699999999999999E-2</v>
      </c>
      <c r="M47" s="87">
        <v>3.0500000000083918E-2</v>
      </c>
      <c r="N47" s="83">
        <v>93652.957792000001</v>
      </c>
      <c r="O47" s="85">
        <v>108.16</v>
      </c>
      <c r="P47" s="83">
        <v>101.29503358300001</v>
      </c>
      <c r="Q47" s="84">
        <f t="shared" si="0"/>
        <v>3.9758072524715348E-4</v>
      </c>
      <c r="R47" s="84">
        <f>P47/'סכום נכסי הקרן'!$C$42</f>
        <v>1.9429064820988082E-5</v>
      </c>
    </row>
    <row r="48" spans="2:18">
      <c r="B48" s="76" t="s">
        <v>3415</v>
      </c>
      <c r="C48" s="86" t="s">
        <v>3071</v>
      </c>
      <c r="D48" s="73" t="s">
        <v>3087</v>
      </c>
      <c r="E48" s="73"/>
      <c r="F48" s="73" t="s">
        <v>420</v>
      </c>
      <c r="G48" s="94">
        <v>43978</v>
      </c>
      <c r="H48" s="73" t="s">
        <v>329</v>
      </c>
      <c r="I48" s="83">
        <v>8.1699999998930846</v>
      </c>
      <c r="J48" s="86" t="s">
        <v>342</v>
      </c>
      <c r="K48" s="86" t="s">
        <v>133</v>
      </c>
      <c r="L48" s="87">
        <v>2.3E-2</v>
      </c>
      <c r="M48" s="87">
        <v>3.5299999999541781E-2</v>
      </c>
      <c r="N48" s="83">
        <v>39286.888304000007</v>
      </c>
      <c r="O48" s="85">
        <v>99.99</v>
      </c>
      <c r="P48" s="83">
        <v>39.282961960000009</v>
      </c>
      <c r="Q48" s="84">
        <f t="shared" si="0"/>
        <v>1.5418474088481159E-4</v>
      </c>
      <c r="R48" s="84">
        <f>P48/'סכום נכסי הקרן'!$C$42</f>
        <v>7.534734796803894E-6</v>
      </c>
    </row>
    <row r="49" spans="2:18">
      <c r="B49" s="76" t="s">
        <v>3415</v>
      </c>
      <c r="C49" s="86" t="s">
        <v>3071</v>
      </c>
      <c r="D49" s="73" t="s">
        <v>3088</v>
      </c>
      <c r="E49" s="73"/>
      <c r="F49" s="73" t="s">
        <v>420</v>
      </c>
      <c r="G49" s="94">
        <v>44010</v>
      </c>
      <c r="H49" s="73" t="s">
        <v>329</v>
      </c>
      <c r="I49" s="83">
        <v>8.2499999999601616</v>
      </c>
      <c r="J49" s="86" t="s">
        <v>342</v>
      </c>
      <c r="K49" s="86" t="s">
        <v>133</v>
      </c>
      <c r="L49" s="87">
        <v>2.2000000000000002E-2</v>
      </c>
      <c r="M49" s="87">
        <v>3.2199999999917135E-2</v>
      </c>
      <c r="N49" s="83">
        <v>61601.623893000011</v>
      </c>
      <c r="O49" s="85">
        <v>101.87</v>
      </c>
      <c r="P49" s="83">
        <v>62.753570766000003</v>
      </c>
      <c r="Q49" s="84">
        <f t="shared" si="0"/>
        <v>2.4630635179711375E-4</v>
      </c>
      <c r="R49" s="84">
        <f>P49/'סכום נכסי הקרן'!$C$42</f>
        <v>1.2036554518361877E-5</v>
      </c>
    </row>
    <row r="50" spans="2:18">
      <c r="B50" s="76" t="s">
        <v>3415</v>
      </c>
      <c r="C50" s="86" t="s">
        <v>3071</v>
      </c>
      <c r="D50" s="73" t="s">
        <v>3089</v>
      </c>
      <c r="E50" s="73"/>
      <c r="F50" s="73" t="s">
        <v>420</v>
      </c>
      <c r="G50" s="94">
        <v>44133</v>
      </c>
      <c r="H50" s="73" t="s">
        <v>329</v>
      </c>
      <c r="I50" s="83">
        <v>8.1500000000340389</v>
      </c>
      <c r="J50" s="86" t="s">
        <v>342</v>
      </c>
      <c r="K50" s="86" t="s">
        <v>133</v>
      </c>
      <c r="L50" s="87">
        <v>2.3799999999999998E-2</v>
      </c>
      <c r="M50" s="87">
        <v>3.5500000000216622E-2</v>
      </c>
      <c r="N50" s="83">
        <v>80105.929366000011</v>
      </c>
      <c r="O50" s="85">
        <v>100.85</v>
      </c>
      <c r="P50" s="83">
        <v>80.786829175000022</v>
      </c>
      <c r="Q50" s="84">
        <f t="shared" si="0"/>
        <v>3.1708648487189871E-4</v>
      </c>
      <c r="R50" s="84">
        <f>P50/'סכום נכסי הקרן'!$C$42</f>
        <v>1.5495454073146081E-5</v>
      </c>
    </row>
    <row r="51" spans="2:18">
      <c r="B51" s="76" t="s">
        <v>3415</v>
      </c>
      <c r="C51" s="86" t="s">
        <v>3071</v>
      </c>
      <c r="D51" s="73" t="s">
        <v>3090</v>
      </c>
      <c r="E51" s="73"/>
      <c r="F51" s="73" t="s">
        <v>420</v>
      </c>
      <c r="G51" s="94">
        <v>44251</v>
      </c>
      <c r="H51" s="73" t="s">
        <v>329</v>
      </c>
      <c r="I51" s="83">
        <v>8.0399999999956631</v>
      </c>
      <c r="J51" s="86" t="s">
        <v>342</v>
      </c>
      <c r="K51" s="86" t="s">
        <v>133</v>
      </c>
      <c r="L51" s="87">
        <v>2.3599999999999999E-2</v>
      </c>
      <c r="M51" s="87">
        <v>4.0399999999999998E-2</v>
      </c>
      <c r="N51" s="83">
        <v>237844.15178800002</v>
      </c>
      <c r="O51" s="85">
        <v>96.95</v>
      </c>
      <c r="P51" s="83">
        <v>230.58989550000004</v>
      </c>
      <c r="Q51" s="84">
        <f t="shared" si="0"/>
        <v>9.0506014603801226E-4</v>
      </c>
      <c r="R51" s="84">
        <f>P51/'סכום נכסי הקרן'!$C$42</f>
        <v>4.4228683956784394E-5</v>
      </c>
    </row>
    <row r="52" spans="2:18">
      <c r="B52" s="76" t="s">
        <v>3415</v>
      </c>
      <c r="C52" s="86" t="s">
        <v>3071</v>
      </c>
      <c r="D52" s="73" t="s">
        <v>3091</v>
      </c>
      <c r="E52" s="73"/>
      <c r="F52" s="73" t="s">
        <v>420</v>
      </c>
      <c r="G52" s="94">
        <v>44294</v>
      </c>
      <c r="H52" s="73" t="s">
        <v>329</v>
      </c>
      <c r="I52" s="83">
        <v>8.0099999999823481</v>
      </c>
      <c r="J52" s="86" t="s">
        <v>342</v>
      </c>
      <c r="K52" s="86" t="s">
        <v>133</v>
      </c>
      <c r="L52" s="87">
        <v>2.3199999999999998E-2</v>
      </c>
      <c r="M52" s="87">
        <v>4.2699999999924708E-2</v>
      </c>
      <c r="N52" s="83">
        <v>171125.98766300004</v>
      </c>
      <c r="O52" s="85">
        <v>94.68</v>
      </c>
      <c r="P52" s="83">
        <v>162.02207568600002</v>
      </c>
      <c r="Q52" s="84">
        <f t="shared" si="0"/>
        <v>6.3593299768745953E-4</v>
      </c>
      <c r="R52" s="84">
        <f>P52/'סכום נכסי הקרן'!$C$42</f>
        <v>3.1076917589991686E-5</v>
      </c>
    </row>
    <row r="53" spans="2:18">
      <c r="B53" s="76" t="s">
        <v>3415</v>
      </c>
      <c r="C53" s="86" t="s">
        <v>3071</v>
      </c>
      <c r="D53" s="73" t="s">
        <v>3092</v>
      </c>
      <c r="E53" s="73"/>
      <c r="F53" s="73" t="s">
        <v>420</v>
      </c>
      <c r="G53" s="94">
        <v>44602</v>
      </c>
      <c r="H53" s="73" t="s">
        <v>329</v>
      </c>
      <c r="I53" s="83">
        <v>7.9099999999883845</v>
      </c>
      <c r="J53" s="86" t="s">
        <v>342</v>
      </c>
      <c r="K53" s="86" t="s">
        <v>133</v>
      </c>
      <c r="L53" s="87">
        <v>2.0899999999999998E-2</v>
      </c>
      <c r="M53" s="87">
        <v>5.019999999993021E-2</v>
      </c>
      <c r="N53" s="83">
        <v>245169.09286900001</v>
      </c>
      <c r="O53" s="85">
        <v>85.33</v>
      </c>
      <c r="P53" s="83">
        <v>209.20278397300004</v>
      </c>
      <c r="Q53" s="84">
        <f t="shared" si="0"/>
        <v>8.2111621501715858E-4</v>
      </c>
      <c r="R53" s="84">
        <f>P53/'סכום נכסי הקרן'!$C$42</f>
        <v>4.0126492946093804E-5</v>
      </c>
    </row>
    <row r="54" spans="2:18">
      <c r="B54" s="76" t="s">
        <v>3415</v>
      </c>
      <c r="C54" s="86" t="s">
        <v>3071</v>
      </c>
      <c r="D54" s="73" t="s">
        <v>3093</v>
      </c>
      <c r="E54" s="73"/>
      <c r="F54" s="73" t="s">
        <v>420</v>
      </c>
      <c r="G54" s="94">
        <v>43500</v>
      </c>
      <c r="H54" s="73" t="s">
        <v>329</v>
      </c>
      <c r="I54" s="83">
        <v>8.009999999988727</v>
      </c>
      <c r="J54" s="86" t="s">
        <v>342</v>
      </c>
      <c r="K54" s="86" t="s">
        <v>133</v>
      </c>
      <c r="L54" s="87">
        <v>3.4500000000000003E-2</v>
      </c>
      <c r="M54" s="87">
        <v>3.0899999999958232E-2</v>
      </c>
      <c r="N54" s="83">
        <v>153455.43255300002</v>
      </c>
      <c r="O54" s="85">
        <v>113.9</v>
      </c>
      <c r="P54" s="83">
        <v>174.78573809700003</v>
      </c>
      <c r="Q54" s="84">
        <f t="shared" si="0"/>
        <v>6.8603008516230756E-4</v>
      </c>
      <c r="R54" s="84">
        <f>P54/'סכום נכסי הקרן'!$C$42</f>
        <v>3.3525073393536896E-5</v>
      </c>
    </row>
    <row r="55" spans="2:18">
      <c r="B55" s="76" t="s">
        <v>3415</v>
      </c>
      <c r="C55" s="86" t="s">
        <v>3071</v>
      </c>
      <c r="D55" s="73" t="s">
        <v>3094</v>
      </c>
      <c r="E55" s="73"/>
      <c r="F55" s="73" t="s">
        <v>420</v>
      </c>
      <c r="G55" s="94">
        <v>43556</v>
      </c>
      <c r="H55" s="73" t="s">
        <v>329</v>
      </c>
      <c r="I55" s="83">
        <v>8.0899999999822079</v>
      </c>
      <c r="J55" s="86" t="s">
        <v>342</v>
      </c>
      <c r="K55" s="86" t="s">
        <v>133</v>
      </c>
      <c r="L55" s="87">
        <v>3.0499999999999999E-2</v>
      </c>
      <c r="M55" s="87">
        <v>3.0899999999939129E-2</v>
      </c>
      <c r="N55" s="83">
        <v>154748.42562300002</v>
      </c>
      <c r="O55" s="85">
        <v>110.41</v>
      </c>
      <c r="P55" s="83">
        <v>170.85773665600001</v>
      </c>
      <c r="Q55" s="84">
        <f t="shared" si="0"/>
        <v>6.7061276798056218E-4</v>
      </c>
      <c r="R55" s="84">
        <f>P55/'סכום נכסי הקרן'!$C$42</f>
        <v>3.2771656449836589E-5</v>
      </c>
    </row>
    <row r="56" spans="2:18">
      <c r="B56" s="76" t="s">
        <v>3415</v>
      </c>
      <c r="C56" s="86" t="s">
        <v>3071</v>
      </c>
      <c r="D56" s="73" t="s">
        <v>3095</v>
      </c>
      <c r="E56" s="73"/>
      <c r="F56" s="73" t="s">
        <v>420</v>
      </c>
      <c r="G56" s="94">
        <v>43647</v>
      </c>
      <c r="H56" s="73" t="s">
        <v>329</v>
      </c>
      <c r="I56" s="83">
        <v>8.0699999999780978</v>
      </c>
      <c r="J56" s="86" t="s">
        <v>342</v>
      </c>
      <c r="K56" s="86" t="s">
        <v>133</v>
      </c>
      <c r="L56" s="87">
        <v>2.8999999999999998E-2</v>
      </c>
      <c r="M56" s="87">
        <v>3.3599999999941767E-2</v>
      </c>
      <c r="N56" s="83">
        <v>143653.50206300002</v>
      </c>
      <c r="O56" s="85">
        <v>105.2</v>
      </c>
      <c r="P56" s="83">
        <v>151.12347993300003</v>
      </c>
      <c r="Q56" s="84">
        <f t="shared" si="0"/>
        <v>5.9315625483655936E-4</v>
      </c>
      <c r="R56" s="84">
        <f>P56/'סכום נכסי הקרן'!$C$42</f>
        <v>2.898649404351764E-5</v>
      </c>
    </row>
    <row r="57" spans="2:18">
      <c r="B57" s="76" t="s">
        <v>3415</v>
      </c>
      <c r="C57" s="86" t="s">
        <v>3071</v>
      </c>
      <c r="D57" s="73" t="s">
        <v>3096</v>
      </c>
      <c r="E57" s="73"/>
      <c r="F57" s="73" t="s">
        <v>420</v>
      </c>
      <c r="G57" s="94">
        <v>43703</v>
      </c>
      <c r="H57" s="73" t="s">
        <v>329</v>
      </c>
      <c r="I57" s="83">
        <v>8.1999999999999993</v>
      </c>
      <c r="J57" s="86" t="s">
        <v>342</v>
      </c>
      <c r="K57" s="86" t="s">
        <v>133</v>
      </c>
      <c r="L57" s="87">
        <v>2.3799999999999998E-2</v>
      </c>
      <c r="M57" s="87">
        <v>3.2700000000095743E-2</v>
      </c>
      <c r="N57" s="83">
        <v>10200.999766000001</v>
      </c>
      <c r="O57" s="85">
        <v>102.39</v>
      </c>
      <c r="P57" s="83">
        <v>10.444803670000001</v>
      </c>
      <c r="Q57" s="84">
        <f t="shared" si="0"/>
        <v>4.099561914632363E-5</v>
      </c>
      <c r="R57" s="84">
        <f>P57/'סכום נכסי הקרן'!$C$42</f>
        <v>2.0033831903579303E-6</v>
      </c>
    </row>
    <row r="58" spans="2:18">
      <c r="B58" s="76" t="s">
        <v>3415</v>
      </c>
      <c r="C58" s="86" t="s">
        <v>3071</v>
      </c>
      <c r="D58" s="73" t="s">
        <v>3097</v>
      </c>
      <c r="E58" s="73"/>
      <c r="F58" s="73" t="s">
        <v>420</v>
      </c>
      <c r="G58" s="94">
        <v>43740</v>
      </c>
      <c r="H58" s="73" t="s">
        <v>329</v>
      </c>
      <c r="I58" s="83">
        <v>8.1099999999819108</v>
      </c>
      <c r="J58" s="86" t="s">
        <v>342</v>
      </c>
      <c r="K58" s="86" t="s">
        <v>133</v>
      </c>
      <c r="L58" s="87">
        <v>2.4300000000000002E-2</v>
      </c>
      <c r="M58" s="87">
        <v>3.6699999999875173E-2</v>
      </c>
      <c r="N58" s="83">
        <v>150750.89769900002</v>
      </c>
      <c r="O58" s="85">
        <v>99.38</v>
      </c>
      <c r="P58" s="83">
        <v>149.81623486100003</v>
      </c>
      <c r="Q58" s="84">
        <f t="shared" si="0"/>
        <v>5.8802534737330595E-4</v>
      </c>
      <c r="R58" s="84">
        <f>P58/'סכום נכסי הקרן'!$C$42</f>
        <v>2.87357556969037E-5</v>
      </c>
    </row>
    <row r="59" spans="2:18">
      <c r="B59" s="76" t="s">
        <v>3415</v>
      </c>
      <c r="C59" s="86" t="s">
        <v>3071</v>
      </c>
      <c r="D59" s="73" t="s">
        <v>3098</v>
      </c>
      <c r="E59" s="73"/>
      <c r="F59" s="73" t="s">
        <v>420</v>
      </c>
      <c r="G59" s="94">
        <v>43831</v>
      </c>
      <c r="H59" s="73" t="s">
        <v>329</v>
      </c>
      <c r="I59" s="83">
        <v>8.0800000000020855</v>
      </c>
      <c r="J59" s="86" t="s">
        <v>342</v>
      </c>
      <c r="K59" s="86" t="s">
        <v>133</v>
      </c>
      <c r="L59" s="87">
        <v>2.3799999999999998E-2</v>
      </c>
      <c r="M59" s="87">
        <v>3.8200000000018247E-2</v>
      </c>
      <c r="N59" s="83">
        <v>156464.05522600003</v>
      </c>
      <c r="O59" s="85">
        <v>98.01</v>
      </c>
      <c r="P59" s="83">
        <v>153.35042059600005</v>
      </c>
      <c r="Q59" s="84">
        <f t="shared" si="0"/>
        <v>6.0189694677929362E-4</v>
      </c>
      <c r="R59" s="84">
        <f>P59/'סכום נכסי הקרן'!$C$42</f>
        <v>2.9413636154670297E-5</v>
      </c>
    </row>
    <row r="60" spans="2:18">
      <c r="B60" s="76" t="s">
        <v>3416</v>
      </c>
      <c r="C60" s="86" t="s">
        <v>3071</v>
      </c>
      <c r="D60" s="73">
        <v>7936</v>
      </c>
      <c r="E60" s="73"/>
      <c r="F60" s="73" t="s">
        <v>3099</v>
      </c>
      <c r="G60" s="94">
        <v>44087</v>
      </c>
      <c r="H60" s="73" t="s">
        <v>3069</v>
      </c>
      <c r="I60" s="83">
        <v>5.3899999999991417</v>
      </c>
      <c r="J60" s="86" t="s">
        <v>334</v>
      </c>
      <c r="K60" s="86" t="s">
        <v>133</v>
      </c>
      <c r="L60" s="87">
        <v>1.7947999999999999E-2</v>
      </c>
      <c r="M60" s="87">
        <v>2.8100000000000902E-2</v>
      </c>
      <c r="N60" s="83">
        <v>744344.92924600001</v>
      </c>
      <c r="O60" s="85">
        <v>104.82</v>
      </c>
      <c r="P60" s="83">
        <v>780.22234555300008</v>
      </c>
      <c r="Q60" s="84">
        <f t="shared" si="0"/>
        <v>3.0623551325921765E-3</v>
      </c>
      <c r="R60" s="84">
        <f>P60/'סכום נכסי הקרן'!$C$42</f>
        <v>1.4965186337700847E-4</v>
      </c>
    </row>
    <row r="61" spans="2:18">
      <c r="B61" s="76" t="s">
        <v>3416</v>
      </c>
      <c r="C61" s="86" t="s">
        <v>3071</v>
      </c>
      <c r="D61" s="73">
        <v>7937</v>
      </c>
      <c r="E61" s="73"/>
      <c r="F61" s="73" t="s">
        <v>3099</v>
      </c>
      <c r="G61" s="94">
        <v>44087</v>
      </c>
      <c r="H61" s="73" t="s">
        <v>3069</v>
      </c>
      <c r="I61" s="83">
        <v>6.7500000000016884</v>
      </c>
      <c r="J61" s="86" t="s">
        <v>334</v>
      </c>
      <c r="K61" s="86" t="s">
        <v>133</v>
      </c>
      <c r="L61" s="87">
        <v>7.5499999999999998E-2</v>
      </c>
      <c r="M61" s="87">
        <v>7.9500000000010146E-2</v>
      </c>
      <c r="N61" s="83">
        <v>297927.35085800005</v>
      </c>
      <c r="O61" s="85">
        <v>99.5</v>
      </c>
      <c r="P61" s="83">
        <v>296.43799146599997</v>
      </c>
      <c r="Q61" s="84">
        <f t="shared" si="0"/>
        <v>1.1635124395441383E-3</v>
      </c>
      <c r="R61" s="84">
        <f>P61/'סכום נכסי הקרן'!$C$42</f>
        <v>5.6858789102203566E-5</v>
      </c>
    </row>
    <row r="62" spans="2:18">
      <c r="B62" s="76" t="s">
        <v>3417</v>
      </c>
      <c r="C62" s="86" t="s">
        <v>3070</v>
      </c>
      <c r="D62" s="73">
        <v>8063</v>
      </c>
      <c r="E62" s="73"/>
      <c r="F62" s="73" t="s">
        <v>423</v>
      </c>
      <c r="G62" s="94">
        <v>44147</v>
      </c>
      <c r="H62" s="73" t="s">
        <v>131</v>
      </c>
      <c r="I62" s="83">
        <v>7.8500000000063839</v>
      </c>
      <c r="J62" s="86" t="s">
        <v>506</v>
      </c>
      <c r="K62" s="86" t="s">
        <v>133</v>
      </c>
      <c r="L62" s="87">
        <v>1.6250000000000001E-2</v>
      </c>
      <c r="M62" s="87">
        <v>2.910000000002809E-2</v>
      </c>
      <c r="N62" s="83">
        <v>587218.1430840001</v>
      </c>
      <c r="O62" s="85">
        <v>100.04</v>
      </c>
      <c r="P62" s="83">
        <v>587.45304478500009</v>
      </c>
      <c r="Q62" s="84">
        <f t="shared" si="0"/>
        <v>2.3057399690073889E-3</v>
      </c>
      <c r="R62" s="84">
        <f>P62/'סכום נכסי הקרן'!$C$42</f>
        <v>1.1267742240356093E-4</v>
      </c>
    </row>
    <row r="63" spans="2:18">
      <c r="B63" s="76" t="s">
        <v>3417</v>
      </c>
      <c r="C63" s="86" t="s">
        <v>3070</v>
      </c>
      <c r="D63" s="73">
        <v>8145</v>
      </c>
      <c r="E63" s="73"/>
      <c r="F63" s="73" t="s">
        <v>423</v>
      </c>
      <c r="G63" s="94">
        <v>44185</v>
      </c>
      <c r="H63" s="73" t="s">
        <v>131</v>
      </c>
      <c r="I63" s="83">
        <v>7.8600000000011807</v>
      </c>
      <c r="J63" s="86" t="s">
        <v>506</v>
      </c>
      <c r="K63" s="86" t="s">
        <v>133</v>
      </c>
      <c r="L63" s="87">
        <v>1.4990000000000002E-2</v>
      </c>
      <c r="M63" s="87">
        <v>3.0200000000008859E-2</v>
      </c>
      <c r="N63" s="83">
        <v>276039.58328600007</v>
      </c>
      <c r="O63" s="85">
        <v>98.1</v>
      </c>
      <c r="P63" s="83">
        <v>270.79482033800008</v>
      </c>
      <c r="Q63" s="84">
        <f t="shared" si="0"/>
        <v>1.0628635704527114E-3</v>
      </c>
      <c r="R63" s="84">
        <f>P63/'סכום נכסי הקרן'!$C$42</f>
        <v>5.1940257398935392E-5</v>
      </c>
    </row>
    <row r="64" spans="2:18">
      <c r="B64" s="76" t="s">
        <v>3418</v>
      </c>
      <c r="C64" s="86" t="s">
        <v>3070</v>
      </c>
      <c r="D64" s="73" t="s">
        <v>3100</v>
      </c>
      <c r="E64" s="73"/>
      <c r="F64" s="73" t="s">
        <v>420</v>
      </c>
      <c r="G64" s="94">
        <v>42901</v>
      </c>
      <c r="H64" s="73" t="s">
        <v>329</v>
      </c>
      <c r="I64" s="83">
        <v>0.94999999999964757</v>
      </c>
      <c r="J64" s="86" t="s">
        <v>157</v>
      </c>
      <c r="K64" s="86" t="s">
        <v>133</v>
      </c>
      <c r="L64" s="87">
        <v>0.04</v>
      </c>
      <c r="M64" s="87">
        <v>6.1099999999963114E-2</v>
      </c>
      <c r="N64" s="83">
        <v>866212.20602000016</v>
      </c>
      <c r="O64" s="85">
        <v>98.29</v>
      </c>
      <c r="P64" s="83">
        <v>851.39995797400013</v>
      </c>
      <c r="Q64" s="84">
        <f t="shared" si="0"/>
        <v>3.3417256581423187E-3</v>
      </c>
      <c r="R64" s="84">
        <f>P64/'סכום נכסי הקרן'!$C$42</f>
        <v>1.6330420541801912E-4</v>
      </c>
    </row>
    <row r="65" spans="2:18">
      <c r="B65" s="76" t="s">
        <v>3419</v>
      </c>
      <c r="C65" s="86" t="s">
        <v>3070</v>
      </c>
      <c r="D65" s="73">
        <v>4069</v>
      </c>
      <c r="E65" s="73"/>
      <c r="F65" s="73" t="s">
        <v>423</v>
      </c>
      <c r="G65" s="94">
        <v>42052</v>
      </c>
      <c r="H65" s="73" t="s">
        <v>131</v>
      </c>
      <c r="I65" s="83">
        <v>4.1299999999968735</v>
      </c>
      <c r="J65" s="86" t="s">
        <v>547</v>
      </c>
      <c r="K65" s="86" t="s">
        <v>133</v>
      </c>
      <c r="L65" s="87">
        <v>2.9779E-2</v>
      </c>
      <c r="M65" s="87">
        <v>2.0099999999994407E-2</v>
      </c>
      <c r="N65" s="83">
        <v>413331.57963100006</v>
      </c>
      <c r="O65" s="85">
        <v>116.82</v>
      </c>
      <c r="P65" s="83">
        <v>482.85397762700006</v>
      </c>
      <c r="Q65" s="84">
        <f t="shared" si="0"/>
        <v>1.8951909863983078E-3</v>
      </c>
      <c r="R65" s="84">
        <f>P65/'סכום נכסי הקרן'!$C$42</f>
        <v>9.2614621848166918E-5</v>
      </c>
    </row>
    <row r="66" spans="2:18">
      <c r="B66" s="76" t="s">
        <v>3420</v>
      </c>
      <c r="C66" s="86" t="s">
        <v>3070</v>
      </c>
      <c r="D66" s="73">
        <v>8224</v>
      </c>
      <c r="E66" s="73"/>
      <c r="F66" s="73" t="s">
        <v>423</v>
      </c>
      <c r="G66" s="94">
        <v>44223</v>
      </c>
      <c r="H66" s="73" t="s">
        <v>131</v>
      </c>
      <c r="I66" s="83">
        <v>12.680000000004636</v>
      </c>
      <c r="J66" s="86" t="s">
        <v>334</v>
      </c>
      <c r="K66" s="86" t="s">
        <v>133</v>
      </c>
      <c r="L66" s="87">
        <v>2.1537000000000001E-2</v>
      </c>
      <c r="M66" s="87">
        <v>3.7100000000013407E-2</v>
      </c>
      <c r="N66" s="83">
        <v>1259260.417866</v>
      </c>
      <c r="O66" s="85">
        <v>91.16</v>
      </c>
      <c r="P66" s="83">
        <v>1147.9418505260001</v>
      </c>
      <c r="Q66" s="84">
        <f t="shared" si="0"/>
        <v>4.5056459071087422E-3</v>
      </c>
      <c r="R66" s="84">
        <f>P66/'סכום נכסי הקרן'!$C$42</f>
        <v>2.2018292344332441E-4</v>
      </c>
    </row>
    <row r="67" spans="2:18">
      <c r="B67" s="76" t="s">
        <v>3420</v>
      </c>
      <c r="C67" s="86" t="s">
        <v>3070</v>
      </c>
      <c r="D67" s="73">
        <v>2963</v>
      </c>
      <c r="E67" s="73"/>
      <c r="F67" s="73" t="s">
        <v>423</v>
      </c>
      <c r="G67" s="94">
        <v>41423</v>
      </c>
      <c r="H67" s="73" t="s">
        <v>131</v>
      </c>
      <c r="I67" s="83">
        <v>3.0599999999962439</v>
      </c>
      <c r="J67" s="86" t="s">
        <v>334</v>
      </c>
      <c r="K67" s="86" t="s">
        <v>133</v>
      </c>
      <c r="L67" s="87">
        <v>0.05</v>
      </c>
      <c r="M67" s="87">
        <v>2.1999999999999999E-2</v>
      </c>
      <c r="N67" s="83">
        <v>241064.42526200003</v>
      </c>
      <c r="O67" s="85">
        <v>121.47</v>
      </c>
      <c r="P67" s="83">
        <v>292.82095598500007</v>
      </c>
      <c r="Q67" s="84">
        <f t="shared" si="0"/>
        <v>1.1493156567512061E-3</v>
      </c>
      <c r="R67" s="84">
        <f>P67/'סכום נכסי הקרן'!$C$42</f>
        <v>5.6165017509121684E-5</v>
      </c>
    </row>
    <row r="68" spans="2:18">
      <c r="B68" s="76" t="s">
        <v>3420</v>
      </c>
      <c r="C68" s="86" t="s">
        <v>3070</v>
      </c>
      <c r="D68" s="73">
        <v>2968</v>
      </c>
      <c r="E68" s="73"/>
      <c r="F68" s="73" t="s">
        <v>423</v>
      </c>
      <c r="G68" s="94">
        <v>41423</v>
      </c>
      <c r="H68" s="73" t="s">
        <v>131</v>
      </c>
      <c r="I68" s="83">
        <v>3.0599999999885323</v>
      </c>
      <c r="J68" s="86" t="s">
        <v>334</v>
      </c>
      <c r="K68" s="86" t="s">
        <v>133</v>
      </c>
      <c r="L68" s="87">
        <v>0.05</v>
      </c>
      <c r="M68" s="87">
        <v>2.1999999999936289E-2</v>
      </c>
      <c r="N68" s="83">
        <v>77531.110745000013</v>
      </c>
      <c r="O68" s="85">
        <v>121.47</v>
      </c>
      <c r="P68" s="83">
        <v>94.177039718000017</v>
      </c>
      <c r="Q68" s="84">
        <f t="shared" si="0"/>
        <v>3.6964275965249639E-4</v>
      </c>
      <c r="R68" s="84">
        <f>P68/'סכום נכסי הקרן'!$C$42</f>
        <v>1.8063785998259205E-5</v>
      </c>
    </row>
    <row r="69" spans="2:18">
      <c r="B69" s="76" t="s">
        <v>3420</v>
      </c>
      <c r="C69" s="86" t="s">
        <v>3070</v>
      </c>
      <c r="D69" s="73">
        <v>4605</v>
      </c>
      <c r="E69" s="73"/>
      <c r="F69" s="73" t="s">
        <v>423</v>
      </c>
      <c r="G69" s="94">
        <v>42352</v>
      </c>
      <c r="H69" s="73" t="s">
        <v>131</v>
      </c>
      <c r="I69" s="83">
        <v>5.3200000000004284</v>
      </c>
      <c r="J69" s="86" t="s">
        <v>334</v>
      </c>
      <c r="K69" s="86" t="s">
        <v>133</v>
      </c>
      <c r="L69" s="87">
        <v>0.05</v>
      </c>
      <c r="M69" s="87">
        <v>2.5000000000013376E-2</v>
      </c>
      <c r="N69" s="83">
        <v>296294.28662100004</v>
      </c>
      <c r="O69" s="85">
        <v>126.15</v>
      </c>
      <c r="P69" s="83">
        <v>373.77522873700008</v>
      </c>
      <c r="Q69" s="84">
        <f t="shared" si="0"/>
        <v>1.4670593538913359E-3</v>
      </c>
      <c r="R69" s="84">
        <f>P69/'סכום נכסי הקרן'!$C$42</f>
        <v>7.1692588380064428E-5</v>
      </c>
    </row>
    <row r="70" spans="2:18">
      <c r="B70" s="76" t="s">
        <v>3420</v>
      </c>
      <c r="C70" s="86" t="s">
        <v>3070</v>
      </c>
      <c r="D70" s="73">
        <v>4606</v>
      </c>
      <c r="E70" s="73"/>
      <c r="F70" s="73" t="s">
        <v>423</v>
      </c>
      <c r="G70" s="94">
        <v>42352</v>
      </c>
      <c r="H70" s="73" t="s">
        <v>131</v>
      </c>
      <c r="I70" s="83">
        <v>7.0799999999988961</v>
      </c>
      <c r="J70" s="86" t="s">
        <v>334</v>
      </c>
      <c r="K70" s="86" t="s">
        <v>133</v>
      </c>
      <c r="L70" s="87">
        <v>4.0999999999999995E-2</v>
      </c>
      <c r="M70" s="87">
        <v>2.489999999999359E-2</v>
      </c>
      <c r="N70" s="83">
        <v>906007.36988900008</v>
      </c>
      <c r="O70" s="85">
        <v>124.01</v>
      </c>
      <c r="P70" s="83">
        <v>1123.5397530280002</v>
      </c>
      <c r="Q70" s="84">
        <f t="shared" si="0"/>
        <v>4.4098682240611619E-3</v>
      </c>
      <c r="R70" s="84">
        <f>P70/'סכום נכסי הקרן'!$C$42</f>
        <v>2.1550243796159316E-4</v>
      </c>
    </row>
    <row r="71" spans="2:18">
      <c r="B71" s="76" t="s">
        <v>3420</v>
      </c>
      <c r="C71" s="86" t="s">
        <v>3070</v>
      </c>
      <c r="D71" s="73">
        <v>5150</v>
      </c>
      <c r="E71" s="73"/>
      <c r="F71" s="73" t="s">
        <v>423</v>
      </c>
      <c r="G71" s="94">
        <v>42631</v>
      </c>
      <c r="H71" s="73" t="s">
        <v>131</v>
      </c>
      <c r="I71" s="83">
        <v>7.0299999999996352</v>
      </c>
      <c r="J71" s="86" t="s">
        <v>334</v>
      </c>
      <c r="K71" s="86" t="s">
        <v>133</v>
      </c>
      <c r="L71" s="87">
        <v>4.0999999999999995E-2</v>
      </c>
      <c r="M71" s="87">
        <v>2.75E-2</v>
      </c>
      <c r="N71" s="83">
        <v>268858.36386500002</v>
      </c>
      <c r="O71" s="85">
        <v>122.26</v>
      </c>
      <c r="P71" s="83">
        <v>328.70623670400005</v>
      </c>
      <c r="Q71" s="84">
        <f t="shared" si="0"/>
        <v>1.290164575294357E-3</v>
      </c>
      <c r="R71" s="84">
        <f>P71/'סכום נכסי הקרן'!$C$42</f>
        <v>6.3048054322940525E-5</v>
      </c>
    </row>
    <row r="72" spans="2:18">
      <c r="B72" s="76" t="s">
        <v>3421</v>
      </c>
      <c r="C72" s="86" t="s">
        <v>3071</v>
      </c>
      <c r="D72" s="73" t="s">
        <v>3101</v>
      </c>
      <c r="E72" s="73"/>
      <c r="F72" s="73" t="s">
        <v>420</v>
      </c>
      <c r="G72" s="94">
        <v>42033</v>
      </c>
      <c r="H72" s="73" t="s">
        <v>329</v>
      </c>
      <c r="I72" s="83">
        <v>3.9399999999913846</v>
      </c>
      <c r="J72" s="86" t="s">
        <v>342</v>
      </c>
      <c r="K72" s="86" t="s">
        <v>133</v>
      </c>
      <c r="L72" s="87">
        <v>5.0999999999999997E-2</v>
      </c>
      <c r="M72" s="87">
        <v>2.5399999999941632E-2</v>
      </c>
      <c r="N72" s="83">
        <v>58807.092819000005</v>
      </c>
      <c r="O72" s="85">
        <v>122.37</v>
      </c>
      <c r="P72" s="83">
        <v>71.96224362300002</v>
      </c>
      <c r="Q72" s="84">
        <f t="shared" si="0"/>
        <v>2.8245018534498362E-4</v>
      </c>
      <c r="R72" s="84">
        <f>P72/'סכום נכסי הקרן'!$C$42</f>
        <v>1.3802839552537074E-5</v>
      </c>
    </row>
    <row r="73" spans="2:18">
      <c r="B73" s="76" t="s">
        <v>3421</v>
      </c>
      <c r="C73" s="86" t="s">
        <v>3071</v>
      </c>
      <c r="D73" s="73" t="s">
        <v>3102</v>
      </c>
      <c r="E73" s="73"/>
      <c r="F73" s="73" t="s">
        <v>420</v>
      </c>
      <c r="G73" s="94">
        <v>42054</v>
      </c>
      <c r="H73" s="73" t="s">
        <v>329</v>
      </c>
      <c r="I73" s="83">
        <v>3.9300000000023276</v>
      </c>
      <c r="J73" s="86" t="s">
        <v>342</v>
      </c>
      <c r="K73" s="86" t="s">
        <v>133</v>
      </c>
      <c r="L73" s="87">
        <v>5.0999999999999997E-2</v>
      </c>
      <c r="M73" s="87">
        <v>2.5400000000052179E-2</v>
      </c>
      <c r="N73" s="83">
        <v>114874.40156900002</v>
      </c>
      <c r="O73" s="85">
        <v>123.45</v>
      </c>
      <c r="P73" s="83">
        <v>141.81245641900003</v>
      </c>
      <c r="Q73" s="84">
        <f t="shared" si="0"/>
        <v>5.5661069726530748E-4</v>
      </c>
      <c r="R73" s="84">
        <f>P73/'סכום נכסי הקרן'!$C$42</f>
        <v>2.720057746889092E-5</v>
      </c>
    </row>
    <row r="74" spans="2:18">
      <c r="B74" s="76" t="s">
        <v>3421</v>
      </c>
      <c r="C74" s="86" t="s">
        <v>3071</v>
      </c>
      <c r="D74" s="73" t="s">
        <v>3103</v>
      </c>
      <c r="E74" s="73"/>
      <c r="F74" s="73" t="s">
        <v>420</v>
      </c>
      <c r="G74" s="94">
        <v>42565</v>
      </c>
      <c r="H74" s="73" t="s">
        <v>329</v>
      </c>
      <c r="I74" s="83">
        <v>3.9299999999944766</v>
      </c>
      <c r="J74" s="86" t="s">
        <v>342</v>
      </c>
      <c r="K74" s="86" t="s">
        <v>133</v>
      </c>
      <c r="L74" s="87">
        <v>5.0999999999999997E-2</v>
      </c>
      <c r="M74" s="87">
        <v>2.5399999999949369E-2</v>
      </c>
      <c r="N74" s="83">
        <v>140214.42327600002</v>
      </c>
      <c r="O74" s="85">
        <v>123.95</v>
      </c>
      <c r="P74" s="83">
        <v>173.79578727200001</v>
      </c>
      <c r="Q74" s="84">
        <f t="shared" si="0"/>
        <v>6.8214455047180343E-4</v>
      </c>
      <c r="R74" s="84">
        <f>P74/'סכום נכסי הקרן'!$C$42</f>
        <v>3.3335194205306444E-5</v>
      </c>
    </row>
    <row r="75" spans="2:18">
      <c r="B75" s="76" t="s">
        <v>3421</v>
      </c>
      <c r="C75" s="86" t="s">
        <v>3071</v>
      </c>
      <c r="D75" s="73" t="s">
        <v>3104</v>
      </c>
      <c r="E75" s="73"/>
      <c r="F75" s="73" t="s">
        <v>420</v>
      </c>
      <c r="G75" s="94">
        <v>40570</v>
      </c>
      <c r="H75" s="73" t="s">
        <v>329</v>
      </c>
      <c r="I75" s="83">
        <v>3.9600000000010289</v>
      </c>
      <c r="J75" s="86" t="s">
        <v>342</v>
      </c>
      <c r="K75" s="86" t="s">
        <v>133</v>
      </c>
      <c r="L75" s="87">
        <v>5.0999999999999997E-2</v>
      </c>
      <c r="M75" s="87">
        <v>2.1200000000012004E-2</v>
      </c>
      <c r="N75" s="83">
        <v>710949.32335700002</v>
      </c>
      <c r="O75" s="85">
        <v>131.22</v>
      </c>
      <c r="P75" s="83">
        <v>932.9077211240002</v>
      </c>
      <c r="Q75" s="84">
        <f t="shared" ref="Q75:Q138" si="1">IFERROR(P75/$P$10,0)</f>
        <v>3.6616417926277987E-3</v>
      </c>
      <c r="R75" s="84">
        <f>P75/'סכום נכסי הקרן'!$C$42</f>
        <v>1.7893793944859717E-4</v>
      </c>
    </row>
    <row r="76" spans="2:18">
      <c r="B76" s="76" t="s">
        <v>3421</v>
      </c>
      <c r="C76" s="86" t="s">
        <v>3071</v>
      </c>
      <c r="D76" s="73" t="s">
        <v>3105</v>
      </c>
      <c r="E76" s="73"/>
      <c r="F76" s="73" t="s">
        <v>420</v>
      </c>
      <c r="G76" s="94">
        <v>41207</v>
      </c>
      <c r="H76" s="73" t="s">
        <v>329</v>
      </c>
      <c r="I76" s="83">
        <v>3.9599999999590958</v>
      </c>
      <c r="J76" s="86" t="s">
        <v>342</v>
      </c>
      <c r="K76" s="86" t="s">
        <v>133</v>
      </c>
      <c r="L76" s="87">
        <v>5.0999999999999997E-2</v>
      </c>
      <c r="M76" s="87">
        <v>2.1099999999748285E-2</v>
      </c>
      <c r="N76" s="83">
        <v>10105.663875000002</v>
      </c>
      <c r="O76" s="85">
        <v>125.8</v>
      </c>
      <c r="P76" s="83">
        <v>12.712925412000004</v>
      </c>
      <c r="Q76" s="84">
        <f t="shared" si="1"/>
        <v>4.9897945896571512E-5</v>
      </c>
      <c r="R76" s="84">
        <f>P76/'סכום נכסי הקרן'!$C$42</f>
        <v>2.4384241078487377E-6</v>
      </c>
    </row>
    <row r="77" spans="2:18">
      <c r="B77" s="76" t="s">
        <v>3421</v>
      </c>
      <c r="C77" s="86" t="s">
        <v>3071</v>
      </c>
      <c r="D77" s="73" t="s">
        <v>3106</v>
      </c>
      <c r="E77" s="73"/>
      <c r="F77" s="73" t="s">
        <v>420</v>
      </c>
      <c r="G77" s="94">
        <v>41239</v>
      </c>
      <c r="H77" s="73" t="s">
        <v>329</v>
      </c>
      <c r="I77" s="83">
        <v>3.9400000000092317</v>
      </c>
      <c r="J77" s="86" t="s">
        <v>342</v>
      </c>
      <c r="K77" s="86" t="s">
        <v>133</v>
      </c>
      <c r="L77" s="87">
        <v>5.0999999999999997E-2</v>
      </c>
      <c r="M77" s="87">
        <v>2.540000000007421E-2</v>
      </c>
      <c r="N77" s="83">
        <v>89119.539836000011</v>
      </c>
      <c r="O77" s="85">
        <v>123.98</v>
      </c>
      <c r="P77" s="83">
        <v>110.49040781700002</v>
      </c>
      <c r="Q77" s="84">
        <f t="shared" si="1"/>
        <v>4.3367236199928609E-4</v>
      </c>
      <c r="R77" s="84">
        <f>P77/'סכום נכסי הקרן'!$C$42</f>
        <v>2.1192799090341375E-5</v>
      </c>
    </row>
    <row r="78" spans="2:18">
      <c r="B78" s="76" t="s">
        <v>3421</v>
      </c>
      <c r="C78" s="86" t="s">
        <v>3071</v>
      </c>
      <c r="D78" s="73" t="s">
        <v>3107</v>
      </c>
      <c r="E78" s="73"/>
      <c r="F78" s="73" t="s">
        <v>420</v>
      </c>
      <c r="G78" s="94">
        <v>41269</v>
      </c>
      <c r="H78" s="73" t="s">
        <v>329</v>
      </c>
      <c r="I78" s="83">
        <v>3.960000000069011</v>
      </c>
      <c r="J78" s="86" t="s">
        <v>342</v>
      </c>
      <c r="K78" s="86" t="s">
        <v>133</v>
      </c>
      <c r="L78" s="87">
        <v>5.0999999999999997E-2</v>
      </c>
      <c r="M78" s="87">
        <v>2.1200000000208337E-2</v>
      </c>
      <c r="N78" s="83">
        <v>24263.257812000007</v>
      </c>
      <c r="O78" s="85">
        <v>126.61</v>
      </c>
      <c r="P78" s="83">
        <v>30.719710753000005</v>
      </c>
      <c r="Q78" s="84">
        <f t="shared" si="1"/>
        <v>1.2057417277573499E-4</v>
      </c>
      <c r="R78" s="84">
        <f>P78/'סכום נכסי הקרן'!$C$42</f>
        <v>5.8922459511599372E-6</v>
      </c>
    </row>
    <row r="79" spans="2:18">
      <c r="B79" s="76" t="s">
        <v>3421</v>
      </c>
      <c r="C79" s="86" t="s">
        <v>3071</v>
      </c>
      <c r="D79" s="73" t="s">
        <v>3108</v>
      </c>
      <c r="E79" s="73"/>
      <c r="F79" s="73" t="s">
        <v>420</v>
      </c>
      <c r="G79" s="94">
        <v>41298</v>
      </c>
      <c r="H79" s="73" t="s">
        <v>329</v>
      </c>
      <c r="I79" s="83">
        <v>3.9299999999957396</v>
      </c>
      <c r="J79" s="86" t="s">
        <v>342</v>
      </c>
      <c r="K79" s="86" t="s">
        <v>133</v>
      </c>
      <c r="L79" s="87">
        <v>5.0999999999999997E-2</v>
      </c>
      <c r="M79" s="87">
        <v>2.5399999999954122E-2</v>
      </c>
      <c r="N79" s="83">
        <v>49096.42678300001</v>
      </c>
      <c r="O79" s="85">
        <v>124.32</v>
      </c>
      <c r="P79" s="83">
        <v>61.036678182000017</v>
      </c>
      <c r="Q79" s="84">
        <f t="shared" si="1"/>
        <v>2.3956758707614786E-4</v>
      </c>
      <c r="R79" s="84">
        <f>P79/'סכום נכסי הקרן'!$C$42</f>
        <v>1.1707243039553031E-5</v>
      </c>
    </row>
    <row r="80" spans="2:18">
      <c r="B80" s="76" t="s">
        <v>3421</v>
      </c>
      <c r="C80" s="86" t="s">
        <v>3071</v>
      </c>
      <c r="D80" s="73" t="s">
        <v>3109</v>
      </c>
      <c r="E80" s="73"/>
      <c r="F80" s="73" t="s">
        <v>420</v>
      </c>
      <c r="G80" s="94">
        <v>41330</v>
      </c>
      <c r="H80" s="73" t="s">
        <v>329</v>
      </c>
      <c r="I80" s="83">
        <v>3.9399999999991562</v>
      </c>
      <c r="J80" s="86" t="s">
        <v>342</v>
      </c>
      <c r="K80" s="86" t="s">
        <v>133</v>
      </c>
      <c r="L80" s="87">
        <v>5.0999999999999997E-2</v>
      </c>
      <c r="M80" s="87">
        <v>2.5399999999970464E-2</v>
      </c>
      <c r="N80" s="83">
        <v>76107.831571999996</v>
      </c>
      <c r="O80" s="85">
        <v>124.55</v>
      </c>
      <c r="P80" s="83">
        <v>94.792310032000003</v>
      </c>
      <c r="Q80" s="84">
        <f t="shared" si="1"/>
        <v>3.7205768177661733E-4</v>
      </c>
      <c r="R80" s="84">
        <f>P80/'סכום נכסי הקרן'!$C$42</f>
        <v>1.818179895891774E-5</v>
      </c>
    </row>
    <row r="81" spans="2:18">
      <c r="B81" s="76" t="s">
        <v>3421</v>
      </c>
      <c r="C81" s="86" t="s">
        <v>3071</v>
      </c>
      <c r="D81" s="73" t="s">
        <v>3110</v>
      </c>
      <c r="E81" s="73"/>
      <c r="F81" s="73" t="s">
        <v>420</v>
      </c>
      <c r="G81" s="94">
        <v>41389</v>
      </c>
      <c r="H81" s="73" t="s">
        <v>329</v>
      </c>
      <c r="I81" s="83">
        <v>3.959999999980043</v>
      </c>
      <c r="J81" s="86" t="s">
        <v>342</v>
      </c>
      <c r="K81" s="86" t="s">
        <v>133</v>
      </c>
      <c r="L81" s="87">
        <v>5.0999999999999997E-2</v>
      </c>
      <c r="M81" s="87">
        <v>2.1199999999885959E-2</v>
      </c>
      <c r="N81" s="83">
        <v>33313.540484000005</v>
      </c>
      <c r="O81" s="85">
        <v>126.34</v>
      </c>
      <c r="P81" s="83">
        <v>42.088327878999998</v>
      </c>
      <c r="Q81" s="84">
        <f t="shared" si="1"/>
        <v>1.6519573892891362E-4</v>
      </c>
      <c r="R81" s="84">
        <f>P81/'סכום נכסי הקרן'!$C$42</f>
        <v>8.0728227401005453E-6</v>
      </c>
    </row>
    <row r="82" spans="2:18">
      <c r="B82" s="76" t="s">
        <v>3421</v>
      </c>
      <c r="C82" s="86" t="s">
        <v>3071</v>
      </c>
      <c r="D82" s="73" t="s">
        <v>3111</v>
      </c>
      <c r="E82" s="73"/>
      <c r="F82" s="73" t="s">
        <v>420</v>
      </c>
      <c r="G82" s="94">
        <v>41422</v>
      </c>
      <c r="H82" s="73" t="s">
        <v>329</v>
      </c>
      <c r="I82" s="83">
        <v>3.9599999999113886</v>
      </c>
      <c r="J82" s="86" t="s">
        <v>342</v>
      </c>
      <c r="K82" s="86" t="s">
        <v>133</v>
      </c>
      <c r="L82" s="87">
        <v>5.0999999999999997E-2</v>
      </c>
      <c r="M82" s="87">
        <v>2.12999999996221E-2</v>
      </c>
      <c r="N82" s="83">
        <v>12201.237502000002</v>
      </c>
      <c r="O82" s="85">
        <v>125.79</v>
      </c>
      <c r="P82" s="83">
        <v>15.347937066000002</v>
      </c>
      <c r="Q82" s="84">
        <f t="shared" si="1"/>
        <v>6.0240307287602637E-5</v>
      </c>
      <c r="R82" s="84">
        <f>P82/'סכום נכסי הקרן'!$C$42</f>
        <v>2.9438369639259875E-6</v>
      </c>
    </row>
    <row r="83" spans="2:18">
      <c r="B83" s="76" t="s">
        <v>3421</v>
      </c>
      <c r="C83" s="86" t="s">
        <v>3071</v>
      </c>
      <c r="D83" s="73" t="s">
        <v>3112</v>
      </c>
      <c r="E83" s="73"/>
      <c r="F83" s="73" t="s">
        <v>420</v>
      </c>
      <c r="G83" s="94">
        <v>41450</v>
      </c>
      <c r="H83" s="73" t="s">
        <v>329</v>
      </c>
      <c r="I83" s="83">
        <v>3.9600000000823679</v>
      </c>
      <c r="J83" s="86" t="s">
        <v>342</v>
      </c>
      <c r="K83" s="86" t="s">
        <v>133</v>
      </c>
      <c r="L83" s="87">
        <v>5.0999999999999997E-2</v>
      </c>
      <c r="M83" s="87">
        <v>2.1400000000483126E-2</v>
      </c>
      <c r="N83" s="83">
        <v>20100.600775000003</v>
      </c>
      <c r="O83" s="85">
        <v>125.63</v>
      </c>
      <c r="P83" s="83">
        <v>25.252386377000004</v>
      </c>
      <c r="Q83" s="84">
        <f t="shared" si="1"/>
        <v>9.9115047745775706E-5</v>
      </c>
      <c r="R83" s="84">
        <f>P83/'סכום נכסי הקרן'!$C$42</f>
        <v>4.8435765747720752E-6</v>
      </c>
    </row>
    <row r="84" spans="2:18">
      <c r="B84" s="76" t="s">
        <v>3421</v>
      </c>
      <c r="C84" s="86" t="s">
        <v>3071</v>
      </c>
      <c r="D84" s="73" t="s">
        <v>3113</v>
      </c>
      <c r="E84" s="73"/>
      <c r="F84" s="73" t="s">
        <v>420</v>
      </c>
      <c r="G84" s="94">
        <v>41480</v>
      </c>
      <c r="H84" s="73" t="s">
        <v>329</v>
      </c>
      <c r="I84" s="83">
        <v>3.9500000000250783</v>
      </c>
      <c r="J84" s="86" t="s">
        <v>342</v>
      </c>
      <c r="K84" s="86" t="s">
        <v>133</v>
      </c>
      <c r="L84" s="87">
        <v>5.0999999999999997E-2</v>
      </c>
      <c r="M84" s="87">
        <v>2.2199999999990876E-2</v>
      </c>
      <c r="N84" s="83">
        <v>17652.286163000004</v>
      </c>
      <c r="O84" s="85">
        <v>124.24</v>
      </c>
      <c r="P84" s="83">
        <v>21.931200991000004</v>
      </c>
      <c r="Q84" s="84">
        <f t="shared" si="1"/>
        <v>8.6079469911999937E-5</v>
      </c>
      <c r="R84" s="84">
        <f>P84/'סכום נכסי הקרן'!$C$42</f>
        <v>4.2065510083188171E-6</v>
      </c>
    </row>
    <row r="85" spans="2:18">
      <c r="B85" s="76" t="s">
        <v>3421</v>
      </c>
      <c r="C85" s="86" t="s">
        <v>3071</v>
      </c>
      <c r="D85" s="73" t="s">
        <v>3114</v>
      </c>
      <c r="E85" s="73"/>
      <c r="F85" s="73" t="s">
        <v>420</v>
      </c>
      <c r="G85" s="94">
        <v>41512</v>
      </c>
      <c r="H85" s="73" t="s">
        <v>329</v>
      </c>
      <c r="I85" s="83">
        <v>3.8899999999746968</v>
      </c>
      <c r="J85" s="86" t="s">
        <v>342</v>
      </c>
      <c r="K85" s="86" t="s">
        <v>133</v>
      </c>
      <c r="L85" s="87">
        <v>5.0999999999999997E-2</v>
      </c>
      <c r="M85" s="87">
        <v>3.3799999999800642E-2</v>
      </c>
      <c r="N85" s="83">
        <v>55034.200215000004</v>
      </c>
      <c r="O85" s="85">
        <v>118.49</v>
      </c>
      <c r="P85" s="83">
        <v>65.210027785000008</v>
      </c>
      <c r="Q85" s="84">
        <f t="shared" si="1"/>
        <v>2.5594789026752883E-4</v>
      </c>
      <c r="R85" s="84">
        <f>P85/'סכום נכסי הקרן'!$C$42</f>
        <v>1.2507719401416243E-5</v>
      </c>
    </row>
    <row r="86" spans="2:18">
      <c r="B86" s="76" t="s">
        <v>3421</v>
      </c>
      <c r="C86" s="86" t="s">
        <v>3071</v>
      </c>
      <c r="D86" s="73" t="s">
        <v>3115</v>
      </c>
      <c r="E86" s="73"/>
      <c r="F86" s="73" t="s">
        <v>420</v>
      </c>
      <c r="G86" s="94">
        <v>40871</v>
      </c>
      <c r="H86" s="73" t="s">
        <v>329</v>
      </c>
      <c r="I86" s="83">
        <v>3.9300000000353443</v>
      </c>
      <c r="J86" s="86" t="s">
        <v>342</v>
      </c>
      <c r="K86" s="86" t="s">
        <v>133</v>
      </c>
      <c r="L86" s="87">
        <v>5.1879999999999996E-2</v>
      </c>
      <c r="M86" s="87">
        <v>2.5400000000205224E-2</v>
      </c>
      <c r="N86" s="83">
        <v>27696.577967000005</v>
      </c>
      <c r="O86" s="85">
        <v>126.67</v>
      </c>
      <c r="P86" s="83">
        <v>35.08325493200001</v>
      </c>
      <c r="Q86" s="84">
        <f t="shared" si="1"/>
        <v>1.377009853939794E-4</v>
      </c>
      <c r="R86" s="84">
        <f>P86/'סכום נכסי הקרן'!$C$42</f>
        <v>6.7292029045684076E-6</v>
      </c>
    </row>
    <row r="87" spans="2:18">
      <c r="B87" s="76" t="s">
        <v>3421</v>
      </c>
      <c r="C87" s="86" t="s">
        <v>3071</v>
      </c>
      <c r="D87" s="73" t="s">
        <v>3116</v>
      </c>
      <c r="E87" s="73"/>
      <c r="F87" s="73" t="s">
        <v>420</v>
      </c>
      <c r="G87" s="94">
        <v>41547</v>
      </c>
      <c r="H87" s="73" t="s">
        <v>329</v>
      </c>
      <c r="I87" s="83">
        <v>3.8900000000218404</v>
      </c>
      <c r="J87" s="86" t="s">
        <v>342</v>
      </c>
      <c r="K87" s="86" t="s">
        <v>133</v>
      </c>
      <c r="L87" s="87">
        <v>5.0999999999999997E-2</v>
      </c>
      <c r="M87" s="87">
        <v>3.3900000000218401E-2</v>
      </c>
      <c r="N87" s="83">
        <v>40269.008106000008</v>
      </c>
      <c r="O87" s="85">
        <v>118.25</v>
      </c>
      <c r="P87" s="83">
        <v>47.618102164000014</v>
      </c>
      <c r="Q87" s="84">
        <f t="shared" si="1"/>
        <v>1.8689997844507819E-4</v>
      </c>
      <c r="R87" s="84">
        <f>P87/'סכום נכסי הקרן'!$C$42</f>
        <v>9.1334704266494074E-6</v>
      </c>
    </row>
    <row r="88" spans="2:18">
      <c r="B88" s="76" t="s">
        <v>3421</v>
      </c>
      <c r="C88" s="86" t="s">
        <v>3071</v>
      </c>
      <c r="D88" s="73" t="s">
        <v>3117</v>
      </c>
      <c r="E88" s="73"/>
      <c r="F88" s="73" t="s">
        <v>420</v>
      </c>
      <c r="G88" s="94">
        <v>41571</v>
      </c>
      <c r="H88" s="73" t="s">
        <v>329</v>
      </c>
      <c r="I88" s="83">
        <v>3.9499999999628068</v>
      </c>
      <c r="J88" s="86" t="s">
        <v>342</v>
      </c>
      <c r="K88" s="86" t="s">
        <v>133</v>
      </c>
      <c r="L88" s="87">
        <v>5.0999999999999997E-2</v>
      </c>
      <c r="M88" s="87">
        <v>2.2999999999752049E-2</v>
      </c>
      <c r="N88" s="83">
        <v>19634.976387000002</v>
      </c>
      <c r="O88" s="85">
        <v>123.24</v>
      </c>
      <c r="P88" s="83">
        <v>24.198145102000002</v>
      </c>
      <c r="Q88" s="84">
        <f t="shared" si="1"/>
        <v>9.4977174487097726E-5</v>
      </c>
      <c r="R88" s="84">
        <f>P88/'סכום נכסי הקרן'!$C$42</f>
        <v>4.6413660483087738E-6</v>
      </c>
    </row>
    <row r="89" spans="2:18">
      <c r="B89" s="76" t="s">
        <v>3421</v>
      </c>
      <c r="C89" s="86" t="s">
        <v>3071</v>
      </c>
      <c r="D89" s="73" t="s">
        <v>3118</v>
      </c>
      <c r="E89" s="73"/>
      <c r="F89" s="73" t="s">
        <v>420</v>
      </c>
      <c r="G89" s="94">
        <v>41597</v>
      </c>
      <c r="H89" s="73" t="s">
        <v>329</v>
      </c>
      <c r="I89" s="83">
        <v>3.9500000003132492</v>
      </c>
      <c r="J89" s="86" t="s">
        <v>342</v>
      </c>
      <c r="K89" s="86" t="s">
        <v>133</v>
      </c>
      <c r="L89" s="87">
        <v>5.0999999999999997E-2</v>
      </c>
      <c r="M89" s="87">
        <v>2.3300000001493962E-2</v>
      </c>
      <c r="N89" s="83">
        <v>5070.919495000001</v>
      </c>
      <c r="O89" s="85">
        <v>122.76</v>
      </c>
      <c r="P89" s="83">
        <v>6.2250607790000014</v>
      </c>
      <c r="Q89" s="84">
        <f t="shared" si="1"/>
        <v>2.4433223344503588E-5</v>
      </c>
      <c r="R89" s="84">
        <f>P89/'סכום נכסי הקרן'!$C$42</f>
        <v>1.1940082856152953E-6</v>
      </c>
    </row>
    <row r="90" spans="2:18">
      <c r="B90" s="76" t="s">
        <v>3421</v>
      </c>
      <c r="C90" s="86" t="s">
        <v>3071</v>
      </c>
      <c r="D90" s="73" t="s">
        <v>3119</v>
      </c>
      <c r="E90" s="73"/>
      <c r="F90" s="73" t="s">
        <v>420</v>
      </c>
      <c r="G90" s="94">
        <v>41630</v>
      </c>
      <c r="H90" s="73" t="s">
        <v>329</v>
      </c>
      <c r="I90" s="83">
        <v>3.9299999999787261</v>
      </c>
      <c r="J90" s="86" t="s">
        <v>342</v>
      </c>
      <c r="K90" s="86" t="s">
        <v>133</v>
      </c>
      <c r="L90" s="87">
        <v>5.0999999999999997E-2</v>
      </c>
      <c r="M90" s="87">
        <v>2.5399999999858171E-2</v>
      </c>
      <c r="N90" s="83">
        <v>57690.693510000005</v>
      </c>
      <c r="O90" s="85">
        <v>122.22</v>
      </c>
      <c r="P90" s="83">
        <v>70.509567750000016</v>
      </c>
      <c r="Q90" s="84">
        <f t="shared" si="1"/>
        <v>2.7674846526348388E-4</v>
      </c>
      <c r="R90" s="84">
        <f>P90/'סכום נכסי הקרן'!$C$42</f>
        <v>1.3524206605767023E-5</v>
      </c>
    </row>
    <row r="91" spans="2:18">
      <c r="B91" s="76" t="s">
        <v>3421</v>
      </c>
      <c r="C91" s="86" t="s">
        <v>3071</v>
      </c>
      <c r="D91" s="73" t="s">
        <v>3120</v>
      </c>
      <c r="E91" s="73"/>
      <c r="F91" s="73" t="s">
        <v>420</v>
      </c>
      <c r="G91" s="94">
        <v>41666</v>
      </c>
      <c r="H91" s="73" t="s">
        <v>329</v>
      </c>
      <c r="I91" s="83">
        <v>3.9400000000880624</v>
      </c>
      <c r="J91" s="86" t="s">
        <v>342</v>
      </c>
      <c r="K91" s="86" t="s">
        <v>133</v>
      </c>
      <c r="L91" s="87">
        <v>5.0999999999999997E-2</v>
      </c>
      <c r="M91" s="87">
        <v>2.5400000000880617E-2</v>
      </c>
      <c r="N91" s="83">
        <v>11158.521838000002</v>
      </c>
      <c r="O91" s="85">
        <v>122.12</v>
      </c>
      <c r="P91" s="83">
        <v>13.626786870000002</v>
      </c>
      <c r="Q91" s="84">
        <f t="shared" si="1"/>
        <v>5.348483153543503E-5</v>
      </c>
      <c r="R91" s="84">
        <f>P91/'סכום נכסי הקרן'!$C$42</f>
        <v>2.6137088466640516E-6</v>
      </c>
    </row>
    <row r="92" spans="2:18">
      <c r="B92" s="76" t="s">
        <v>3421</v>
      </c>
      <c r="C92" s="86" t="s">
        <v>3071</v>
      </c>
      <c r="D92" s="73" t="s">
        <v>3121</v>
      </c>
      <c r="E92" s="73"/>
      <c r="F92" s="73" t="s">
        <v>420</v>
      </c>
      <c r="G92" s="94">
        <v>41696</v>
      </c>
      <c r="H92" s="73" t="s">
        <v>329</v>
      </c>
      <c r="I92" s="83">
        <v>3.9399999999014717</v>
      </c>
      <c r="J92" s="86" t="s">
        <v>342</v>
      </c>
      <c r="K92" s="86" t="s">
        <v>133</v>
      </c>
      <c r="L92" s="87">
        <v>5.0999999999999997E-2</v>
      </c>
      <c r="M92" s="87">
        <v>2.5399999999772625E-2</v>
      </c>
      <c r="N92" s="83">
        <v>10740.073136000003</v>
      </c>
      <c r="O92" s="85">
        <v>122.85</v>
      </c>
      <c r="P92" s="83">
        <v>13.194180145000002</v>
      </c>
      <c r="Q92" s="84">
        <f t="shared" si="1"/>
        <v>5.1786859883830178E-5</v>
      </c>
      <c r="R92" s="84">
        <f>P92/'סכום נכסי הקרן'!$C$42</f>
        <v>2.530731983882983E-6</v>
      </c>
    </row>
    <row r="93" spans="2:18">
      <c r="B93" s="76" t="s">
        <v>3421</v>
      </c>
      <c r="C93" s="86" t="s">
        <v>3071</v>
      </c>
      <c r="D93" s="73" t="s">
        <v>3122</v>
      </c>
      <c r="E93" s="73"/>
      <c r="F93" s="73" t="s">
        <v>420</v>
      </c>
      <c r="G93" s="94">
        <v>41725</v>
      </c>
      <c r="H93" s="73" t="s">
        <v>329</v>
      </c>
      <c r="I93" s="83">
        <v>3.940000000019753</v>
      </c>
      <c r="J93" s="86" t="s">
        <v>342</v>
      </c>
      <c r="K93" s="86" t="s">
        <v>133</v>
      </c>
      <c r="L93" s="87">
        <v>5.0999999999999997E-2</v>
      </c>
      <c r="M93" s="87">
        <v>2.5400000000121558E-2</v>
      </c>
      <c r="N93" s="83">
        <v>21389.183637000002</v>
      </c>
      <c r="O93" s="85">
        <v>123.08</v>
      </c>
      <c r="P93" s="83">
        <v>26.325807492000003</v>
      </c>
      <c r="Q93" s="84">
        <f t="shared" si="1"/>
        <v>1.0332820144444757E-4</v>
      </c>
      <c r="R93" s="84">
        <f>P93/'סכום נכסי הקרן'!$C$42</f>
        <v>5.0494659228067289E-6</v>
      </c>
    </row>
    <row r="94" spans="2:18">
      <c r="B94" s="76" t="s">
        <v>3421</v>
      </c>
      <c r="C94" s="86" t="s">
        <v>3071</v>
      </c>
      <c r="D94" s="73" t="s">
        <v>3123</v>
      </c>
      <c r="E94" s="73"/>
      <c r="F94" s="73" t="s">
        <v>420</v>
      </c>
      <c r="G94" s="94">
        <v>41787</v>
      </c>
      <c r="H94" s="73" t="s">
        <v>329</v>
      </c>
      <c r="I94" s="83">
        <v>3.9400000000581494</v>
      </c>
      <c r="J94" s="86" t="s">
        <v>342</v>
      </c>
      <c r="K94" s="86" t="s">
        <v>133</v>
      </c>
      <c r="L94" s="87">
        <v>5.0999999999999997E-2</v>
      </c>
      <c r="M94" s="87">
        <v>2.5400000000218061E-2</v>
      </c>
      <c r="N94" s="83">
        <v>13465.924560000003</v>
      </c>
      <c r="O94" s="85">
        <v>122.6</v>
      </c>
      <c r="P94" s="83">
        <v>16.509224516000003</v>
      </c>
      <c r="Q94" s="84">
        <f t="shared" si="1"/>
        <v>6.4798334372050974E-5</v>
      </c>
      <c r="R94" s="84">
        <f>P94/'סכום נכסי הקרן'!$C$42</f>
        <v>3.1665796625930679E-6</v>
      </c>
    </row>
    <row r="95" spans="2:18">
      <c r="B95" s="76" t="s">
        <v>3421</v>
      </c>
      <c r="C95" s="86" t="s">
        <v>3071</v>
      </c>
      <c r="D95" s="73" t="s">
        <v>3124</v>
      </c>
      <c r="E95" s="73"/>
      <c r="F95" s="73" t="s">
        <v>420</v>
      </c>
      <c r="G95" s="94">
        <v>41815</v>
      </c>
      <c r="H95" s="73" t="s">
        <v>329</v>
      </c>
      <c r="I95" s="83">
        <v>3.9400000000560702</v>
      </c>
      <c r="J95" s="86" t="s">
        <v>342</v>
      </c>
      <c r="K95" s="86" t="s">
        <v>133</v>
      </c>
      <c r="L95" s="87">
        <v>5.0999999999999997E-2</v>
      </c>
      <c r="M95" s="87">
        <v>2.5400000000345049E-2</v>
      </c>
      <c r="N95" s="83">
        <v>7571.2681320000011</v>
      </c>
      <c r="O95" s="85">
        <v>122.49</v>
      </c>
      <c r="P95" s="83">
        <v>9.2740464920000019</v>
      </c>
      <c r="Q95" s="84">
        <f t="shared" si="1"/>
        <v>3.6400423592771161E-5</v>
      </c>
      <c r="R95" s="84">
        <f>P95/'סכום נכסי הקרן'!$C$42</f>
        <v>1.7788241345345205E-6</v>
      </c>
    </row>
    <row r="96" spans="2:18">
      <c r="B96" s="76" t="s">
        <v>3421</v>
      </c>
      <c r="C96" s="86" t="s">
        <v>3071</v>
      </c>
      <c r="D96" s="73" t="s">
        <v>3125</v>
      </c>
      <c r="E96" s="73"/>
      <c r="F96" s="73" t="s">
        <v>420</v>
      </c>
      <c r="G96" s="94">
        <v>41836</v>
      </c>
      <c r="H96" s="73" t="s">
        <v>329</v>
      </c>
      <c r="I96" s="83">
        <v>3.940000000040015</v>
      </c>
      <c r="J96" s="86" t="s">
        <v>342</v>
      </c>
      <c r="K96" s="86" t="s">
        <v>133</v>
      </c>
      <c r="L96" s="87">
        <v>5.0999999999999997E-2</v>
      </c>
      <c r="M96" s="87">
        <v>2.5400000000400151E-2</v>
      </c>
      <c r="N96" s="83">
        <v>22508.492416000005</v>
      </c>
      <c r="O96" s="85">
        <v>122.13</v>
      </c>
      <c r="P96" s="83">
        <v>27.489621935000006</v>
      </c>
      <c r="Q96" s="84">
        <f t="shared" si="1"/>
        <v>1.0789614691950301E-4</v>
      </c>
      <c r="R96" s="84">
        <f>P96/'סכום נכסי הקרן'!$C$42</f>
        <v>5.2726933156297079E-6</v>
      </c>
    </row>
    <row r="97" spans="2:18">
      <c r="B97" s="76" t="s">
        <v>3421</v>
      </c>
      <c r="C97" s="86" t="s">
        <v>3071</v>
      </c>
      <c r="D97" s="73" t="s">
        <v>3126</v>
      </c>
      <c r="E97" s="73"/>
      <c r="F97" s="73" t="s">
        <v>420</v>
      </c>
      <c r="G97" s="94">
        <v>40903</v>
      </c>
      <c r="H97" s="73" t="s">
        <v>329</v>
      </c>
      <c r="I97" s="83">
        <v>3.8900000000119976</v>
      </c>
      <c r="J97" s="86" t="s">
        <v>342</v>
      </c>
      <c r="K97" s="86" t="s">
        <v>133</v>
      </c>
      <c r="L97" s="87">
        <v>5.2619999999999993E-2</v>
      </c>
      <c r="M97" s="87">
        <v>3.3699999999960012E-2</v>
      </c>
      <c r="N97" s="83">
        <v>28417.083365000002</v>
      </c>
      <c r="O97" s="85">
        <v>123.19</v>
      </c>
      <c r="P97" s="83">
        <v>35.007006122000007</v>
      </c>
      <c r="Q97" s="84">
        <f t="shared" si="1"/>
        <v>1.3740171053215516E-4</v>
      </c>
      <c r="R97" s="84">
        <f>P97/'סכום נכסי הקרן'!$C$42</f>
        <v>6.714577872919651E-6</v>
      </c>
    </row>
    <row r="98" spans="2:18">
      <c r="B98" s="76" t="s">
        <v>3421</v>
      </c>
      <c r="C98" s="86" t="s">
        <v>3071</v>
      </c>
      <c r="D98" s="73" t="s">
        <v>3127</v>
      </c>
      <c r="E98" s="73"/>
      <c r="F98" s="73" t="s">
        <v>420</v>
      </c>
      <c r="G98" s="94">
        <v>41911</v>
      </c>
      <c r="H98" s="73" t="s">
        <v>329</v>
      </c>
      <c r="I98" s="83">
        <v>3.9399999998999045</v>
      </c>
      <c r="J98" s="86" t="s">
        <v>342</v>
      </c>
      <c r="K98" s="86" t="s">
        <v>133</v>
      </c>
      <c r="L98" s="87">
        <v>5.0999999999999997E-2</v>
      </c>
      <c r="M98" s="87">
        <v>2.5399999999740498E-2</v>
      </c>
      <c r="N98" s="83">
        <v>8834.5524619999997</v>
      </c>
      <c r="O98" s="85">
        <v>122.13</v>
      </c>
      <c r="P98" s="83">
        <v>10.789638882000002</v>
      </c>
      <c r="Q98" s="84">
        <f t="shared" si="1"/>
        <v>4.234908958636627E-5</v>
      </c>
      <c r="R98" s="84">
        <f>P98/'סכום נכסי הקרן'!$C$42</f>
        <v>2.0695248900002669E-6</v>
      </c>
    </row>
    <row r="99" spans="2:18">
      <c r="B99" s="76" t="s">
        <v>3421</v>
      </c>
      <c r="C99" s="86" t="s">
        <v>3071</v>
      </c>
      <c r="D99" s="73" t="s">
        <v>3128</v>
      </c>
      <c r="E99" s="73"/>
      <c r="F99" s="73" t="s">
        <v>420</v>
      </c>
      <c r="G99" s="94">
        <v>40933</v>
      </c>
      <c r="H99" s="73" t="s">
        <v>329</v>
      </c>
      <c r="I99" s="83">
        <v>3.9300000000114639</v>
      </c>
      <c r="J99" s="86" t="s">
        <v>342</v>
      </c>
      <c r="K99" s="86" t="s">
        <v>133</v>
      </c>
      <c r="L99" s="87">
        <v>5.1330999999999995E-2</v>
      </c>
      <c r="M99" s="87">
        <v>2.5400000000042236E-2</v>
      </c>
      <c r="N99" s="83">
        <v>104789.54788900001</v>
      </c>
      <c r="O99" s="85">
        <v>126.53</v>
      </c>
      <c r="P99" s="83">
        <v>132.59021763600001</v>
      </c>
      <c r="Q99" s="84">
        <f t="shared" si="1"/>
        <v>5.2041361776344604E-4</v>
      </c>
      <c r="R99" s="84">
        <f>P99/'סכום נכסי הקרן'!$C$42</f>
        <v>2.5431690399390914E-5</v>
      </c>
    </row>
    <row r="100" spans="2:18">
      <c r="B100" s="76" t="s">
        <v>3421</v>
      </c>
      <c r="C100" s="86" t="s">
        <v>3071</v>
      </c>
      <c r="D100" s="73" t="s">
        <v>3129</v>
      </c>
      <c r="E100" s="73"/>
      <c r="F100" s="73" t="s">
        <v>420</v>
      </c>
      <c r="G100" s="94">
        <v>40993</v>
      </c>
      <c r="H100" s="73" t="s">
        <v>329</v>
      </c>
      <c r="I100" s="83">
        <v>3.9300000000218893</v>
      </c>
      <c r="J100" s="86" t="s">
        <v>342</v>
      </c>
      <c r="K100" s="86" t="s">
        <v>133</v>
      </c>
      <c r="L100" s="87">
        <v>5.1451999999999998E-2</v>
      </c>
      <c r="M100" s="87">
        <v>2.5400000000106209E-2</v>
      </c>
      <c r="N100" s="83">
        <v>60984.793471000012</v>
      </c>
      <c r="O100" s="85">
        <v>126.6</v>
      </c>
      <c r="P100" s="83">
        <v>77.206751367000024</v>
      </c>
      <c r="Q100" s="84">
        <f t="shared" si="1"/>
        <v>3.0303476011305766E-4</v>
      </c>
      <c r="R100" s="84">
        <f>P100/'סכום נכסי הקרן'!$C$42</f>
        <v>1.4808771208888791E-5</v>
      </c>
    </row>
    <row r="101" spans="2:18">
      <c r="B101" s="76" t="s">
        <v>3421</v>
      </c>
      <c r="C101" s="86" t="s">
        <v>3071</v>
      </c>
      <c r="D101" s="73" t="s">
        <v>3130</v>
      </c>
      <c r="E101" s="73"/>
      <c r="F101" s="73" t="s">
        <v>420</v>
      </c>
      <c r="G101" s="94">
        <v>41053</v>
      </c>
      <c r="H101" s="73" t="s">
        <v>329</v>
      </c>
      <c r="I101" s="83">
        <v>3.9300000000270479</v>
      </c>
      <c r="J101" s="86" t="s">
        <v>342</v>
      </c>
      <c r="K101" s="86" t="s">
        <v>133</v>
      </c>
      <c r="L101" s="87">
        <v>5.0999999999999997E-2</v>
      </c>
      <c r="M101" s="87">
        <v>2.5400000000205192E-2</v>
      </c>
      <c r="N101" s="83">
        <v>42956.255809000002</v>
      </c>
      <c r="O101" s="85">
        <v>124.8</v>
      </c>
      <c r="P101" s="83">
        <v>53.609409235000008</v>
      </c>
      <c r="Q101" s="84">
        <f t="shared" si="1"/>
        <v>2.1041572375074286E-4</v>
      </c>
      <c r="R101" s="84">
        <f>P101/'סכום נכסי הקרן'!$C$42</f>
        <v>1.0282643187913382E-5</v>
      </c>
    </row>
    <row r="102" spans="2:18">
      <c r="B102" s="76" t="s">
        <v>3421</v>
      </c>
      <c r="C102" s="86" t="s">
        <v>3071</v>
      </c>
      <c r="D102" s="73" t="s">
        <v>3131</v>
      </c>
      <c r="E102" s="73"/>
      <c r="F102" s="73" t="s">
        <v>420</v>
      </c>
      <c r="G102" s="94">
        <v>41085</v>
      </c>
      <c r="H102" s="73" t="s">
        <v>329</v>
      </c>
      <c r="I102" s="83">
        <v>3.9299999999921944</v>
      </c>
      <c r="J102" s="86" t="s">
        <v>342</v>
      </c>
      <c r="K102" s="86" t="s">
        <v>133</v>
      </c>
      <c r="L102" s="87">
        <v>5.0999999999999997E-2</v>
      </c>
      <c r="M102" s="87">
        <v>2.5399999999892543E-2</v>
      </c>
      <c r="N102" s="83">
        <v>79042.484446000017</v>
      </c>
      <c r="O102" s="85">
        <v>124.8</v>
      </c>
      <c r="P102" s="83">
        <v>98.645024389000014</v>
      </c>
      <c r="Q102" s="84">
        <f t="shared" si="1"/>
        <v>3.8717949884942648E-4</v>
      </c>
      <c r="R102" s="84">
        <f>P102/'סכום נכסי הקרן'!$C$42</f>
        <v>1.892077533644734E-5</v>
      </c>
    </row>
    <row r="103" spans="2:18">
      <c r="B103" s="76" t="s">
        <v>3421</v>
      </c>
      <c r="C103" s="86" t="s">
        <v>3071</v>
      </c>
      <c r="D103" s="73" t="s">
        <v>3132</v>
      </c>
      <c r="E103" s="73"/>
      <c r="F103" s="73" t="s">
        <v>420</v>
      </c>
      <c r="G103" s="94">
        <v>41115</v>
      </c>
      <c r="H103" s="73" t="s">
        <v>329</v>
      </c>
      <c r="I103" s="83">
        <v>3.9300000000184752</v>
      </c>
      <c r="J103" s="86" t="s">
        <v>342</v>
      </c>
      <c r="K103" s="86" t="s">
        <v>133</v>
      </c>
      <c r="L103" s="87">
        <v>5.0999999999999997E-2</v>
      </c>
      <c r="M103" s="87">
        <v>2.5600000000118608E-2</v>
      </c>
      <c r="N103" s="83">
        <v>35051.415839000001</v>
      </c>
      <c r="O103" s="85">
        <v>125.08</v>
      </c>
      <c r="P103" s="83">
        <v>43.842312283000005</v>
      </c>
      <c r="Q103" s="84">
        <f t="shared" si="1"/>
        <v>1.720800882079246E-4</v>
      </c>
      <c r="R103" s="84">
        <f>P103/'סכום נכסי הקרן'!$C$42</f>
        <v>8.4092486780256749E-6</v>
      </c>
    </row>
    <row r="104" spans="2:18">
      <c r="B104" s="76" t="s">
        <v>3421</v>
      </c>
      <c r="C104" s="86" t="s">
        <v>3071</v>
      </c>
      <c r="D104" s="73" t="s">
        <v>3133</v>
      </c>
      <c r="E104" s="73"/>
      <c r="F104" s="73" t="s">
        <v>420</v>
      </c>
      <c r="G104" s="94">
        <v>41179</v>
      </c>
      <c r="H104" s="73" t="s">
        <v>329</v>
      </c>
      <c r="I104" s="83">
        <v>3.9299999999948803</v>
      </c>
      <c r="J104" s="86" t="s">
        <v>342</v>
      </c>
      <c r="K104" s="86" t="s">
        <v>133</v>
      </c>
      <c r="L104" s="87">
        <v>5.0999999999999997E-2</v>
      </c>
      <c r="M104" s="87">
        <v>2.5400000000029253E-2</v>
      </c>
      <c r="N104" s="83">
        <v>44199.838357000008</v>
      </c>
      <c r="O104" s="85">
        <v>123.74</v>
      </c>
      <c r="P104" s="83">
        <v>54.69288129600001</v>
      </c>
      <c r="Q104" s="84">
        <f t="shared" si="1"/>
        <v>2.1466832718607755E-4</v>
      </c>
      <c r="R104" s="84">
        <f>P104/'סכום נכסי הקרן'!$C$42</f>
        <v>1.0490460374603485E-5</v>
      </c>
    </row>
    <row r="105" spans="2:18">
      <c r="B105" s="76" t="s">
        <v>3422</v>
      </c>
      <c r="C105" s="86" t="s">
        <v>3070</v>
      </c>
      <c r="D105" s="73">
        <v>4099</v>
      </c>
      <c r="E105" s="73"/>
      <c r="F105" s="73" t="s">
        <v>423</v>
      </c>
      <c r="G105" s="94">
        <v>42052</v>
      </c>
      <c r="H105" s="73" t="s">
        <v>131</v>
      </c>
      <c r="I105" s="83">
        <v>4.1300000000025898</v>
      </c>
      <c r="J105" s="86" t="s">
        <v>547</v>
      </c>
      <c r="K105" s="86" t="s">
        <v>133</v>
      </c>
      <c r="L105" s="87">
        <v>2.9779E-2</v>
      </c>
      <c r="M105" s="87">
        <v>3.0700000000027688E-2</v>
      </c>
      <c r="N105" s="83">
        <v>300142.40600300004</v>
      </c>
      <c r="O105" s="85">
        <v>111.94</v>
      </c>
      <c r="P105" s="83">
        <v>335.979428601</v>
      </c>
      <c r="Q105" s="84">
        <f t="shared" si="1"/>
        <v>1.3187116896689382E-3</v>
      </c>
      <c r="R105" s="84">
        <f>P105/'סכום נכסי הקרן'!$C$42</f>
        <v>6.4443101166046683E-5</v>
      </c>
    </row>
    <row r="106" spans="2:18">
      <c r="B106" s="76" t="s">
        <v>3422</v>
      </c>
      <c r="C106" s="86" t="s">
        <v>3070</v>
      </c>
      <c r="D106" s="73" t="s">
        <v>3134</v>
      </c>
      <c r="E106" s="73"/>
      <c r="F106" s="73" t="s">
        <v>423</v>
      </c>
      <c r="G106" s="94">
        <v>42054</v>
      </c>
      <c r="H106" s="73" t="s">
        <v>131</v>
      </c>
      <c r="I106" s="83">
        <v>4.1300000000157873</v>
      </c>
      <c r="J106" s="86" t="s">
        <v>547</v>
      </c>
      <c r="K106" s="86" t="s">
        <v>133</v>
      </c>
      <c r="L106" s="87">
        <v>2.9779E-2</v>
      </c>
      <c r="M106" s="87">
        <v>3.0699999999842128E-2</v>
      </c>
      <c r="N106" s="83">
        <v>8488.1904380000014</v>
      </c>
      <c r="O106" s="85">
        <v>111.94</v>
      </c>
      <c r="P106" s="83">
        <v>9.5016809450000022</v>
      </c>
      <c r="Q106" s="84">
        <f t="shared" si="1"/>
        <v>3.7293883693564962E-5</v>
      </c>
      <c r="R106" s="84">
        <f>P106/'סכום נכסי הקרן'!$C$42</f>
        <v>1.8224859448561809E-6</v>
      </c>
    </row>
    <row r="107" spans="2:18">
      <c r="B107" s="76" t="s">
        <v>3423</v>
      </c>
      <c r="C107" s="86" t="s">
        <v>3070</v>
      </c>
      <c r="D107" s="73">
        <v>9079</v>
      </c>
      <c r="E107" s="73"/>
      <c r="F107" s="73" t="s">
        <v>3099</v>
      </c>
      <c r="G107" s="94">
        <v>44705</v>
      </c>
      <c r="H107" s="73" t="s">
        <v>3069</v>
      </c>
      <c r="I107" s="83">
        <v>7.7900000000029168</v>
      </c>
      <c r="J107" s="86" t="s">
        <v>334</v>
      </c>
      <c r="K107" s="86" t="s">
        <v>133</v>
      </c>
      <c r="L107" s="87">
        <v>2.3671999999999999E-2</v>
      </c>
      <c r="M107" s="87">
        <v>2.380000000000794E-2</v>
      </c>
      <c r="N107" s="83">
        <v>1244037.5546000001</v>
      </c>
      <c r="O107" s="85">
        <v>105.23</v>
      </c>
      <c r="P107" s="83">
        <v>1309.1006176420003</v>
      </c>
      <c r="Q107" s="84">
        <f t="shared" si="1"/>
        <v>5.1381904381040868E-3</v>
      </c>
      <c r="R107" s="84">
        <f>P107/'סכום נכסי הקרן'!$C$42</f>
        <v>2.5109425267647631E-4</v>
      </c>
    </row>
    <row r="108" spans="2:18">
      <c r="B108" s="76" t="s">
        <v>3423</v>
      </c>
      <c r="C108" s="86" t="s">
        <v>3070</v>
      </c>
      <c r="D108" s="73">
        <v>9017</v>
      </c>
      <c r="E108" s="73"/>
      <c r="F108" s="73" t="s">
        <v>3099</v>
      </c>
      <c r="G108" s="94">
        <v>44651</v>
      </c>
      <c r="H108" s="73" t="s">
        <v>3069</v>
      </c>
      <c r="I108" s="83">
        <v>7.8800000000009236</v>
      </c>
      <c r="J108" s="86" t="s">
        <v>334</v>
      </c>
      <c r="K108" s="86" t="s">
        <v>133</v>
      </c>
      <c r="L108" s="87">
        <v>1.797E-2</v>
      </c>
      <c r="M108" s="87">
        <v>3.6600000000006037E-2</v>
      </c>
      <c r="N108" s="83">
        <v>3048030.9850240005</v>
      </c>
      <c r="O108" s="85">
        <v>92.42</v>
      </c>
      <c r="P108" s="83">
        <v>2816.9902092550005</v>
      </c>
      <c r="Q108" s="84">
        <f t="shared" si="1"/>
        <v>1.1056623121527808E-2</v>
      </c>
      <c r="R108" s="84">
        <f>P108/'סכום נכסי הקרן'!$C$42</f>
        <v>5.4031755990147166E-4</v>
      </c>
    </row>
    <row r="109" spans="2:18">
      <c r="B109" s="76" t="s">
        <v>3423</v>
      </c>
      <c r="C109" s="86" t="s">
        <v>3070</v>
      </c>
      <c r="D109" s="73">
        <v>9080</v>
      </c>
      <c r="E109" s="73"/>
      <c r="F109" s="73" t="s">
        <v>3099</v>
      </c>
      <c r="G109" s="94">
        <v>44705</v>
      </c>
      <c r="H109" s="73" t="s">
        <v>3069</v>
      </c>
      <c r="I109" s="83">
        <v>7.4200000000005888</v>
      </c>
      <c r="J109" s="86" t="s">
        <v>334</v>
      </c>
      <c r="K109" s="86" t="s">
        <v>133</v>
      </c>
      <c r="L109" s="87">
        <v>2.3184999999999997E-2</v>
      </c>
      <c r="M109" s="87">
        <v>2.5499999999998364E-2</v>
      </c>
      <c r="N109" s="83">
        <v>884110.38032400014</v>
      </c>
      <c r="O109" s="85">
        <v>103.58</v>
      </c>
      <c r="P109" s="83">
        <v>915.76155041300012</v>
      </c>
      <c r="Q109" s="84">
        <f t="shared" si="1"/>
        <v>3.594343458786928E-3</v>
      </c>
      <c r="R109" s="84">
        <f>P109/'סכום נכסי הקרן'!$C$42</f>
        <v>1.7564918924641888E-4</v>
      </c>
    </row>
    <row r="110" spans="2:18">
      <c r="B110" s="76" t="s">
        <v>3423</v>
      </c>
      <c r="C110" s="86" t="s">
        <v>3070</v>
      </c>
      <c r="D110" s="73">
        <v>9019</v>
      </c>
      <c r="E110" s="73"/>
      <c r="F110" s="73" t="s">
        <v>3099</v>
      </c>
      <c r="G110" s="94">
        <v>44651</v>
      </c>
      <c r="H110" s="73" t="s">
        <v>3069</v>
      </c>
      <c r="I110" s="83">
        <v>7.4699999999980253</v>
      </c>
      <c r="J110" s="86" t="s">
        <v>334</v>
      </c>
      <c r="K110" s="86" t="s">
        <v>133</v>
      </c>
      <c r="L110" s="87">
        <v>1.8769999999999998E-2</v>
      </c>
      <c r="M110" s="87">
        <v>3.8699999999988313E-2</v>
      </c>
      <c r="N110" s="83">
        <v>1882855.4478510001</v>
      </c>
      <c r="O110" s="85">
        <v>92.26</v>
      </c>
      <c r="P110" s="83">
        <v>1737.1224833690003</v>
      </c>
      <c r="Q110" s="84">
        <f t="shared" si="1"/>
        <v>6.8181666203316425E-3</v>
      </c>
      <c r="R110" s="84">
        <f>P110/'סכום נכסי הקרן'!$C$42</f>
        <v>3.3319170878913019E-4</v>
      </c>
    </row>
    <row r="111" spans="2:18">
      <c r="B111" s="76" t="s">
        <v>3424</v>
      </c>
      <c r="C111" s="86" t="s">
        <v>3070</v>
      </c>
      <c r="D111" s="73">
        <v>4100</v>
      </c>
      <c r="E111" s="73"/>
      <c r="F111" s="73" t="s">
        <v>423</v>
      </c>
      <c r="G111" s="94">
        <v>42052</v>
      </c>
      <c r="H111" s="73" t="s">
        <v>131</v>
      </c>
      <c r="I111" s="83">
        <v>4.1799999999987447</v>
      </c>
      <c r="J111" s="86" t="s">
        <v>547</v>
      </c>
      <c r="K111" s="86" t="s">
        <v>133</v>
      </c>
      <c r="L111" s="87">
        <v>2.9779E-2</v>
      </c>
      <c r="M111" s="87">
        <v>1.9799999999987446E-2</v>
      </c>
      <c r="N111" s="83">
        <v>340420.55707100005</v>
      </c>
      <c r="O111" s="85">
        <v>117.01</v>
      </c>
      <c r="P111" s="83">
        <v>398.32611632500004</v>
      </c>
      <c r="Q111" s="84">
        <f t="shared" si="1"/>
        <v>1.5634210346908231E-3</v>
      </c>
      <c r="R111" s="84">
        <f>P111/'סכום נכסי הקרן'!$C$42</f>
        <v>7.6401612796046222E-5</v>
      </c>
    </row>
    <row r="112" spans="2:18">
      <c r="B112" s="76" t="s">
        <v>3425</v>
      </c>
      <c r="C112" s="86" t="s">
        <v>3071</v>
      </c>
      <c r="D112" s="73" t="s">
        <v>3135</v>
      </c>
      <c r="E112" s="73"/>
      <c r="F112" s="73" t="s">
        <v>423</v>
      </c>
      <c r="G112" s="94">
        <v>41767</v>
      </c>
      <c r="H112" s="73" t="s">
        <v>131</v>
      </c>
      <c r="I112" s="83">
        <v>4.4899999999553781</v>
      </c>
      <c r="J112" s="86" t="s">
        <v>547</v>
      </c>
      <c r="K112" s="86" t="s">
        <v>133</v>
      </c>
      <c r="L112" s="87">
        <v>5.3499999999999999E-2</v>
      </c>
      <c r="M112" s="87">
        <v>2.4699999999805496E-2</v>
      </c>
      <c r="N112" s="83">
        <v>20606.844813000003</v>
      </c>
      <c r="O112" s="85">
        <v>127.24</v>
      </c>
      <c r="P112" s="83">
        <v>26.220149133000003</v>
      </c>
      <c r="Q112" s="84">
        <f t="shared" si="1"/>
        <v>1.029134947652181E-4</v>
      </c>
      <c r="R112" s="84">
        <f>P112/'סכום נכסי הקרן'!$C$42</f>
        <v>5.0291999429923474E-6</v>
      </c>
    </row>
    <row r="113" spans="2:18">
      <c r="B113" s="76" t="s">
        <v>3425</v>
      </c>
      <c r="C113" s="86" t="s">
        <v>3071</v>
      </c>
      <c r="D113" s="73" t="s">
        <v>3136</v>
      </c>
      <c r="E113" s="73"/>
      <c r="F113" s="73" t="s">
        <v>423</v>
      </c>
      <c r="G113" s="94">
        <v>41269</v>
      </c>
      <c r="H113" s="73" t="s">
        <v>131</v>
      </c>
      <c r="I113" s="83">
        <v>4.5299999999863081</v>
      </c>
      <c r="J113" s="86" t="s">
        <v>547</v>
      </c>
      <c r="K113" s="86" t="s">
        <v>133</v>
      </c>
      <c r="L113" s="87">
        <v>5.3499999999999999E-2</v>
      </c>
      <c r="M113" s="87">
        <v>1.8499999999948467E-2</v>
      </c>
      <c r="N113" s="83">
        <v>102345.102409</v>
      </c>
      <c r="O113" s="85">
        <v>132.72999999999999</v>
      </c>
      <c r="P113" s="83">
        <v>135.84265406200001</v>
      </c>
      <c r="Q113" s="84">
        <f t="shared" si="1"/>
        <v>5.3317935747772131E-4</v>
      </c>
      <c r="R113" s="84">
        <f>P113/'סכום נכסי הקרן'!$C$42</f>
        <v>2.6055529455578383E-5</v>
      </c>
    </row>
    <row r="114" spans="2:18">
      <c r="B114" s="76" t="s">
        <v>3425</v>
      </c>
      <c r="C114" s="86" t="s">
        <v>3071</v>
      </c>
      <c r="D114" s="73" t="s">
        <v>3137</v>
      </c>
      <c r="E114" s="73"/>
      <c r="F114" s="73" t="s">
        <v>423</v>
      </c>
      <c r="G114" s="94">
        <v>41767</v>
      </c>
      <c r="H114" s="73" t="s">
        <v>131</v>
      </c>
      <c r="I114" s="83">
        <v>5.1599999999122801</v>
      </c>
      <c r="J114" s="86" t="s">
        <v>547</v>
      </c>
      <c r="K114" s="86" t="s">
        <v>133</v>
      </c>
      <c r="L114" s="87">
        <v>5.3499999999999999E-2</v>
      </c>
      <c r="M114" s="87">
        <v>2.8699999999463936E-2</v>
      </c>
      <c r="N114" s="83">
        <v>16127.096960000003</v>
      </c>
      <c r="O114" s="85">
        <v>127.24</v>
      </c>
      <c r="P114" s="83">
        <v>20.520118030000006</v>
      </c>
      <c r="Q114" s="84">
        <f t="shared" si="1"/>
        <v>8.0541001073262776E-5</v>
      </c>
      <c r="R114" s="84">
        <f>P114/'סכום נכסי הקרן'!$C$42</f>
        <v>3.9358958602103332E-6</v>
      </c>
    </row>
    <row r="115" spans="2:18">
      <c r="B115" s="76" t="s">
        <v>3425</v>
      </c>
      <c r="C115" s="86" t="s">
        <v>3071</v>
      </c>
      <c r="D115" s="73" t="s">
        <v>3138</v>
      </c>
      <c r="E115" s="73"/>
      <c r="F115" s="73" t="s">
        <v>423</v>
      </c>
      <c r="G115" s="94">
        <v>41767</v>
      </c>
      <c r="H115" s="73" t="s">
        <v>131</v>
      </c>
      <c r="I115" s="83">
        <v>4.4900000000621656</v>
      </c>
      <c r="J115" s="86" t="s">
        <v>547</v>
      </c>
      <c r="K115" s="86" t="s">
        <v>133</v>
      </c>
      <c r="L115" s="87">
        <v>5.3499999999999999E-2</v>
      </c>
      <c r="M115" s="87">
        <v>2.470000000033943E-2</v>
      </c>
      <c r="N115" s="83">
        <v>20606.843875000002</v>
      </c>
      <c r="O115" s="85">
        <v>127.24</v>
      </c>
      <c r="P115" s="83">
        <v>26.220147913000009</v>
      </c>
      <c r="Q115" s="84">
        <f t="shared" si="1"/>
        <v>1.029134899767456E-4</v>
      </c>
      <c r="R115" s="84">
        <f>P115/'סכום נכסי הקרן'!$C$42</f>
        <v>5.0291997089881896E-6</v>
      </c>
    </row>
    <row r="116" spans="2:18">
      <c r="B116" s="76" t="s">
        <v>3425</v>
      </c>
      <c r="C116" s="86" t="s">
        <v>3071</v>
      </c>
      <c r="D116" s="73" t="s">
        <v>3139</v>
      </c>
      <c r="E116" s="73"/>
      <c r="F116" s="73" t="s">
        <v>423</v>
      </c>
      <c r="G116" s="94">
        <v>41269</v>
      </c>
      <c r="H116" s="73" t="s">
        <v>131</v>
      </c>
      <c r="I116" s="83">
        <v>4.5299999999953577</v>
      </c>
      <c r="J116" s="86" t="s">
        <v>547</v>
      </c>
      <c r="K116" s="86" t="s">
        <v>133</v>
      </c>
      <c r="L116" s="87">
        <v>5.3499999999999999E-2</v>
      </c>
      <c r="M116" s="87">
        <v>1.8499999999989608E-2</v>
      </c>
      <c r="N116" s="83">
        <v>108741.66526000001</v>
      </c>
      <c r="O116" s="85">
        <v>132.72999999999999</v>
      </c>
      <c r="P116" s="83">
        <v>144.33281193900004</v>
      </c>
      <c r="Q116" s="84">
        <f t="shared" si="1"/>
        <v>5.6650303591289982E-4</v>
      </c>
      <c r="R116" s="84">
        <f>P116/'סכום נכסי הקרן'!$C$42</f>
        <v>2.7683998511738901E-5</v>
      </c>
    </row>
    <row r="117" spans="2:18">
      <c r="B117" s="76" t="s">
        <v>3425</v>
      </c>
      <c r="C117" s="86" t="s">
        <v>3071</v>
      </c>
      <c r="D117" s="73" t="s">
        <v>3140</v>
      </c>
      <c r="E117" s="73"/>
      <c r="F117" s="73" t="s">
        <v>423</v>
      </c>
      <c r="G117" s="94">
        <v>41281</v>
      </c>
      <c r="H117" s="73" t="s">
        <v>131</v>
      </c>
      <c r="I117" s="83">
        <v>4.5300000000003848</v>
      </c>
      <c r="J117" s="86" t="s">
        <v>547</v>
      </c>
      <c r="K117" s="86" t="s">
        <v>133</v>
      </c>
      <c r="L117" s="87">
        <v>5.3499999999999999E-2</v>
      </c>
      <c r="M117" s="87">
        <v>1.8600000000018702E-2</v>
      </c>
      <c r="N117" s="83">
        <v>136998.81108800002</v>
      </c>
      <c r="O117" s="85">
        <v>132.68</v>
      </c>
      <c r="P117" s="83">
        <v>181.77002148100004</v>
      </c>
      <c r="Q117" s="84">
        <f t="shared" si="1"/>
        <v>7.1344324013073032E-4</v>
      </c>
      <c r="R117" s="84">
        <f>P117/'סכום נכסי הקרן'!$C$42</f>
        <v>3.4864705651861749E-5</v>
      </c>
    </row>
    <row r="118" spans="2:18">
      <c r="B118" s="76" t="s">
        <v>3425</v>
      </c>
      <c r="C118" s="86" t="s">
        <v>3071</v>
      </c>
      <c r="D118" s="73" t="s">
        <v>3141</v>
      </c>
      <c r="E118" s="73"/>
      <c r="F118" s="73" t="s">
        <v>423</v>
      </c>
      <c r="G118" s="94">
        <v>41767</v>
      </c>
      <c r="H118" s="73" t="s">
        <v>131</v>
      </c>
      <c r="I118" s="83">
        <v>4.4899999999197542</v>
      </c>
      <c r="J118" s="86" t="s">
        <v>547</v>
      </c>
      <c r="K118" s="86" t="s">
        <v>133</v>
      </c>
      <c r="L118" s="87">
        <v>5.3499999999999999E-2</v>
      </c>
      <c r="M118" s="87">
        <v>2.4699999999541911E-2</v>
      </c>
      <c r="N118" s="83">
        <v>24190.643002000004</v>
      </c>
      <c r="O118" s="85">
        <v>127.24</v>
      </c>
      <c r="P118" s="83">
        <v>30.780173903000005</v>
      </c>
      <c r="Q118" s="84">
        <f t="shared" si="1"/>
        <v>1.2081148927761492E-4</v>
      </c>
      <c r="R118" s="84">
        <f>P118/'סכום נכסי הקרן'!$C$42</f>
        <v>5.9038431876588876E-6</v>
      </c>
    </row>
    <row r="119" spans="2:18">
      <c r="B119" s="76" t="s">
        <v>3425</v>
      </c>
      <c r="C119" s="86" t="s">
        <v>3071</v>
      </c>
      <c r="D119" s="73" t="s">
        <v>3142</v>
      </c>
      <c r="E119" s="73"/>
      <c r="F119" s="73" t="s">
        <v>423</v>
      </c>
      <c r="G119" s="94">
        <v>41281</v>
      </c>
      <c r="H119" s="73" t="s">
        <v>131</v>
      </c>
      <c r="I119" s="83">
        <v>4.5299999999865577</v>
      </c>
      <c r="J119" s="86" t="s">
        <v>547</v>
      </c>
      <c r="K119" s="86" t="s">
        <v>133</v>
      </c>
      <c r="L119" s="87">
        <v>5.3499999999999999E-2</v>
      </c>
      <c r="M119" s="87">
        <v>1.8599999999914459E-2</v>
      </c>
      <c r="N119" s="83">
        <v>98685.58448200002</v>
      </c>
      <c r="O119" s="85">
        <v>132.68</v>
      </c>
      <c r="P119" s="83">
        <v>130.93603279200002</v>
      </c>
      <c r="Q119" s="84">
        <f t="shared" si="1"/>
        <v>5.1392097950955307E-4</v>
      </c>
      <c r="R119" s="84">
        <f>P119/'סכום נכסי הקרן'!$C$42</f>
        <v>2.5114406684453031E-5</v>
      </c>
    </row>
    <row r="120" spans="2:18">
      <c r="B120" s="76" t="s">
        <v>3425</v>
      </c>
      <c r="C120" s="86" t="s">
        <v>3071</v>
      </c>
      <c r="D120" s="73" t="s">
        <v>3143</v>
      </c>
      <c r="E120" s="73"/>
      <c r="F120" s="73" t="s">
        <v>423</v>
      </c>
      <c r="G120" s="94">
        <v>41767</v>
      </c>
      <c r="H120" s="73" t="s">
        <v>131</v>
      </c>
      <c r="I120" s="83">
        <v>4.4900000000634108</v>
      </c>
      <c r="J120" s="86" t="s">
        <v>547</v>
      </c>
      <c r="K120" s="86" t="s">
        <v>133</v>
      </c>
      <c r="L120" s="87">
        <v>5.3499999999999999E-2</v>
      </c>
      <c r="M120" s="87">
        <v>2.4700000000307084E-2</v>
      </c>
      <c r="N120" s="83">
        <v>19706.377175000005</v>
      </c>
      <c r="O120" s="85">
        <v>127.24</v>
      </c>
      <c r="P120" s="83">
        <v>25.074394109000004</v>
      </c>
      <c r="Q120" s="84">
        <f t="shared" si="1"/>
        <v>9.841643210296791E-5</v>
      </c>
      <c r="R120" s="84">
        <f>P120/'סכום נכסי הקרן'!$C$42</f>
        <v>4.8094364675004477E-6</v>
      </c>
    </row>
    <row r="121" spans="2:18">
      <c r="B121" s="76" t="s">
        <v>3425</v>
      </c>
      <c r="C121" s="86" t="s">
        <v>3071</v>
      </c>
      <c r="D121" s="73" t="s">
        <v>3144</v>
      </c>
      <c r="E121" s="73"/>
      <c r="F121" s="73" t="s">
        <v>423</v>
      </c>
      <c r="G121" s="94">
        <v>41281</v>
      </c>
      <c r="H121" s="73" t="s">
        <v>131</v>
      </c>
      <c r="I121" s="83">
        <v>4.530000000012909</v>
      </c>
      <c r="J121" s="86" t="s">
        <v>547</v>
      </c>
      <c r="K121" s="86" t="s">
        <v>133</v>
      </c>
      <c r="L121" s="87">
        <v>5.3499999999999999E-2</v>
      </c>
      <c r="M121" s="87">
        <v>1.8600000000054687E-2</v>
      </c>
      <c r="N121" s="83">
        <v>118519.45534100002</v>
      </c>
      <c r="O121" s="85">
        <v>132.68</v>
      </c>
      <c r="P121" s="83">
        <v>157.25161244900005</v>
      </c>
      <c r="Q121" s="84">
        <f t="shared" si="1"/>
        <v>6.1720903693199714E-4</v>
      </c>
      <c r="R121" s="84">
        <f>P121/'סכום נכסי הקרן'!$C$42</f>
        <v>3.0161910840111225E-5</v>
      </c>
    </row>
    <row r="122" spans="2:18">
      <c r="B122" s="76" t="s">
        <v>3426</v>
      </c>
      <c r="C122" s="86" t="s">
        <v>3070</v>
      </c>
      <c r="D122" s="73">
        <v>9533</v>
      </c>
      <c r="E122" s="73"/>
      <c r="F122" s="73" t="s">
        <v>3099</v>
      </c>
      <c r="G122" s="94">
        <v>45015</v>
      </c>
      <c r="H122" s="73" t="s">
        <v>3069</v>
      </c>
      <c r="I122" s="83">
        <v>4.1300000000000825</v>
      </c>
      <c r="J122" s="86" t="s">
        <v>506</v>
      </c>
      <c r="K122" s="86" t="s">
        <v>133</v>
      </c>
      <c r="L122" s="87">
        <v>3.3593000000000005E-2</v>
      </c>
      <c r="M122" s="87">
        <v>3.1700000000007431E-2</v>
      </c>
      <c r="N122" s="83">
        <v>947645.12447400007</v>
      </c>
      <c r="O122" s="85">
        <v>102.23</v>
      </c>
      <c r="P122" s="83">
        <v>968.77759828400019</v>
      </c>
      <c r="Q122" s="84">
        <f t="shared" si="1"/>
        <v>3.8024302525488237E-3</v>
      </c>
      <c r="R122" s="84">
        <f>P122/'סכום נכסי הקרן'!$C$42</f>
        <v>1.858180217567932E-4</v>
      </c>
    </row>
    <row r="123" spans="2:18">
      <c r="B123" s="76" t="s">
        <v>3427</v>
      </c>
      <c r="C123" s="86" t="s">
        <v>3071</v>
      </c>
      <c r="D123" s="73" t="s">
        <v>3145</v>
      </c>
      <c r="E123" s="73"/>
      <c r="F123" s="73" t="s">
        <v>3099</v>
      </c>
      <c r="G123" s="94">
        <v>44748</v>
      </c>
      <c r="H123" s="73" t="s">
        <v>3069</v>
      </c>
      <c r="I123" s="83">
        <v>1.8600000000000652</v>
      </c>
      <c r="J123" s="86" t="s">
        <v>334</v>
      </c>
      <c r="K123" s="86" t="s">
        <v>133</v>
      </c>
      <c r="L123" s="87">
        <v>7.5660000000000005E-2</v>
      </c>
      <c r="M123" s="87">
        <v>8.4800000000002859E-2</v>
      </c>
      <c r="N123" s="83">
        <v>10006026.816316999</v>
      </c>
      <c r="O123" s="85">
        <v>100.5</v>
      </c>
      <c r="P123" s="83">
        <v>10056.069691869001</v>
      </c>
      <c r="Q123" s="84">
        <f t="shared" si="1"/>
        <v>3.9469847037991244E-2</v>
      </c>
      <c r="R123" s="84">
        <f>P123/'סכום נכסי הקרן'!$C$42</f>
        <v>1.9288214138120038E-3</v>
      </c>
    </row>
    <row r="124" spans="2:18">
      <c r="B124" s="76" t="s">
        <v>3428</v>
      </c>
      <c r="C124" s="86" t="s">
        <v>3071</v>
      </c>
      <c r="D124" s="73">
        <v>7127</v>
      </c>
      <c r="E124" s="73"/>
      <c r="F124" s="73" t="s">
        <v>3099</v>
      </c>
      <c r="G124" s="94">
        <v>43631</v>
      </c>
      <c r="H124" s="73" t="s">
        <v>3069</v>
      </c>
      <c r="I124" s="83">
        <v>5</v>
      </c>
      <c r="J124" s="86" t="s">
        <v>334</v>
      </c>
      <c r="K124" s="86" t="s">
        <v>133</v>
      </c>
      <c r="L124" s="87">
        <v>3.1E-2</v>
      </c>
      <c r="M124" s="87">
        <v>2.7400000000003432E-2</v>
      </c>
      <c r="N124" s="83">
        <v>621316.97584900015</v>
      </c>
      <c r="O124" s="85">
        <v>112.48</v>
      </c>
      <c r="P124" s="83">
        <v>698.85730027400018</v>
      </c>
      <c r="Q124" s="84">
        <f t="shared" si="1"/>
        <v>2.7429991625357994E-3</v>
      </c>
      <c r="R124" s="84">
        <f>P124/'סכום נכסי הקרן'!$C$42</f>
        <v>1.3404550358847066E-4</v>
      </c>
    </row>
    <row r="125" spans="2:18">
      <c r="B125" s="76" t="s">
        <v>3428</v>
      </c>
      <c r="C125" s="86" t="s">
        <v>3071</v>
      </c>
      <c r="D125" s="73">
        <v>7128</v>
      </c>
      <c r="E125" s="73"/>
      <c r="F125" s="73" t="s">
        <v>3099</v>
      </c>
      <c r="G125" s="94">
        <v>43634</v>
      </c>
      <c r="H125" s="73" t="s">
        <v>3069</v>
      </c>
      <c r="I125" s="83">
        <v>5.0200000000097189</v>
      </c>
      <c r="J125" s="86" t="s">
        <v>334</v>
      </c>
      <c r="K125" s="86" t="s">
        <v>133</v>
      </c>
      <c r="L125" s="87">
        <v>2.4900000000000002E-2</v>
      </c>
      <c r="M125" s="87">
        <v>2.7500000000043077E-2</v>
      </c>
      <c r="N125" s="83">
        <v>261359.87908400001</v>
      </c>
      <c r="O125" s="85">
        <v>111.02</v>
      </c>
      <c r="P125" s="83">
        <v>290.16171650900003</v>
      </c>
      <c r="Q125" s="84">
        <f t="shared" si="1"/>
        <v>1.1388782017045314E-3</v>
      </c>
      <c r="R125" s="84">
        <f>P125/'סכום נכסי הקרן'!$C$42</f>
        <v>5.565495759476863E-5</v>
      </c>
    </row>
    <row r="126" spans="2:18">
      <c r="B126" s="76" t="s">
        <v>3428</v>
      </c>
      <c r="C126" s="86" t="s">
        <v>3071</v>
      </c>
      <c r="D126" s="73">
        <v>7130</v>
      </c>
      <c r="E126" s="73"/>
      <c r="F126" s="73" t="s">
        <v>3099</v>
      </c>
      <c r="G126" s="94">
        <v>43634</v>
      </c>
      <c r="H126" s="73" t="s">
        <v>3069</v>
      </c>
      <c r="I126" s="83">
        <v>5.2899999999962839</v>
      </c>
      <c r="J126" s="86" t="s">
        <v>334</v>
      </c>
      <c r="K126" s="86" t="s">
        <v>133</v>
      </c>
      <c r="L126" s="87">
        <v>3.6000000000000004E-2</v>
      </c>
      <c r="M126" s="87">
        <v>2.7699999999968861E-2</v>
      </c>
      <c r="N126" s="83">
        <v>172345.19682600003</v>
      </c>
      <c r="O126" s="85">
        <v>115.54</v>
      </c>
      <c r="P126" s="83">
        <v>199.12764190600004</v>
      </c>
      <c r="Q126" s="84">
        <f t="shared" si="1"/>
        <v>7.8157150933636367E-4</v>
      </c>
      <c r="R126" s="84">
        <f>P126/'סכום נכסי הקרן'!$C$42</f>
        <v>3.8194013323190953E-5</v>
      </c>
    </row>
    <row r="127" spans="2:18">
      <c r="B127" s="76" t="s">
        <v>3420</v>
      </c>
      <c r="C127" s="86" t="s">
        <v>3070</v>
      </c>
      <c r="D127" s="73">
        <v>9922</v>
      </c>
      <c r="E127" s="73"/>
      <c r="F127" s="73" t="s">
        <v>423</v>
      </c>
      <c r="G127" s="94">
        <v>40489</v>
      </c>
      <c r="H127" s="73" t="s">
        <v>131</v>
      </c>
      <c r="I127" s="83">
        <v>1.8600000000018233</v>
      </c>
      <c r="J127" s="86" t="s">
        <v>334</v>
      </c>
      <c r="K127" s="86" t="s">
        <v>133</v>
      </c>
      <c r="L127" s="87">
        <v>5.7000000000000002E-2</v>
      </c>
      <c r="M127" s="87">
        <v>2.3500000000026392E-2</v>
      </c>
      <c r="N127" s="83">
        <v>166965.92721100003</v>
      </c>
      <c r="O127" s="85">
        <v>124.81</v>
      </c>
      <c r="P127" s="83">
        <v>208.39017516700002</v>
      </c>
      <c r="Q127" s="84">
        <f t="shared" si="1"/>
        <v>8.1792674375678344E-4</v>
      </c>
      <c r="R127" s="84">
        <f>P127/'סכום נכסי הקרן'!$C$42</f>
        <v>3.9970629143028438E-5</v>
      </c>
    </row>
    <row r="128" spans="2:18">
      <c r="B128" s="76" t="s">
        <v>3429</v>
      </c>
      <c r="C128" s="86" t="s">
        <v>3071</v>
      </c>
      <c r="D128" s="73" t="s">
        <v>3146</v>
      </c>
      <c r="E128" s="73"/>
      <c r="F128" s="73" t="s">
        <v>467</v>
      </c>
      <c r="G128" s="94">
        <v>43801</v>
      </c>
      <c r="H128" s="73" t="s">
        <v>329</v>
      </c>
      <c r="I128" s="83">
        <v>4.7100000000004547</v>
      </c>
      <c r="J128" s="86" t="s">
        <v>342</v>
      </c>
      <c r="K128" s="86" t="s">
        <v>134</v>
      </c>
      <c r="L128" s="87">
        <v>2.3629999999999998E-2</v>
      </c>
      <c r="M128" s="87">
        <v>5.9000000000006887E-2</v>
      </c>
      <c r="N128" s="83">
        <v>1231588.8683780003</v>
      </c>
      <c r="O128" s="85">
        <v>84.99</v>
      </c>
      <c r="P128" s="83">
        <v>4206.2741659790008</v>
      </c>
      <c r="Q128" s="84">
        <f t="shared" si="1"/>
        <v>1.6509531359481761E-2</v>
      </c>
      <c r="R128" s="84">
        <f>P128/'סכום נכסי הקרן'!$C$42</f>
        <v>8.0679151321559996E-4</v>
      </c>
    </row>
    <row r="129" spans="2:18">
      <c r="B129" s="76" t="s">
        <v>3430</v>
      </c>
      <c r="C129" s="86" t="s">
        <v>3071</v>
      </c>
      <c r="D129" s="73">
        <v>9365</v>
      </c>
      <c r="E129" s="73"/>
      <c r="F129" s="73" t="s">
        <v>315</v>
      </c>
      <c r="G129" s="94">
        <v>44906</v>
      </c>
      <c r="H129" s="73" t="s">
        <v>3069</v>
      </c>
      <c r="I129" s="83">
        <v>2.1899999999129904</v>
      </c>
      <c r="J129" s="86" t="s">
        <v>334</v>
      </c>
      <c r="K129" s="86" t="s">
        <v>133</v>
      </c>
      <c r="L129" s="87">
        <v>7.6799999999999993E-2</v>
      </c>
      <c r="M129" s="87">
        <v>8.069999999382374E-2</v>
      </c>
      <c r="N129" s="83">
        <v>7014.937033000002</v>
      </c>
      <c r="O129" s="85">
        <v>99.94</v>
      </c>
      <c r="P129" s="83">
        <v>7.010728019000001</v>
      </c>
      <c r="Q129" s="84">
        <f t="shared" si="1"/>
        <v>2.7516949565159608E-5</v>
      </c>
      <c r="R129" s="84">
        <f>P129/'סכום נכסי הקרן'!$C$42</f>
        <v>1.3447045161583158E-6</v>
      </c>
    </row>
    <row r="130" spans="2:18">
      <c r="B130" s="76" t="s">
        <v>3430</v>
      </c>
      <c r="C130" s="86" t="s">
        <v>3071</v>
      </c>
      <c r="D130" s="73">
        <v>9509</v>
      </c>
      <c r="E130" s="73"/>
      <c r="F130" s="73" t="s">
        <v>315</v>
      </c>
      <c r="G130" s="94">
        <v>44991</v>
      </c>
      <c r="H130" s="73" t="s">
        <v>3069</v>
      </c>
      <c r="I130" s="83">
        <v>2.1899999999999711</v>
      </c>
      <c r="J130" s="86" t="s">
        <v>334</v>
      </c>
      <c r="K130" s="86" t="s">
        <v>133</v>
      </c>
      <c r="L130" s="87">
        <v>7.6799999999999993E-2</v>
      </c>
      <c r="M130" s="87">
        <v>7.6599999999995991E-2</v>
      </c>
      <c r="N130" s="83">
        <v>346928.96136300004</v>
      </c>
      <c r="O130" s="85">
        <v>100.78</v>
      </c>
      <c r="P130" s="83">
        <v>349.63504397900005</v>
      </c>
      <c r="Q130" s="84">
        <f t="shared" si="1"/>
        <v>1.3723096724489411E-3</v>
      </c>
      <c r="R130" s="84">
        <f>P130/'סכום נכסי הקרן'!$C$42</f>
        <v>6.7062339513327042E-5</v>
      </c>
    </row>
    <row r="131" spans="2:18">
      <c r="B131" s="76" t="s">
        <v>3430</v>
      </c>
      <c r="C131" s="86" t="s">
        <v>3071</v>
      </c>
      <c r="D131" s="73">
        <v>9316</v>
      </c>
      <c r="E131" s="73"/>
      <c r="F131" s="73" t="s">
        <v>315</v>
      </c>
      <c r="G131" s="94">
        <v>44885</v>
      </c>
      <c r="H131" s="73" t="s">
        <v>3069</v>
      </c>
      <c r="I131" s="83">
        <v>2.1900000000001376</v>
      </c>
      <c r="J131" s="86" t="s">
        <v>334</v>
      </c>
      <c r="K131" s="86" t="s">
        <v>133</v>
      </c>
      <c r="L131" s="87">
        <v>7.6799999999999993E-2</v>
      </c>
      <c r="M131" s="87">
        <v>8.4000000000000755E-2</v>
      </c>
      <c r="N131" s="83">
        <v>2714064.1693230001</v>
      </c>
      <c r="O131" s="85">
        <v>99.28</v>
      </c>
      <c r="P131" s="83">
        <v>2694.5232056770005</v>
      </c>
      <c r="Q131" s="84">
        <f t="shared" si="1"/>
        <v>1.0575942890927061E-2</v>
      </c>
      <c r="R131" s="84">
        <f>P131/'סכום נכסי הקרן'!$C$42</f>
        <v>5.1682756965432423E-4</v>
      </c>
    </row>
    <row r="132" spans="2:18">
      <c r="B132" s="76" t="s">
        <v>3431</v>
      </c>
      <c r="C132" s="86" t="s">
        <v>3071</v>
      </c>
      <c r="D132" s="73" t="s">
        <v>3147</v>
      </c>
      <c r="E132" s="73"/>
      <c r="F132" s="73" t="s">
        <v>475</v>
      </c>
      <c r="G132" s="94">
        <v>45015</v>
      </c>
      <c r="H132" s="73" t="s">
        <v>131</v>
      </c>
      <c r="I132" s="83">
        <v>5.2699999999986655</v>
      </c>
      <c r="J132" s="86" t="s">
        <v>342</v>
      </c>
      <c r="K132" s="86" t="s">
        <v>133</v>
      </c>
      <c r="L132" s="87">
        <v>4.4999999999999998E-2</v>
      </c>
      <c r="M132" s="87">
        <v>3.5999999999992614E-2</v>
      </c>
      <c r="N132" s="83">
        <v>1781619.4059590003</v>
      </c>
      <c r="O132" s="85">
        <v>106.46</v>
      </c>
      <c r="P132" s="83">
        <v>1896.7119021390004</v>
      </c>
      <c r="Q132" s="84">
        <f t="shared" si="1"/>
        <v>7.44455149441689E-3</v>
      </c>
      <c r="R132" s="84">
        <f>P132/'סכום נכסי הקרן'!$C$42</f>
        <v>3.6380202651497884E-4</v>
      </c>
    </row>
    <row r="133" spans="2:18">
      <c r="B133" s="76" t="s">
        <v>3432</v>
      </c>
      <c r="C133" s="86" t="s">
        <v>3071</v>
      </c>
      <c r="D133" s="73" t="s">
        <v>3148</v>
      </c>
      <c r="E133" s="73"/>
      <c r="F133" s="73" t="s">
        <v>475</v>
      </c>
      <c r="G133" s="94">
        <v>44074</v>
      </c>
      <c r="H133" s="73" t="s">
        <v>131</v>
      </c>
      <c r="I133" s="83">
        <v>8.940000000003856</v>
      </c>
      <c r="J133" s="86" t="s">
        <v>547</v>
      </c>
      <c r="K133" s="86" t="s">
        <v>133</v>
      </c>
      <c r="L133" s="87">
        <v>2.35E-2</v>
      </c>
      <c r="M133" s="87">
        <v>3.7800000000023252E-2</v>
      </c>
      <c r="N133" s="83">
        <v>723381.8301560001</v>
      </c>
      <c r="O133" s="85">
        <v>97.49</v>
      </c>
      <c r="P133" s="83">
        <v>705.22493106200011</v>
      </c>
      <c r="Q133" s="84">
        <f t="shared" si="1"/>
        <v>2.7679919699543855E-3</v>
      </c>
      <c r="R133" s="84">
        <f>P133/'סכום נכסי הקרן'!$C$42</f>
        <v>1.3526685775520575E-4</v>
      </c>
    </row>
    <row r="134" spans="2:18">
      <c r="B134" s="76" t="s">
        <v>3432</v>
      </c>
      <c r="C134" s="86" t="s">
        <v>3071</v>
      </c>
      <c r="D134" s="73" t="s">
        <v>3149</v>
      </c>
      <c r="E134" s="73"/>
      <c r="F134" s="73" t="s">
        <v>475</v>
      </c>
      <c r="G134" s="94">
        <v>44189</v>
      </c>
      <c r="H134" s="73" t="s">
        <v>131</v>
      </c>
      <c r="I134" s="83">
        <v>8.8400000000297645</v>
      </c>
      <c r="J134" s="86" t="s">
        <v>547</v>
      </c>
      <c r="K134" s="86" t="s">
        <v>133</v>
      </c>
      <c r="L134" s="87">
        <v>2.4700000000000003E-2</v>
      </c>
      <c r="M134" s="87">
        <v>4.0300000000137379E-2</v>
      </c>
      <c r="N134" s="83">
        <v>90471.829209999996</v>
      </c>
      <c r="O134" s="85">
        <v>96.55</v>
      </c>
      <c r="P134" s="83">
        <v>87.350546260000016</v>
      </c>
      <c r="Q134" s="84">
        <f t="shared" si="1"/>
        <v>3.428489265895684E-4</v>
      </c>
      <c r="R134" s="84">
        <f>P134/'סכום נכסי הקרן'!$C$42</f>
        <v>1.6754418902913353E-5</v>
      </c>
    </row>
    <row r="135" spans="2:18">
      <c r="B135" s="76" t="s">
        <v>3432</v>
      </c>
      <c r="C135" s="86" t="s">
        <v>3071</v>
      </c>
      <c r="D135" s="73" t="s">
        <v>3150</v>
      </c>
      <c r="E135" s="73"/>
      <c r="F135" s="73" t="s">
        <v>475</v>
      </c>
      <c r="G135" s="94">
        <v>44322</v>
      </c>
      <c r="H135" s="73" t="s">
        <v>131</v>
      </c>
      <c r="I135" s="83">
        <v>8.7099999999926414</v>
      </c>
      <c r="J135" s="86" t="s">
        <v>547</v>
      </c>
      <c r="K135" s="86" t="s">
        <v>133</v>
      </c>
      <c r="L135" s="87">
        <v>2.5600000000000001E-2</v>
      </c>
      <c r="M135" s="87">
        <v>4.4099999999954613E-2</v>
      </c>
      <c r="N135" s="83">
        <v>416384.24502000003</v>
      </c>
      <c r="O135" s="85">
        <v>93.66</v>
      </c>
      <c r="P135" s="83">
        <v>389.98546959700002</v>
      </c>
      <c r="Q135" s="84">
        <f t="shared" si="1"/>
        <v>1.5306841841478851E-3</v>
      </c>
      <c r="R135" s="84">
        <f>P135/'סכום נכסי הקרן'!$C$42</f>
        <v>7.4801820978074291E-5</v>
      </c>
    </row>
    <row r="136" spans="2:18">
      <c r="B136" s="76" t="s">
        <v>3432</v>
      </c>
      <c r="C136" s="86" t="s">
        <v>3071</v>
      </c>
      <c r="D136" s="73" t="s">
        <v>3151</v>
      </c>
      <c r="E136" s="73"/>
      <c r="F136" s="73" t="s">
        <v>475</v>
      </c>
      <c r="G136" s="94">
        <v>44418</v>
      </c>
      <c r="H136" s="73" t="s">
        <v>131</v>
      </c>
      <c r="I136" s="83">
        <v>8.8300000000055885</v>
      </c>
      <c r="J136" s="86" t="s">
        <v>547</v>
      </c>
      <c r="K136" s="86" t="s">
        <v>133</v>
      </c>
      <c r="L136" s="87">
        <v>2.2700000000000001E-2</v>
      </c>
      <c r="M136" s="87">
        <v>4.2200000000037249E-2</v>
      </c>
      <c r="N136" s="83">
        <v>415259.16110200004</v>
      </c>
      <c r="O136" s="85">
        <v>91.79</v>
      </c>
      <c r="P136" s="83">
        <v>381.16638268900005</v>
      </c>
      <c r="Q136" s="84">
        <f t="shared" si="1"/>
        <v>1.4960694666748188E-3</v>
      </c>
      <c r="R136" s="84">
        <f>P136/'סכום נכסי הקרן'!$C$42</f>
        <v>7.3110261134155E-5</v>
      </c>
    </row>
    <row r="137" spans="2:18">
      <c r="B137" s="76" t="s">
        <v>3432</v>
      </c>
      <c r="C137" s="86" t="s">
        <v>3071</v>
      </c>
      <c r="D137" s="73" t="s">
        <v>3152</v>
      </c>
      <c r="E137" s="73"/>
      <c r="F137" s="73" t="s">
        <v>475</v>
      </c>
      <c r="G137" s="94">
        <v>44530</v>
      </c>
      <c r="H137" s="73" t="s">
        <v>131</v>
      </c>
      <c r="I137" s="83">
        <v>8.8900000000001391</v>
      </c>
      <c r="J137" s="86" t="s">
        <v>547</v>
      </c>
      <c r="K137" s="86" t="s">
        <v>133</v>
      </c>
      <c r="L137" s="87">
        <v>1.7899999999999999E-2</v>
      </c>
      <c r="M137" s="87">
        <v>4.4899999999987589E-2</v>
      </c>
      <c r="N137" s="83">
        <v>342590.45774400001</v>
      </c>
      <c r="O137" s="85">
        <v>84.61</v>
      </c>
      <c r="P137" s="83">
        <v>289.86579726400004</v>
      </c>
      <c r="Q137" s="84">
        <f t="shared" si="1"/>
        <v>1.1377167253331822E-3</v>
      </c>
      <c r="R137" s="84">
        <f>P137/'סכום נכסי הקרן'!$C$42</f>
        <v>5.559819830470756E-5</v>
      </c>
    </row>
    <row r="138" spans="2:18">
      <c r="B138" s="76" t="s">
        <v>3432</v>
      </c>
      <c r="C138" s="86" t="s">
        <v>3071</v>
      </c>
      <c r="D138" s="73" t="s">
        <v>3153</v>
      </c>
      <c r="E138" s="73"/>
      <c r="F138" s="73" t="s">
        <v>475</v>
      </c>
      <c r="G138" s="94">
        <v>44612</v>
      </c>
      <c r="H138" s="73" t="s">
        <v>131</v>
      </c>
      <c r="I138" s="83">
        <v>8.7100000000102238</v>
      </c>
      <c r="J138" s="86" t="s">
        <v>547</v>
      </c>
      <c r="K138" s="86" t="s">
        <v>133</v>
      </c>
      <c r="L138" s="87">
        <v>2.3599999999999999E-2</v>
      </c>
      <c r="M138" s="87">
        <v>4.6000000000050702E-2</v>
      </c>
      <c r="N138" s="83">
        <v>401193.3717560001</v>
      </c>
      <c r="O138" s="85">
        <v>88.49</v>
      </c>
      <c r="P138" s="83">
        <v>355.01602574700007</v>
      </c>
      <c r="Q138" s="84">
        <f t="shared" si="1"/>
        <v>1.3934299046872787E-3</v>
      </c>
      <c r="R138" s="84">
        <f>P138/'סכום נכסי הקרן'!$C$42</f>
        <v>6.8094447800110539E-5</v>
      </c>
    </row>
    <row r="139" spans="2:18">
      <c r="B139" s="76" t="s">
        <v>3432</v>
      </c>
      <c r="C139" s="86" t="s">
        <v>3071</v>
      </c>
      <c r="D139" s="73" t="s">
        <v>3154</v>
      </c>
      <c r="E139" s="73"/>
      <c r="F139" s="73" t="s">
        <v>475</v>
      </c>
      <c r="G139" s="94">
        <v>44662</v>
      </c>
      <c r="H139" s="73" t="s">
        <v>131</v>
      </c>
      <c r="I139" s="83">
        <v>8.7600000000037053</v>
      </c>
      <c r="J139" s="86" t="s">
        <v>547</v>
      </c>
      <c r="K139" s="86" t="s">
        <v>133</v>
      </c>
      <c r="L139" s="87">
        <v>2.4E-2</v>
      </c>
      <c r="M139" s="87">
        <v>4.3900000000025106E-2</v>
      </c>
      <c r="N139" s="83">
        <v>456882.02731800004</v>
      </c>
      <c r="O139" s="85">
        <v>89.79</v>
      </c>
      <c r="P139" s="83">
        <v>410.23433692300006</v>
      </c>
      <c r="Q139" s="84">
        <f t="shared" ref="Q139:Q202" si="2">IFERROR(P139/$P$10,0)</f>
        <v>1.6101605323175902E-3</v>
      </c>
      <c r="R139" s="84">
        <f>P139/'סכום נכסי הקרן'!$C$42</f>
        <v>7.8685689139350751E-5</v>
      </c>
    </row>
    <row r="140" spans="2:18">
      <c r="B140" s="76" t="s">
        <v>3433</v>
      </c>
      <c r="C140" s="86" t="s">
        <v>3070</v>
      </c>
      <c r="D140" s="73">
        <v>7490</v>
      </c>
      <c r="E140" s="73"/>
      <c r="F140" s="73" t="s">
        <v>315</v>
      </c>
      <c r="G140" s="94">
        <v>43899</v>
      </c>
      <c r="H140" s="73" t="s">
        <v>3069</v>
      </c>
      <c r="I140" s="83">
        <v>3.2400000000013454</v>
      </c>
      <c r="J140" s="86" t="s">
        <v>129</v>
      </c>
      <c r="K140" s="86" t="s">
        <v>133</v>
      </c>
      <c r="L140" s="87">
        <v>2.3889999999999998E-2</v>
      </c>
      <c r="M140" s="87">
        <v>5.1100000000017382E-2</v>
      </c>
      <c r="N140" s="83">
        <v>971738.28666600015</v>
      </c>
      <c r="O140" s="85">
        <v>91.78</v>
      </c>
      <c r="P140" s="83">
        <v>891.86135299500006</v>
      </c>
      <c r="Q140" s="84">
        <f t="shared" si="2"/>
        <v>3.500535722248566E-3</v>
      </c>
      <c r="R140" s="84">
        <f>P140/'סכום נכסי הקרן'!$C$42</f>
        <v>1.7106497155633594E-4</v>
      </c>
    </row>
    <row r="141" spans="2:18">
      <c r="B141" s="76" t="s">
        <v>3433</v>
      </c>
      <c r="C141" s="86" t="s">
        <v>3070</v>
      </c>
      <c r="D141" s="73">
        <v>7491</v>
      </c>
      <c r="E141" s="73"/>
      <c r="F141" s="73" t="s">
        <v>315</v>
      </c>
      <c r="G141" s="94">
        <v>43899</v>
      </c>
      <c r="H141" s="73" t="s">
        <v>3069</v>
      </c>
      <c r="I141" s="83">
        <v>3.3800000000017678</v>
      </c>
      <c r="J141" s="86" t="s">
        <v>129</v>
      </c>
      <c r="K141" s="86" t="s">
        <v>133</v>
      </c>
      <c r="L141" s="87">
        <v>1.2969999999999999E-2</v>
      </c>
      <c r="M141" s="87">
        <v>2.2300000000007696E-2</v>
      </c>
      <c r="N141" s="83">
        <v>656532.24084400013</v>
      </c>
      <c r="O141" s="85">
        <v>106.87</v>
      </c>
      <c r="P141" s="83">
        <v>701.63605300199993</v>
      </c>
      <c r="Q141" s="84">
        <f t="shared" si="2"/>
        <v>2.7539057044046601E-3</v>
      </c>
      <c r="R141" s="84">
        <f>P141/'סכום נכסי הקרן'!$C$42</f>
        <v>1.3457848694376583E-4</v>
      </c>
    </row>
    <row r="142" spans="2:18">
      <c r="B142" s="76" t="s">
        <v>3434</v>
      </c>
      <c r="C142" s="86" t="s">
        <v>3071</v>
      </c>
      <c r="D142" s="73" t="s">
        <v>3155</v>
      </c>
      <c r="E142" s="73"/>
      <c r="F142" s="73" t="s">
        <v>475</v>
      </c>
      <c r="G142" s="94">
        <v>43924</v>
      </c>
      <c r="H142" s="73" t="s">
        <v>131</v>
      </c>
      <c r="I142" s="83">
        <v>8.0699999999894541</v>
      </c>
      <c r="J142" s="86" t="s">
        <v>547</v>
      </c>
      <c r="K142" s="86" t="s">
        <v>133</v>
      </c>
      <c r="L142" s="87">
        <v>3.1400000000000004E-2</v>
      </c>
      <c r="M142" s="87">
        <v>2.9099999999924145E-2</v>
      </c>
      <c r="N142" s="83">
        <v>98464.148912000019</v>
      </c>
      <c r="O142" s="85">
        <v>109.79</v>
      </c>
      <c r="P142" s="83">
        <v>108.10378660200003</v>
      </c>
      <c r="Q142" s="84">
        <f t="shared" si="2"/>
        <v>4.2430492748659162E-4</v>
      </c>
      <c r="R142" s="84">
        <f>P142/'סכום נכסי הקרן'!$C$42</f>
        <v>2.073502918149994E-5</v>
      </c>
    </row>
    <row r="143" spans="2:18">
      <c r="B143" s="76" t="s">
        <v>3434</v>
      </c>
      <c r="C143" s="86" t="s">
        <v>3071</v>
      </c>
      <c r="D143" s="73" t="s">
        <v>3156</v>
      </c>
      <c r="E143" s="73"/>
      <c r="F143" s="73" t="s">
        <v>475</v>
      </c>
      <c r="G143" s="94">
        <v>44015</v>
      </c>
      <c r="H143" s="73" t="s">
        <v>131</v>
      </c>
      <c r="I143" s="83">
        <v>7.789999999975211</v>
      </c>
      <c r="J143" s="86" t="s">
        <v>547</v>
      </c>
      <c r="K143" s="86" t="s">
        <v>133</v>
      </c>
      <c r="L143" s="87">
        <v>3.1E-2</v>
      </c>
      <c r="M143" s="87">
        <v>4.0599999999842921E-2</v>
      </c>
      <c r="N143" s="83">
        <v>81171.960554000019</v>
      </c>
      <c r="O143" s="85">
        <v>100.39</v>
      </c>
      <c r="P143" s="83">
        <v>81.48852623800002</v>
      </c>
      <c r="Q143" s="84">
        <f t="shared" si="2"/>
        <v>3.1984063003917133E-4</v>
      </c>
      <c r="R143" s="84">
        <f>P143/'סכום נכסי הקרן'!$C$42</f>
        <v>1.5630044262215449E-5</v>
      </c>
    </row>
    <row r="144" spans="2:18">
      <c r="B144" s="76" t="s">
        <v>3434</v>
      </c>
      <c r="C144" s="86" t="s">
        <v>3071</v>
      </c>
      <c r="D144" s="73" t="s">
        <v>3157</v>
      </c>
      <c r="E144" s="73"/>
      <c r="F144" s="73" t="s">
        <v>475</v>
      </c>
      <c r="G144" s="94">
        <v>44108</v>
      </c>
      <c r="H144" s="73" t="s">
        <v>131</v>
      </c>
      <c r="I144" s="83">
        <v>7.6899999999718345</v>
      </c>
      <c r="J144" s="86" t="s">
        <v>547</v>
      </c>
      <c r="K144" s="86" t="s">
        <v>133</v>
      </c>
      <c r="L144" s="87">
        <v>3.1E-2</v>
      </c>
      <c r="M144" s="87">
        <v>4.4999999999843526E-2</v>
      </c>
      <c r="N144" s="83">
        <v>131661.30564500001</v>
      </c>
      <c r="O144" s="85">
        <v>97.08</v>
      </c>
      <c r="P144" s="83">
        <v>127.81679344000001</v>
      </c>
      <c r="Q144" s="84">
        <f t="shared" si="2"/>
        <v>5.0167803531060121E-4</v>
      </c>
      <c r="R144" s="84">
        <f>P144/'סכום נכסי הקרן'!$C$42</f>
        <v>2.4516115717773732E-5</v>
      </c>
    </row>
    <row r="145" spans="2:18">
      <c r="B145" s="76" t="s">
        <v>3434</v>
      </c>
      <c r="C145" s="86" t="s">
        <v>3071</v>
      </c>
      <c r="D145" s="73" t="s">
        <v>3158</v>
      </c>
      <c r="E145" s="73"/>
      <c r="F145" s="73" t="s">
        <v>475</v>
      </c>
      <c r="G145" s="94">
        <v>44200</v>
      </c>
      <c r="H145" s="73" t="s">
        <v>131</v>
      </c>
      <c r="I145" s="83">
        <v>7.589999999941714</v>
      </c>
      <c r="J145" s="86" t="s">
        <v>547</v>
      </c>
      <c r="K145" s="86" t="s">
        <v>133</v>
      </c>
      <c r="L145" s="87">
        <v>3.1E-2</v>
      </c>
      <c r="M145" s="87">
        <v>4.8799999999640374E-2</v>
      </c>
      <c r="N145" s="83">
        <v>68307.657097000018</v>
      </c>
      <c r="O145" s="85">
        <v>94.44</v>
      </c>
      <c r="P145" s="83">
        <v>64.509749864</v>
      </c>
      <c r="Q145" s="84">
        <f t="shared" si="2"/>
        <v>2.5319931520064143E-4</v>
      </c>
      <c r="R145" s="84">
        <f>P145/'סכום נכסי הקרן'!$C$42</f>
        <v>1.2373401413272554E-5</v>
      </c>
    </row>
    <row r="146" spans="2:18">
      <c r="B146" s="76" t="s">
        <v>3434</v>
      </c>
      <c r="C146" s="86" t="s">
        <v>3071</v>
      </c>
      <c r="D146" s="73" t="s">
        <v>3159</v>
      </c>
      <c r="E146" s="73"/>
      <c r="F146" s="73" t="s">
        <v>475</v>
      </c>
      <c r="G146" s="94">
        <v>44290</v>
      </c>
      <c r="H146" s="73" t="s">
        <v>131</v>
      </c>
      <c r="I146" s="83">
        <v>7.5399999999812417</v>
      </c>
      <c r="J146" s="86" t="s">
        <v>547</v>
      </c>
      <c r="K146" s="86" t="s">
        <v>133</v>
      </c>
      <c r="L146" s="87">
        <v>3.1E-2</v>
      </c>
      <c r="M146" s="87">
        <v>5.1299999999822293E-2</v>
      </c>
      <c r="N146" s="83">
        <v>131201.78015999999</v>
      </c>
      <c r="O146" s="85">
        <v>92.64</v>
      </c>
      <c r="P146" s="83">
        <v>121.54533243200001</v>
      </c>
      <c r="Q146" s="84">
        <f t="shared" si="2"/>
        <v>4.7706269211238991E-4</v>
      </c>
      <c r="R146" s="84">
        <f>P146/'סכום נכסי הקרן'!$C$42</f>
        <v>2.33132075579488E-5</v>
      </c>
    </row>
    <row r="147" spans="2:18">
      <c r="B147" s="76" t="s">
        <v>3434</v>
      </c>
      <c r="C147" s="86" t="s">
        <v>3071</v>
      </c>
      <c r="D147" s="73" t="s">
        <v>3160</v>
      </c>
      <c r="E147" s="73"/>
      <c r="F147" s="73" t="s">
        <v>475</v>
      </c>
      <c r="G147" s="94">
        <v>44496</v>
      </c>
      <c r="H147" s="73" t="s">
        <v>131</v>
      </c>
      <c r="I147" s="83">
        <v>7.0499999999735179</v>
      </c>
      <c r="J147" s="86" t="s">
        <v>547</v>
      </c>
      <c r="K147" s="86" t="s">
        <v>133</v>
      </c>
      <c r="L147" s="87">
        <v>3.1E-2</v>
      </c>
      <c r="M147" s="87">
        <v>7.2399999999753398E-2</v>
      </c>
      <c r="N147" s="83">
        <v>146974.060367</v>
      </c>
      <c r="O147" s="85">
        <v>78.36</v>
      </c>
      <c r="P147" s="83">
        <v>115.16887044100002</v>
      </c>
      <c r="Q147" s="84">
        <f t="shared" si="2"/>
        <v>4.5203522242094244E-4</v>
      </c>
      <c r="R147" s="84">
        <f>P147/'סכום נכסי הקרן'!$C$42</f>
        <v>2.2090159507422289E-5</v>
      </c>
    </row>
    <row r="148" spans="2:18">
      <c r="B148" s="76" t="s">
        <v>3434</v>
      </c>
      <c r="C148" s="86" t="s">
        <v>3071</v>
      </c>
      <c r="D148" s="73" t="s">
        <v>3161</v>
      </c>
      <c r="E148" s="73"/>
      <c r="F148" s="73" t="s">
        <v>475</v>
      </c>
      <c r="G148" s="94">
        <v>44615</v>
      </c>
      <c r="H148" s="73" t="s">
        <v>131</v>
      </c>
      <c r="I148" s="83">
        <v>7.2900000000092389</v>
      </c>
      <c r="J148" s="86" t="s">
        <v>547</v>
      </c>
      <c r="K148" s="86" t="s">
        <v>133</v>
      </c>
      <c r="L148" s="87">
        <v>3.1E-2</v>
      </c>
      <c r="M148" s="87">
        <v>6.1800000000064269E-2</v>
      </c>
      <c r="N148" s="83">
        <v>178413.09654299999</v>
      </c>
      <c r="O148" s="85">
        <v>83.72</v>
      </c>
      <c r="P148" s="83">
        <v>149.36744517800003</v>
      </c>
      <c r="Q148" s="84">
        <f t="shared" si="2"/>
        <v>5.862638579760555E-4</v>
      </c>
      <c r="R148" s="84">
        <f>P148/'סכום נכסי הקרן'!$C$42</f>
        <v>2.8649674834559615E-5</v>
      </c>
    </row>
    <row r="149" spans="2:18">
      <c r="B149" s="76" t="s">
        <v>3434</v>
      </c>
      <c r="C149" s="86" t="s">
        <v>3071</v>
      </c>
      <c r="D149" s="73" t="s">
        <v>3162</v>
      </c>
      <c r="E149" s="73"/>
      <c r="F149" s="73" t="s">
        <v>475</v>
      </c>
      <c r="G149" s="94">
        <v>44753</v>
      </c>
      <c r="H149" s="73" t="s">
        <v>131</v>
      </c>
      <c r="I149" s="83">
        <v>7.8000000000132532</v>
      </c>
      <c r="J149" s="86" t="s">
        <v>547</v>
      </c>
      <c r="K149" s="86" t="s">
        <v>133</v>
      </c>
      <c r="L149" s="87">
        <v>3.2599999999999997E-2</v>
      </c>
      <c r="M149" s="87">
        <v>3.9000000000066266E-2</v>
      </c>
      <c r="N149" s="83">
        <v>263371.71962100005</v>
      </c>
      <c r="O149" s="85">
        <v>97.4</v>
      </c>
      <c r="P149" s="83">
        <v>256.52405890700004</v>
      </c>
      <c r="Q149" s="84">
        <f t="shared" si="2"/>
        <v>1.0068511532702138E-3</v>
      </c>
      <c r="R149" s="84">
        <f>P149/'סכום נכסי הקרן'!$C$42</f>
        <v>4.9203029925087266E-5</v>
      </c>
    </row>
    <row r="150" spans="2:18">
      <c r="B150" s="76" t="s">
        <v>3434</v>
      </c>
      <c r="C150" s="86" t="s">
        <v>3071</v>
      </c>
      <c r="D150" s="73" t="s">
        <v>3163</v>
      </c>
      <c r="E150" s="73"/>
      <c r="F150" s="73" t="s">
        <v>475</v>
      </c>
      <c r="G150" s="94">
        <v>44959</v>
      </c>
      <c r="H150" s="73" t="s">
        <v>131</v>
      </c>
      <c r="I150" s="83">
        <v>7.6499999999939821</v>
      </c>
      <c r="J150" s="86" t="s">
        <v>547</v>
      </c>
      <c r="K150" s="86" t="s">
        <v>133</v>
      </c>
      <c r="L150" s="87">
        <v>3.8100000000000002E-2</v>
      </c>
      <c r="M150" s="87">
        <v>4.1199999999967901E-2</v>
      </c>
      <c r="N150" s="83">
        <v>127437.92603500001</v>
      </c>
      <c r="O150" s="85">
        <v>97.79</v>
      </c>
      <c r="P150" s="83">
        <v>124.62154969500001</v>
      </c>
      <c r="Q150" s="84">
        <f t="shared" si="2"/>
        <v>4.8913677558104496E-4</v>
      </c>
      <c r="R150" s="84">
        <f>P150/'סכום נכסי הקרן'!$C$42</f>
        <v>2.3903246600260744E-5</v>
      </c>
    </row>
    <row r="151" spans="2:18">
      <c r="B151" s="76" t="s">
        <v>3434</v>
      </c>
      <c r="C151" s="86" t="s">
        <v>3071</v>
      </c>
      <c r="D151" s="73" t="s">
        <v>3164</v>
      </c>
      <c r="E151" s="73"/>
      <c r="F151" s="73" t="s">
        <v>475</v>
      </c>
      <c r="G151" s="94">
        <v>43011</v>
      </c>
      <c r="H151" s="73" t="s">
        <v>131</v>
      </c>
      <c r="I151" s="83">
        <v>7.7900000000309806</v>
      </c>
      <c r="J151" s="86" t="s">
        <v>547</v>
      </c>
      <c r="K151" s="86" t="s">
        <v>133</v>
      </c>
      <c r="L151" s="87">
        <v>3.9E-2</v>
      </c>
      <c r="M151" s="87">
        <v>3.4900000000079909E-2</v>
      </c>
      <c r="N151" s="83">
        <v>81047.17000100002</v>
      </c>
      <c r="O151" s="85">
        <v>112.71</v>
      </c>
      <c r="P151" s="83">
        <v>91.348266923000011</v>
      </c>
      <c r="Q151" s="84">
        <f t="shared" si="2"/>
        <v>3.5853989014731003E-4</v>
      </c>
      <c r="R151" s="84">
        <f>P151/'סכום נכסי הקרן'!$C$42</f>
        <v>1.7521208459619379E-5</v>
      </c>
    </row>
    <row r="152" spans="2:18">
      <c r="B152" s="76" t="s">
        <v>3434</v>
      </c>
      <c r="C152" s="86" t="s">
        <v>3071</v>
      </c>
      <c r="D152" s="73" t="s">
        <v>3165</v>
      </c>
      <c r="E152" s="73"/>
      <c r="F152" s="73" t="s">
        <v>475</v>
      </c>
      <c r="G152" s="94">
        <v>43104</v>
      </c>
      <c r="H152" s="73" t="s">
        <v>131</v>
      </c>
      <c r="I152" s="83">
        <v>7.600000000010561</v>
      </c>
      <c r="J152" s="86" t="s">
        <v>547</v>
      </c>
      <c r="K152" s="86" t="s">
        <v>133</v>
      </c>
      <c r="L152" s="87">
        <v>3.8199999999999998E-2</v>
      </c>
      <c r="M152" s="87">
        <v>4.3200000000060725E-2</v>
      </c>
      <c r="N152" s="83">
        <v>144012.02315800003</v>
      </c>
      <c r="O152" s="85">
        <v>105.19</v>
      </c>
      <c r="P152" s="83">
        <v>151.48625516900003</v>
      </c>
      <c r="Q152" s="84">
        <f t="shared" si="2"/>
        <v>5.9458013946672153E-4</v>
      </c>
      <c r="R152" s="84">
        <f>P152/'סכום נכסי הקרן'!$C$42</f>
        <v>2.9056076759731642E-5</v>
      </c>
    </row>
    <row r="153" spans="2:18">
      <c r="B153" s="76" t="s">
        <v>3434</v>
      </c>
      <c r="C153" s="86" t="s">
        <v>3071</v>
      </c>
      <c r="D153" s="73" t="s">
        <v>3166</v>
      </c>
      <c r="E153" s="73"/>
      <c r="F153" s="73" t="s">
        <v>475</v>
      </c>
      <c r="G153" s="94">
        <v>43194</v>
      </c>
      <c r="H153" s="73" t="s">
        <v>131</v>
      </c>
      <c r="I153" s="83">
        <v>7.7900000000071472</v>
      </c>
      <c r="J153" s="86" t="s">
        <v>547</v>
      </c>
      <c r="K153" s="86" t="s">
        <v>133</v>
      </c>
      <c r="L153" s="87">
        <v>3.7900000000000003E-2</v>
      </c>
      <c r="M153" s="87">
        <v>3.5500000000028974E-2</v>
      </c>
      <c r="N153" s="83">
        <v>92916.192905000018</v>
      </c>
      <c r="O153" s="85">
        <v>111.45</v>
      </c>
      <c r="P153" s="83">
        <v>103.55510089400001</v>
      </c>
      <c r="Q153" s="84">
        <f t="shared" si="2"/>
        <v>4.064514385371441E-4</v>
      </c>
      <c r="R153" s="84">
        <f>P153/'סכום נכסי הקרן'!$C$42</f>
        <v>1.9862560844751527E-5</v>
      </c>
    </row>
    <row r="154" spans="2:18">
      <c r="B154" s="76" t="s">
        <v>3434</v>
      </c>
      <c r="C154" s="86" t="s">
        <v>3071</v>
      </c>
      <c r="D154" s="73" t="s">
        <v>3167</v>
      </c>
      <c r="E154" s="73"/>
      <c r="F154" s="73" t="s">
        <v>475</v>
      </c>
      <c r="G154" s="94">
        <v>43285</v>
      </c>
      <c r="H154" s="73" t="s">
        <v>131</v>
      </c>
      <c r="I154" s="83">
        <v>7.7499999999819877</v>
      </c>
      <c r="J154" s="86" t="s">
        <v>547</v>
      </c>
      <c r="K154" s="86" t="s">
        <v>133</v>
      </c>
      <c r="L154" s="87">
        <v>4.0099999999999997E-2</v>
      </c>
      <c r="M154" s="87">
        <v>3.5599999999884717E-2</v>
      </c>
      <c r="N154" s="83">
        <v>123956.49782400002</v>
      </c>
      <c r="O154" s="85">
        <v>111.97</v>
      </c>
      <c r="P154" s="83">
        <v>138.79408171000003</v>
      </c>
      <c r="Q154" s="84">
        <f t="shared" si="2"/>
        <v>5.4476364451825862E-4</v>
      </c>
      <c r="R154" s="84">
        <f>P154/'סכום נכסי הקרן'!$C$42</f>
        <v>2.6621633015240684E-5</v>
      </c>
    </row>
    <row r="155" spans="2:18">
      <c r="B155" s="76" t="s">
        <v>3434</v>
      </c>
      <c r="C155" s="86" t="s">
        <v>3071</v>
      </c>
      <c r="D155" s="73" t="s">
        <v>3168</v>
      </c>
      <c r="E155" s="73"/>
      <c r="F155" s="73" t="s">
        <v>475</v>
      </c>
      <c r="G155" s="94">
        <v>43377</v>
      </c>
      <c r="H155" s="73" t="s">
        <v>131</v>
      </c>
      <c r="I155" s="83">
        <v>7.7200000000089481</v>
      </c>
      <c r="J155" s="86" t="s">
        <v>547</v>
      </c>
      <c r="K155" s="86" t="s">
        <v>133</v>
      </c>
      <c r="L155" s="87">
        <v>3.9699999999999999E-2</v>
      </c>
      <c r="M155" s="87">
        <v>3.7200000000052809E-2</v>
      </c>
      <c r="N155" s="83">
        <v>247829.09786100005</v>
      </c>
      <c r="O155" s="85">
        <v>110.03</v>
      </c>
      <c r="P155" s="83">
        <v>272.68636672299999</v>
      </c>
      <c r="Q155" s="84">
        <f t="shared" si="2"/>
        <v>1.0702878474087053E-3</v>
      </c>
      <c r="R155" s="84">
        <f>P155/'סכום נכסי הקרן'!$C$42</f>
        <v>5.2303068644720269E-5</v>
      </c>
    </row>
    <row r="156" spans="2:18">
      <c r="B156" s="76" t="s">
        <v>3434</v>
      </c>
      <c r="C156" s="86" t="s">
        <v>3071</v>
      </c>
      <c r="D156" s="73" t="s">
        <v>3169</v>
      </c>
      <c r="E156" s="73"/>
      <c r="F156" s="73" t="s">
        <v>475</v>
      </c>
      <c r="G156" s="94">
        <v>43469</v>
      </c>
      <c r="H156" s="73" t="s">
        <v>131</v>
      </c>
      <c r="I156" s="83">
        <v>7.8100000000077809</v>
      </c>
      <c r="J156" s="86" t="s">
        <v>547</v>
      </c>
      <c r="K156" s="86" t="s">
        <v>133</v>
      </c>
      <c r="L156" s="87">
        <v>4.1700000000000001E-2</v>
      </c>
      <c r="M156" s="87">
        <v>3.210000000003841E-2</v>
      </c>
      <c r="N156" s="83">
        <v>175068.05043</v>
      </c>
      <c r="O156" s="85">
        <v>116</v>
      </c>
      <c r="P156" s="83">
        <v>203.07892848200001</v>
      </c>
      <c r="Q156" s="84">
        <f t="shared" si="2"/>
        <v>7.9708022014851013E-4</v>
      </c>
      <c r="R156" s="84">
        <f>P156/'סכום נכסי הקרן'!$C$42</f>
        <v>3.8951896511496523E-5</v>
      </c>
    </row>
    <row r="157" spans="2:18">
      <c r="B157" s="76" t="s">
        <v>3434</v>
      </c>
      <c r="C157" s="86" t="s">
        <v>3071</v>
      </c>
      <c r="D157" s="73" t="s">
        <v>3170</v>
      </c>
      <c r="E157" s="73"/>
      <c r="F157" s="73" t="s">
        <v>475</v>
      </c>
      <c r="G157" s="94">
        <v>43559</v>
      </c>
      <c r="H157" s="73" t="s">
        <v>131</v>
      </c>
      <c r="I157" s="83">
        <v>7.8100000000060827</v>
      </c>
      <c r="J157" s="86" t="s">
        <v>547</v>
      </c>
      <c r="K157" s="86" t="s">
        <v>133</v>
      </c>
      <c r="L157" s="87">
        <v>3.7200000000000004E-2</v>
      </c>
      <c r="M157" s="87">
        <v>3.5000000000021882E-2</v>
      </c>
      <c r="N157" s="83">
        <v>415701.51048400009</v>
      </c>
      <c r="O157" s="85">
        <v>109.97</v>
      </c>
      <c r="P157" s="83">
        <v>457.14697606200002</v>
      </c>
      <c r="Q157" s="84">
        <f t="shared" si="2"/>
        <v>1.7942915842793701E-3</v>
      </c>
      <c r="R157" s="84">
        <f>P157/'סכום נכסי הקרן'!$C$42</f>
        <v>8.7683847040235445E-5</v>
      </c>
    </row>
    <row r="158" spans="2:18">
      <c r="B158" s="76" t="s">
        <v>3434</v>
      </c>
      <c r="C158" s="86" t="s">
        <v>3071</v>
      </c>
      <c r="D158" s="73" t="s">
        <v>3171</v>
      </c>
      <c r="E158" s="73"/>
      <c r="F158" s="73" t="s">
        <v>475</v>
      </c>
      <c r="G158" s="94">
        <v>43742</v>
      </c>
      <c r="H158" s="73" t="s">
        <v>131</v>
      </c>
      <c r="I158" s="83">
        <v>7.6800000000049877</v>
      </c>
      <c r="J158" s="86" t="s">
        <v>547</v>
      </c>
      <c r="K158" s="86" t="s">
        <v>133</v>
      </c>
      <c r="L158" s="87">
        <v>3.1E-2</v>
      </c>
      <c r="M158" s="87">
        <v>4.5300000000036984E-2</v>
      </c>
      <c r="N158" s="83">
        <v>483964.96645400004</v>
      </c>
      <c r="O158" s="85">
        <v>96.11</v>
      </c>
      <c r="P158" s="83">
        <v>465.13873977600002</v>
      </c>
      <c r="Q158" s="84">
        <f t="shared" si="2"/>
        <v>1.8256590768505878E-3</v>
      </c>
      <c r="R158" s="84">
        <f>P158/'סכום נכסי הקרן'!$C$42</f>
        <v>8.9216720763072985E-5</v>
      </c>
    </row>
    <row r="159" spans="2:18">
      <c r="B159" s="76" t="s">
        <v>3434</v>
      </c>
      <c r="C159" s="86" t="s">
        <v>3071</v>
      </c>
      <c r="D159" s="73" t="s">
        <v>3172</v>
      </c>
      <c r="E159" s="73"/>
      <c r="F159" s="73" t="s">
        <v>475</v>
      </c>
      <c r="G159" s="94">
        <v>42935</v>
      </c>
      <c r="H159" s="73" t="s">
        <v>131</v>
      </c>
      <c r="I159" s="83">
        <v>7.7699999999968989</v>
      </c>
      <c r="J159" s="86" t="s">
        <v>547</v>
      </c>
      <c r="K159" s="86" t="s">
        <v>133</v>
      </c>
      <c r="L159" s="87">
        <v>4.0800000000000003E-2</v>
      </c>
      <c r="M159" s="87">
        <v>3.4699999999980483E-2</v>
      </c>
      <c r="N159" s="83">
        <v>379627.34769100003</v>
      </c>
      <c r="O159" s="85">
        <v>114.69</v>
      </c>
      <c r="P159" s="83">
        <v>435.39461745500006</v>
      </c>
      <c r="Q159" s="84">
        <f t="shared" si="2"/>
        <v>1.7089140666963301E-3</v>
      </c>
      <c r="R159" s="84">
        <f>P159/'סכום נכסי הקרן'!$C$42</f>
        <v>8.3511599197121954E-5</v>
      </c>
    </row>
    <row r="160" spans="2:18">
      <c r="B160" s="76" t="s">
        <v>3414</v>
      </c>
      <c r="C160" s="86" t="s">
        <v>3071</v>
      </c>
      <c r="D160" s="73" t="s">
        <v>3173</v>
      </c>
      <c r="E160" s="73"/>
      <c r="F160" s="73" t="s">
        <v>315</v>
      </c>
      <c r="G160" s="94">
        <v>40742</v>
      </c>
      <c r="H160" s="73" t="s">
        <v>3069</v>
      </c>
      <c r="I160" s="83">
        <v>5.2799999999994185</v>
      </c>
      <c r="J160" s="86" t="s">
        <v>334</v>
      </c>
      <c r="K160" s="86" t="s">
        <v>133</v>
      </c>
      <c r="L160" s="87">
        <v>0.06</v>
      </c>
      <c r="M160" s="87">
        <v>1.8099999999998399E-2</v>
      </c>
      <c r="N160" s="83">
        <v>1394919.4224150002</v>
      </c>
      <c r="O160" s="85">
        <v>143.30000000000001</v>
      </c>
      <c r="P160" s="83">
        <v>1998.9195336720006</v>
      </c>
      <c r="Q160" s="84">
        <f t="shared" si="2"/>
        <v>7.8457141460624661E-3</v>
      </c>
      <c r="R160" s="84">
        <f>P160/'סכום נכסי הקרן'!$C$42</f>
        <v>3.8340613372549859E-4</v>
      </c>
    </row>
    <row r="161" spans="2:18">
      <c r="B161" s="76" t="s">
        <v>3414</v>
      </c>
      <c r="C161" s="86" t="s">
        <v>3071</v>
      </c>
      <c r="D161" s="73" t="s">
        <v>3174</v>
      </c>
      <c r="E161" s="73"/>
      <c r="F161" s="73" t="s">
        <v>315</v>
      </c>
      <c r="G161" s="94">
        <v>42201</v>
      </c>
      <c r="H161" s="73" t="s">
        <v>3069</v>
      </c>
      <c r="I161" s="83">
        <v>4.8700000000227384</v>
      </c>
      <c r="J161" s="86" t="s">
        <v>334</v>
      </c>
      <c r="K161" s="86" t="s">
        <v>133</v>
      </c>
      <c r="L161" s="87">
        <v>4.2030000000000005E-2</v>
      </c>
      <c r="M161" s="87">
        <v>3.0600000000113693E-2</v>
      </c>
      <c r="N161" s="83">
        <v>98328.37101100001</v>
      </c>
      <c r="O161" s="85">
        <v>118.08</v>
      </c>
      <c r="P161" s="83">
        <v>116.10613492800002</v>
      </c>
      <c r="Q161" s="84">
        <f t="shared" si="2"/>
        <v>4.5571396442150187E-4</v>
      </c>
      <c r="R161" s="84">
        <f>P161/'סכום נכסי הקרן'!$C$42</f>
        <v>2.226993310370045E-5</v>
      </c>
    </row>
    <row r="162" spans="2:18">
      <c r="B162" s="76" t="s">
        <v>3435</v>
      </c>
      <c r="C162" s="86" t="s">
        <v>3071</v>
      </c>
      <c r="D162" s="73" t="s">
        <v>3175</v>
      </c>
      <c r="E162" s="73"/>
      <c r="F162" s="73" t="s">
        <v>315</v>
      </c>
      <c r="G162" s="94">
        <v>42521</v>
      </c>
      <c r="H162" s="73" t="s">
        <v>3069</v>
      </c>
      <c r="I162" s="83">
        <v>1.5100000000024725</v>
      </c>
      <c r="J162" s="86" t="s">
        <v>129</v>
      </c>
      <c r="K162" s="86" t="s">
        <v>133</v>
      </c>
      <c r="L162" s="87">
        <v>2.3E-2</v>
      </c>
      <c r="M162" s="87">
        <v>3.7500000000056197E-2</v>
      </c>
      <c r="N162" s="83">
        <v>80879.736928000013</v>
      </c>
      <c r="O162" s="85">
        <v>110</v>
      </c>
      <c r="P162" s="83">
        <v>88.967711878000017</v>
      </c>
      <c r="Q162" s="84">
        <f t="shared" si="2"/>
        <v>3.4919626521523136E-4</v>
      </c>
      <c r="R162" s="84">
        <f>P162/'סכום נכסי הקרן'!$C$42</f>
        <v>1.7064602082749611E-5</v>
      </c>
    </row>
    <row r="163" spans="2:18">
      <c r="B163" s="76" t="s">
        <v>3436</v>
      </c>
      <c r="C163" s="86" t="s">
        <v>3071</v>
      </c>
      <c r="D163" s="73" t="s">
        <v>3176</v>
      </c>
      <c r="E163" s="73"/>
      <c r="F163" s="73" t="s">
        <v>475</v>
      </c>
      <c r="G163" s="94">
        <v>44592</v>
      </c>
      <c r="H163" s="73" t="s">
        <v>131</v>
      </c>
      <c r="I163" s="83">
        <v>11.650000000014028</v>
      </c>
      <c r="J163" s="86" t="s">
        <v>547</v>
      </c>
      <c r="K163" s="86" t="s">
        <v>133</v>
      </c>
      <c r="L163" s="87">
        <v>2.7473999999999998E-2</v>
      </c>
      <c r="M163" s="87">
        <v>4.010000000003397E-2</v>
      </c>
      <c r="N163" s="83">
        <v>155391.97221800004</v>
      </c>
      <c r="O163" s="85">
        <v>87.16</v>
      </c>
      <c r="P163" s="83">
        <v>135.43964615400003</v>
      </c>
      <c r="Q163" s="84">
        <f t="shared" si="2"/>
        <v>5.3159756051615863E-4</v>
      </c>
      <c r="R163" s="84">
        <f>P163/'סכום נכסי הקרן'!$C$42</f>
        <v>2.5978229843831018E-5</v>
      </c>
    </row>
    <row r="164" spans="2:18">
      <c r="B164" s="76" t="s">
        <v>3436</v>
      </c>
      <c r="C164" s="86" t="s">
        <v>3071</v>
      </c>
      <c r="D164" s="73" t="s">
        <v>3177</v>
      </c>
      <c r="E164" s="73"/>
      <c r="F164" s="73" t="s">
        <v>475</v>
      </c>
      <c r="G164" s="94">
        <v>44837</v>
      </c>
      <c r="H164" s="73" t="s">
        <v>131</v>
      </c>
      <c r="I164" s="83">
        <v>11.509999999998133</v>
      </c>
      <c r="J164" s="86" t="s">
        <v>547</v>
      </c>
      <c r="K164" s="86" t="s">
        <v>133</v>
      </c>
      <c r="L164" s="87">
        <v>3.9636999999999999E-2</v>
      </c>
      <c r="M164" s="87">
        <v>3.5799999999994253E-2</v>
      </c>
      <c r="N164" s="83">
        <v>136064.97773100002</v>
      </c>
      <c r="O164" s="85">
        <v>102.22</v>
      </c>
      <c r="P164" s="83">
        <v>139.08561522599999</v>
      </c>
      <c r="Q164" s="84">
        <f t="shared" si="2"/>
        <v>5.4590790700206687E-4</v>
      </c>
      <c r="R164" s="84">
        <f>P164/'סכום נכסי הקרן'!$C$42</f>
        <v>2.6677551093151313E-5</v>
      </c>
    </row>
    <row r="165" spans="2:18">
      <c r="B165" s="76" t="s">
        <v>3436</v>
      </c>
      <c r="C165" s="86" t="s">
        <v>3071</v>
      </c>
      <c r="D165" s="73" t="s">
        <v>3178</v>
      </c>
      <c r="E165" s="73"/>
      <c r="F165" s="73" t="s">
        <v>475</v>
      </c>
      <c r="G165" s="94">
        <v>45076</v>
      </c>
      <c r="H165" s="73" t="s">
        <v>131</v>
      </c>
      <c r="I165" s="83">
        <v>11.329999999973431</v>
      </c>
      <c r="J165" s="86" t="s">
        <v>547</v>
      </c>
      <c r="K165" s="86" t="s">
        <v>133</v>
      </c>
      <c r="L165" s="87">
        <v>4.4936999999999998E-2</v>
      </c>
      <c r="M165" s="87">
        <v>3.8399999999940961E-2</v>
      </c>
      <c r="N165" s="83">
        <v>166520.50544500002</v>
      </c>
      <c r="O165" s="85">
        <v>101.7</v>
      </c>
      <c r="P165" s="83">
        <v>169.35136695</v>
      </c>
      <c r="Q165" s="84">
        <f t="shared" si="2"/>
        <v>6.6470030081393567E-4</v>
      </c>
      <c r="R165" s="84">
        <f>P165/'סכום נכסי הקרן'!$C$42</f>
        <v>3.2482724666835936E-5</v>
      </c>
    </row>
    <row r="166" spans="2:18">
      <c r="B166" s="76" t="s">
        <v>3437</v>
      </c>
      <c r="C166" s="86" t="s">
        <v>3070</v>
      </c>
      <c r="D166" s="73" t="s">
        <v>3179</v>
      </c>
      <c r="E166" s="73"/>
      <c r="F166" s="73" t="s">
        <v>475</v>
      </c>
      <c r="G166" s="94">
        <v>42432</v>
      </c>
      <c r="H166" s="73" t="s">
        <v>131</v>
      </c>
      <c r="I166" s="83">
        <v>4.5200000000025495</v>
      </c>
      <c r="J166" s="86" t="s">
        <v>547</v>
      </c>
      <c r="K166" s="86" t="s">
        <v>133</v>
      </c>
      <c r="L166" s="87">
        <v>2.5399999999999999E-2</v>
      </c>
      <c r="M166" s="87">
        <v>2.0700000000011713E-2</v>
      </c>
      <c r="N166" s="83">
        <v>503502.85935500008</v>
      </c>
      <c r="O166" s="85">
        <v>115.29</v>
      </c>
      <c r="P166" s="83">
        <v>580.48844667600019</v>
      </c>
      <c r="Q166" s="84">
        <f t="shared" si="2"/>
        <v>2.2784040782999511E-3</v>
      </c>
      <c r="R166" s="84">
        <f>P166/'סכום נכסי הקרן'!$C$42</f>
        <v>1.113415659126204E-4</v>
      </c>
    </row>
    <row r="167" spans="2:18">
      <c r="B167" s="76" t="s">
        <v>3438</v>
      </c>
      <c r="C167" s="86" t="s">
        <v>3071</v>
      </c>
      <c r="D167" s="73" t="s">
        <v>3180</v>
      </c>
      <c r="E167" s="73"/>
      <c r="F167" s="73" t="s">
        <v>475</v>
      </c>
      <c r="G167" s="94">
        <v>42242</v>
      </c>
      <c r="H167" s="73" t="s">
        <v>131</v>
      </c>
      <c r="I167" s="83">
        <v>3.1600000000000446</v>
      </c>
      <c r="J167" s="86" t="s">
        <v>480</v>
      </c>
      <c r="K167" s="86" t="s">
        <v>133</v>
      </c>
      <c r="L167" s="87">
        <v>2.3599999999999999E-2</v>
      </c>
      <c r="M167" s="87">
        <v>2.9800000000007015E-2</v>
      </c>
      <c r="N167" s="83">
        <v>815384.36869100016</v>
      </c>
      <c r="O167" s="85">
        <v>108.42</v>
      </c>
      <c r="P167" s="83">
        <v>884.03977028100019</v>
      </c>
      <c r="Q167" s="84">
        <f t="shared" si="2"/>
        <v>3.4698361862691971E-3</v>
      </c>
      <c r="R167" s="84">
        <f>P167/'סכום נכסי הקרן'!$C$42</f>
        <v>1.6956473968733217E-4</v>
      </c>
    </row>
    <row r="168" spans="2:18">
      <c r="B168" s="76" t="s">
        <v>3439</v>
      </c>
      <c r="C168" s="86" t="s">
        <v>3070</v>
      </c>
      <c r="D168" s="73">
        <v>7134</v>
      </c>
      <c r="E168" s="73"/>
      <c r="F168" s="73" t="s">
        <v>475</v>
      </c>
      <c r="G168" s="94">
        <v>43705</v>
      </c>
      <c r="H168" s="73" t="s">
        <v>131</v>
      </c>
      <c r="I168" s="83">
        <v>5.3900000000044841</v>
      </c>
      <c r="J168" s="86" t="s">
        <v>547</v>
      </c>
      <c r="K168" s="86" t="s">
        <v>133</v>
      </c>
      <c r="L168" s="87">
        <v>0.04</v>
      </c>
      <c r="M168" s="87">
        <v>3.4700000000044848E-2</v>
      </c>
      <c r="N168" s="83">
        <v>49287.720488000006</v>
      </c>
      <c r="O168" s="85">
        <v>113.12</v>
      </c>
      <c r="P168" s="83">
        <v>55.754268925000005</v>
      </c>
      <c r="Q168" s="84">
        <f t="shared" si="2"/>
        <v>2.1883424972324127E-4</v>
      </c>
      <c r="R168" s="84">
        <f>P168/'סכום נכסי הקרן'!$C$42</f>
        <v>1.0694041619553056E-5</v>
      </c>
    </row>
    <row r="169" spans="2:18">
      <c r="B169" s="76" t="s">
        <v>3439</v>
      </c>
      <c r="C169" s="86" t="s">
        <v>3070</v>
      </c>
      <c r="D169" s="73" t="s">
        <v>3181</v>
      </c>
      <c r="E169" s="73"/>
      <c r="F169" s="73" t="s">
        <v>475</v>
      </c>
      <c r="G169" s="94">
        <v>43256</v>
      </c>
      <c r="H169" s="73" t="s">
        <v>131</v>
      </c>
      <c r="I169" s="83">
        <v>5.4000000000023691</v>
      </c>
      <c r="J169" s="86" t="s">
        <v>547</v>
      </c>
      <c r="K169" s="86" t="s">
        <v>133</v>
      </c>
      <c r="L169" s="87">
        <v>0.04</v>
      </c>
      <c r="M169" s="87">
        <v>3.410000000001271E-2</v>
      </c>
      <c r="N169" s="83">
        <v>809793.04244500014</v>
      </c>
      <c r="O169" s="85">
        <v>114.72</v>
      </c>
      <c r="P169" s="83">
        <v>928.99454990200013</v>
      </c>
      <c r="Q169" s="84">
        <f t="shared" si="2"/>
        <v>3.6462826837215926E-3</v>
      </c>
      <c r="R169" s="84">
        <f>P169/'סכום נכסי הקרן'!$C$42</f>
        <v>1.7818736704007363E-4</v>
      </c>
    </row>
    <row r="170" spans="2:18">
      <c r="B170" s="76" t="s">
        <v>3440</v>
      </c>
      <c r="C170" s="86" t="s">
        <v>3071</v>
      </c>
      <c r="D170" s="73" t="s">
        <v>3182</v>
      </c>
      <c r="E170" s="73"/>
      <c r="F170" s="73" t="s">
        <v>467</v>
      </c>
      <c r="G170" s="94">
        <v>44376</v>
      </c>
      <c r="H170" s="73" t="s">
        <v>329</v>
      </c>
      <c r="I170" s="83">
        <v>4.7200000000000539</v>
      </c>
      <c r="J170" s="86" t="s">
        <v>129</v>
      </c>
      <c r="K170" s="86" t="s">
        <v>133</v>
      </c>
      <c r="L170" s="87">
        <v>7.400000000000001E-2</v>
      </c>
      <c r="M170" s="87">
        <v>8.1700000000000605E-2</v>
      </c>
      <c r="N170" s="83">
        <v>9080477.7921260018</v>
      </c>
      <c r="O170" s="85">
        <v>97.55</v>
      </c>
      <c r="P170" s="83">
        <v>8858.0064468910023</v>
      </c>
      <c r="Q170" s="84">
        <f t="shared" si="2"/>
        <v>3.4767475786591104E-2</v>
      </c>
      <c r="R170" s="84">
        <f>P170/'סכום נכסי הקרן'!$C$42</f>
        <v>1.699024871741185E-3</v>
      </c>
    </row>
    <row r="171" spans="2:18">
      <c r="B171" s="76" t="s">
        <v>3440</v>
      </c>
      <c r="C171" s="86" t="s">
        <v>3071</v>
      </c>
      <c r="D171" s="73" t="s">
        <v>3183</v>
      </c>
      <c r="E171" s="73"/>
      <c r="F171" s="73" t="s">
        <v>467</v>
      </c>
      <c r="G171" s="94">
        <v>44431</v>
      </c>
      <c r="H171" s="73" t="s">
        <v>329</v>
      </c>
      <c r="I171" s="83">
        <v>4.7199999999991649</v>
      </c>
      <c r="J171" s="86" t="s">
        <v>129</v>
      </c>
      <c r="K171" s="86" t="s">
        <v>133</v>
      </c>
      <c r="L171" s="87">
        <v>7.400000000000001E-2</v>
      </c>
      <c r="M171" s="87">
        <v>8.1399999999984582E-2</v>
      </c>
      <c r="N171" s="83">
        <v>1567357.1452800003</v>
      </c>
      <c r="O171" s="85">
        <v>97.64</v>
      </c>
      <c r="P171" s="83">
        <v>1530.3675790240002</v>
      </c>
      <c r="Q171" s="84">
        <f t="shared" si="2"/>
        <v>6.006658277718421E-3</v>
      </c>
      <c r="R171" s="84">
        <f>P171/'סכום נכסי הקרן'!$C$42</f>
        <v>2.9353473552513822E-4</v>
      </c>
    </row>
    <row r="172" spans="2:18">
      <c r="B172" s="76" t="s">
        <v>3440</v>
      </c>
      <c r="C172" s="86" t="s">
        <v>3071</v>
      </c>
      <c r="D172" s="73" t="s">
        <v>3184</v>
      </c>
      <c r="E172" s="73"/>
      <c r="F172" s="73" t="s">
        <v>467</v>
      </c>
      <c r="G172" s="94">
        <v>44859</v>
      </c>
      <c r="H172" s="73" t="s">
        <v>329</v>
      </c>
      <c r="I172" s="83">
        <v>4.7400000000001654</v>
      </c>
      <c r="J172" s="86" t="s">
        <v>129</v>
      </c>
      <c r="K172" s="86" t="s">
        <v>133</v>
      </c>
      <c r="L172" s="87">
        <v>7.400000000000001E-2</v>
      </c>
      <c r="M172" s="87">
        <v>7.350000000000205E-2</v>
      </c>
      <c r="N172" s="83">
        <v>4770440.0771650011</v>
      </c>
      <c r="O172" s="85">
        <v>101.11</v>
      </c>
      <c r="P172" s="83">
        <v>4823.392151680001</v>
      </c>
      <c r="Q172" s="84">
        <f t="shared" si="2"/>
        <v>1.8931705553412264E-2</v>
      </c>
      <c r="R172" s="84">
        <f>P172/'סכום נכסי הקרן'!$C$42</f>
        <v>9.251588696621313E-4</v>
      </c>
    </row>
    <row r="173" spans="2:18">
      <c r="B173" s="76" t="s">
        <v>3441</v>
      </c>
      <c r="C173" s="86" t="s">
        <v>3071</v>
      </c>
      <c r="D173" s="73" t="s">
        <v>3185</v>
      </c>
      <c r="E173" s="73"/>
      <c r="F173" s="73" t="s">
        <v>467</v>
      </c>
      <c r="G173" s="94">
        <v>42516</v>
      </c>
      <c r="H173" s="73" t="s">
        <v>329</v>
      </c>
      <c r="I173" s="83">
        <v>3.5299999999999407</v>
      </c>
      <c r="J173" s="86" t="s">
        <v>342</v>
      </c>
      <c r="K173" s="86" t="s">
        <v>133</v>
      </c>
      <c r="L173" s="87">
        <v>2.3269999999999999E-2</v>
      </c>
      <c r="M173" s="87">
        <v>3.2699999999994692E-2</v>
      </c>
      <c r="N173" s="83">
        <v>623782.20742100012</v>
      </c>
      <c r="O173" s="85">
        <v>108.72</v>
      </c>
      <c r="P173" s="83">
        <v>678.17599166800017</v>
      </c>
      <c r="Q173" s="84">
        <f t="shared" si="2"/>
        <v>2.6618254920823879E-3</v>
      </c>
      <c r="R173" s="84">
        <f>P173/'סכום נכסי הקרן'!$C$42</f>
        <v>1.3007869029787048E-4</v>
      </c>
    </row>
    <row r="174" spans="2:18">
      <c r="B174" s="76" t="s">
        <v>3442</v>
      </c>
      <c r="C174" s="86" t="s">
        <v>3070</v>
      </c>
      <c r="D174" s="73" t="s">
        <v>3186</v>
      </c>
      <c r="E174" s="73"/>
      <c r="F174" s="73" t="s">
        <v>315</v>
      </c>
      <c r="G174" s="94">
        <v>42978</v>
      </c>
      <c r="H174" s="73" t="s">
        <v>3069</v>
      </c>
      <c r="I174" s="83">
        <v>0.89000000000057422</v>
      </c>
      <c r="J174" s="86" t="s">
        <v>129</v>
      </c>
      <c r="K174" s="86" t="s">
        <v>133</v>
      </c>
      <c r="L174" s="87">
        <v>2.76E-2</v>
      </c>
      <c r="M174" s="87">
        <v>6.2800000000011499E-2</v>
      </c>
      <c r="N174" s="83">
        <v>355688.45486400009</v>
      </c>
      <c r="O174" s="85">
        <v>97.94</v>
      </c>
      <c r="P174" s="83">
        <v>348.36127472000004</v>
      </c>
      <c r="Q174" s="84">
        <f t="shared" si="2"/>
        <v>1.3673101567977044E-3</v>
      </c>
      <c r="R174" s="84">
        <f>P174/'סכום נכסי הקרן'!$C$42</f>
        <v>6.6818022051505827E-5</v>
      </c>
    </row>
    <row r="175" spans="2:18">
      <c r="B175" s="76" t="s">
        <v>3443</v>
      </c>
      <c r="C175" s="86" t="s">
        <v>3071</v>
      </c>
      <c r="D175" s="73" t="s">
        <v>3187</v>
      </c>
      <c r="E175" s="73"/>
      <c r="F175" s="73" t="s">
        <v>475</v>
      </c>
      <c r="G175" s="94">
        <v>42794</v>
      </c>
      <c r="H175" s="73" t="s">
        <v>131</v>
      </c>
      <c r="I175" s="83">
        <v>5.3200000000002348</v>
      </c>
      <c r="J175" s="86" t="s">
        <v>547</v>
      </c>
      <c r="K175" s="86" t="s">
        <v>133</v>
      </c>
      <c r="L175" s="87">
        <v>2.8999999999999998E-2</v>
      </c>
      <c r="M175" s="87">
        <v>2.2599999999999863E-2</v>
      </c>
      <c r="N175" s="83">
        <v>1311376.7177520003</v>
      </c>
      <c r="O175" s="85">
        <v>116.65</v>
      </c>
      <c r="P175" s="83">
        <v>1529.7208800270002</v>
      </c>
      <c r="Q175" s="84">
        <f t="shared" si="2"/>
        <v>6.0041199987214237E-3</v>
      </c>
      <c r="R175" s="84">
        <f>P175/'סכום נכסי הקרן'!$C$42</f>
        <v>2.9341069433291053E-4</v>
      </c>
    </row>
    <row r="176" spans="2:18">
      <c r="B176" s="76" t="s">
        <v>3444</v>
      </c>
      <c r="C176" s="86" t="s">
        <v>3071</v>
      </c>
      <c r="D176" s="73" t="s">
        <v>3188</v>
      </c>
      <c r="E176" s="73"/>
      <c r="F176" s="73" t="s">
        <v>475</v>
      </c>
      <c r="G176" s="94">
        <v>44728</v>
      </c>
      <c r="H176" s="73" t="s">
        <v>131</v>
      </c>
      <c r="I176" s="83">
        <v>9.4699999999925382</v>
      </c>
      <c r="J176" s="86" t="s">
        <v>547</v>
      </c>
      <c r="K176" s="86" t="s">
        <v>133</v>
      </c>
      <c r="L176" s="87">
        <v>2.6314999999999998E-2</v>
      </c>
      <c r="M176" s="87">
        <v>2.86999999999593E-2</v>
      </c>
      <c r="N176" s="83">
        <v>171444.81772600004</v>
      </c>
      <c r="O176" s="85">
        <v>103.18</v>
      </c>
      <c r="P176" s="83">
        <v>176.89676855600001</v>
      </c>
      <c r="Q176" s="84">
        <f t="shared" si="2"/>
        <v>6.9431583216509934E-4</v>
      </c>
      <c r="R176" s="84">
        <f>P176/'סכום נכסי הקרן'!$C$42</f>
        <v>3.3929983152448057E-5</v>
      </c>
    </row>
    <row r="177" spans="2:18">
      <c r="B177" s="76" t="s">
        <v>3444</v>
      </c>
      <c r="C177" s="86" t="s">
        <v>3071</v>
      </c>
      <c r="D177" s="73" t="s">
        <v>3189</v>
      </c>
      <c r="E177" s="73"/>
      <c r="F177" s="73" t="s">
        <v>475</v>
      </c>
      <c r="G177" s="94">
        <v>44923</v>
      </c>
      <c r="H177" s="73" t="s">
        <v>131</v>
      </c>
      <c r="I177" s="83">
        <v>9.1900000000568909</v>
      </c>
      <c r="J177" s="86" t="s">
        <v>547</v>
      </c>
      <c r="K177" s="86" t="s">
        <v>133</v>
      </c>
      <c r="L177" s="87">
        <v>3.0750000000000003E-2</v>
      </c>
      <c r="M177" s="87">
        <v>3.3700000000284461E-2</v>
      </c>
      <c r="N177" s="83">
        <v>55795.675194000018</v>
      </c>
      <c r="O177" s="85">
        <v>100.81</v>
      </c>
      <c r="P177" s="83">
        <v>56.247619420000007</v>
      </c>
      <c r="Q177" s="84">
        <f t="shared" si="2"/>
        <v>2.2077063930390538E-4</v>
      </c>
      <c r="R177" s="84">
        <f>P177/'סכום נכסי הקרן'!$C$42</f>
        <v>1.0788669543625636E-5</v>
      </c>
    </row>
    <row r="178" spans="2:18">
      <c r="B178" s="76" t="s">
        <v>3435</v>
      </c>
      <c r="C178" s="86" t="s">
        <v>3071</v>
      </c>
      <c r="D178" s="73" t="s">
        <v>3190</v>
      </c>
      <c r="E178" s="73"/>
      <c r="F178" s="73" t="s">
        <v>315</v>
      </c>
      <c r="G178" s="94">
        <v>42474</v>
      </c>
      <c r="H178" s="73" t="s">
        <v>3069</v>
      </c>
      <c r="I178" s="83">
        <v>0.51000000000055168</v>
      </c>
      <c r="J178" s="86" t="s">
        <v>129</v>
      </c>
      <c r="K178" s="86" t="s">
        <v>133</v>
      </c>
      <c r="L178" s="87">
        <v>6.8499999999999991E-2</v>
      </c>
      <c r="M178" s="87">
        <v>6.5999999999906633E-2</v>
      </c>
      <c r="N178" s="83">
        <v>234459.35034400003</v>
      </c>
      <c r="O178" s="85">
        <v>100.5</v>
      </c>
      <c r="P178" s="83">
        <v>235.63153713700004</v>
      </c>
      <c r="Q178" s="84">
        <f t="shared" si="2"/>
        <v>9.2484847590546101E-4</v>
      </c>
      <c r="R178" s="84">
        <f>P178/'סכום נכסי הקרן'!$C$42</f>
        <v>4.5195704537208044E-5</v>
      </c>
    </row>
    <row r="179" spans="2:18">
      <c r="B179" s="76" t="s">
        <v>3435</v>
      </c>
      <c r="C179" s="86" t="s">
        <v>3071</v>
      </c>
      <c r="D179" s="73" t="s">
        <v>3191</v>
      </c>
      <c r="E179" s="73"/>
      <c r="F179" s="73" t="s">
        <v>315</v>
      </c>
      <c r="G179" s="94">
        <v>42562</v>
      </c>
      <c r="H179" s="73" t="s">
        <v>3069</v>
      </c>
      <c r="I179" s="83">
        <v>1.5000000000042151</v>
      </c>
      <c r="J179" s="86" t="s">
        <v>129</v>
      </c>
      <c r="K179" s="86" t="s">
        <v>133</v>
      </c>
      <c r="L179" s="87">
        <v>3.3700000000000001E-2</v>
      </c>
      <c r="M179" s="87">
        <v>6.7400000000045507E-2</v>
      </c>
      <c r="N179" s="83">
        <v>124246.05398800003</v>
      </c>
      <c r="O179" s="85">
        <v>95.47</v>
      </c>
      <c r="P179" s="83">
        <v>118.61770252900003</v>
      </c>
      <c r="Q179" s="84">
        <f t="shared" si="2"/>
        <v>4.6557181068495798E-4</v>
      </c>
      <c r="R179" s="84">
        <f>P179/'סכום נכסי הקרן'!$C$42</f>
        <v>2.2751668564917694E-5</v>
      </c>
    </row>
    <row r="180" spans="2:18">
      <c r="B180" s="76" t="s">
        <v>3435</v>
      </c>
      <c r="C180" s="86" t="s">
        <v>3071</v>
      </c>
      <c r="D180" s="73" t="s">
        <v>3192</v>
      </c>
      <c r="E180" s="73"/>
      <c r="F180" s="73" t="s">
        <v>315</v>
      </c>
      <c r="G180" s="94">
        <v>42717</v>
      </c>
      <c r="H180" s="73" t="s">
        <v>3069</v>
      </c>
      <c r="I180" s="83">
        <v>1.6499999999714314</v>
      </c>
      <c r="J180" s="86" t="s">
        <v>129</v>
      </c>
      <c r="K180" s="86" t="s">
        <v>133</v>
      </c>
      <c r="L180" s="87">
        <v>3.85E-2</v>
      </c>
      <c r="M180" s="87">
        <v>6.6499999999333398E-2</v>
      </c>
      <c r="N180" s="83">
        <v>27369.547140000002</v>
      </c>
      <c r="O180" s="85">
        <v>95.92</v>
      </c>
      <c r="P180" s="83">
        <v>26.252868815000006</v>
      </c>
      <c r="Q180" s="84">
        <f t="shared" si="2"/>
        <v>1.0304191878009103E-4</v>
      </c>
      <c r="R180" s="84">
        <f>P180/'סכום נכסי הקרן'!$C$42</f>
        <v>5.0354757968028824E-6</v>
      </c>
    </row>
    <row r="181" spans="2:18">
      <c r="B181" s="76" t="s">
        <v>3435</v>
      </c>
      <c r="C181" s="86" t="s">
        <v>3071</v>
      </c>
      <c r="D181" s="73" t="s">
        <v>3193</v>
      </c>
      <c r="E181" s="73"/>
      <c r="F181" s="73" t="s">
        <v>315</v>
      </c>
      <c r="G181" s="94">
        <v>42710</v>
      </c>
      <c r="H181" s="73" t="s">
        <v>3069</v>
      </c>
      <c r="I181" s="83">
        <v>1.6500000000006372</v>
      </c>
      <c r="J181" s="86" t="s">
        <v>129</v>
      </c>
      <c r="K181" s="86" t="s">
        <v>133</v>
      </c>
      <c r="L181" s="87">
        <v>3.8399999999999997E-2</v>
      </c>
      <c r="M181" s="87">
        <v>6.6400000000163106E-2</v>
      </c>
      <c r="N181" s="83">
        <v>81827.372606000019</v>
      </c>
      <c r="O181" s="85">
        <v>95.91</v>
      </c>
      <c r="P181" s="83">
        <v>78.480631823000024</v>
      </c>
      <c r="Q181" s="84">
        <f t="shared" si="2"/>
        <v>3.080347122100147E-4</v>
      </c>
      <c r="R181" s="84">
        <f>P181/'סכום נכסי הקרן'!$C$42</f>
        <v>1.5053109999038198E-5</v>
      </c>
    </row>
    <row r="182" spans="2:18">
      <c r="B182" s="76" t="s">
        <v>3435</v>
      </c>
      <c r="C182" s="86" t="s">
        <v>3071</v>
      </c>
      <c r="D182" s="73" t="s">
        <v>3194</v>
      </c>
      <c r="E182" s="73"/>
      <c r="F182" s="73" t="s">
        <v>315</v>
      </c>
      <c r="G182" s="94">
        <v>42474</v>
      </c>
      <c r="H182" s="73" t="s">
        <v>3069</v>
      </c>
      <c r="I182" s="83">
        <v>0.50999999999877454</v>
      </c>
      <c r="J182" s="86" t="s">
        <v>129</v>
      </c>
      <c r="K182" s="86" t="s">
        <v>133</v>
      </c>
      <c r="L182" s="87">
        <v>3.1800000000000002E-2</v>
      </c>
      <c r="M182" s="87">
        <v>7.3399999999963675E-2</v>
      </c>
      <c r="N182" s="83">
        <v>241062.55825700003</v>
      </c>
      <c r="O182" s="85">
        <v>98.17</v>
      </c>
      <c r="P182" s="83">
        <v>236.65110687900003</v>
      </c>
      <c r="Q182" s="84">
        <f t="shared" si="2"/>
        <v>9.2885026417805449E-4</v>
      </c>
      <c r="R182" s="84">
        <f>P182/'סכום נכסי הקרן'!$C$42</f>
        <v>4.5391264831786593E-5</v>
      </c>
    </row>
    <row r="183" spans="2:18">
      <c r="B183" s="76" t="s">
        <v>3445</v>
      </c>
      <c r="C183" s="86" t="s">
        <v>3070</v>
      </c>
      <c r="D183" s="73">
        <v>7355</v>
      </c>
      <c r="E183" s="73"/>
      <c r="F183" s="73" t="s">
        <v>315</v>
      </c>
      <c r="G183" s="94">
        <v>43842</v>
      </c>
      <c r="H183" s="73" t="s">
        <v>3069</v>
      </c>
      <c r="I183" s="83">
        <v>0.28000000000061964</v>
      </c>
      <c r="J183" s="86" t="s">
        <v>129</v>
      </c>
      <c r="K183" s="86" t="s">
        <v>133</v>
      </c>
      <c r="L183" s="87">
        <v>2.0838000000000002E-2</v>
      </c>
      <c r="M183" s="87">
        <v>6.7099999999965909E-2</v>
      </c>
      <c r="N183" s="83">
        <v>260287.04062500002</v>
      </c>
      <c r="O183" s="85">
        <v>99.2</v>
      </c>
      <c r="P183" s="83">
        <v>258.20475512800004</v>
      </c>
      <c r="Q183" s="84">
        <f t="shared" si="2"/>
        <v>1.0134478480816904E-3</v>
      </c>
      <c r="R183" s="84">
        <f>P183/'סכום נכסי הקרן'!$C$42</f>
        <v>4.9525398699420536E-5</v>
      </c>
    </row>
    <row r="184" spans="2:18">
      <c r="B184" s="76" t="s">
        <v>3446</v>
      </c>
      <c r="C184" s="86" t="s">
        <v>3071</v>
      </c>
      <c r="D184" s="73" t="s">
        <v>3195</v>
      </c>
      <c r="E184" s="73"/>
      <c r="F184" s="73" t="s">
        <v>475</v>
      </c>
      <c r="G184" s="94">
        <v>45015</v>
      </c>
      <c r="H184" s="73" t="s">
        <v>131</v>
      </c>
      <c r="I184" s="83">
        <v>5.4100000000003554</v>
      </c>
      <c r="J184" s="86" t="s">
        <v>342</v>
      </c>
      <c r="K184" s="86" t="s">
        <v>133</v>
      </c>
      <c r="L184" s="87">
        <v>4.5499999999999999E-2</v>
      </c>
      <c r="M184" s="87">
        <v>3.6400000000004276E-2</v>
      </c>
      <c r="N184" s="83">
        <v>3773402.7716560005</v>
      </c>
      <c r="O184" s="85">
        <v>106.63</v>
      </c>
      <c r="P184" s="83">
        <v>4023.5793962770013</v>
      </c>
      <c r="Q184" s="84">
        <f t="shared" si="2"/>
        <v>1.5792458503412606E-2</v>
      </c>
      <c r="R184" s="84">
        <f>P184/'סכום נכסי הקרן'!$C$42</f>
        <v>7.7174943467097766E-4</v>
      </c>
    </row>
    <row r="185" spans="2:18">
      <c r="B185" s="76" t="s">
        <v>3444</v>
      </c>
      <c r="C185" s="86" t="s">
        <v>3071</v>
      </c>
      <c r="D185" s="73" t="s">
        <v>3196</v>
      </c>
      <c r="E185" s="73"/>
      <c r="F185" s="73" t="s">
        <v>475</v>
      </c>
      <c r="G185" s="94">
        <v>44143</v>
      </c>
      <c r="H185" s="73" t="s">
        <v>131</v>
      </c>
      <c r="I185" s="83">
        <v>6.559999999997399</v>
      </c>
      <c r="J185" s="86" t="s">
        <v>547</v>
      </c>
      <c r="K185" s="86" t="s">
        <v>133</v>
      </c>
      <c r="L185" s="87">
        <v>2.5243000000000002E-2</v>
      </c>
      <c r="M185" s="87">
        <v>3.0599999999985597E-2</v>
      </c>
      <c r="N185" s="83">
        <v>400142.11835900007</v>
      </c>
      <c r="O185" s="85">
        <v>107.6</v>
      </c>
      <c r="P185" s="83">
        <v>430.55293547700006</v>
      </c>
      <c r="Q185" s="84">
        <f t="shared" si="2"/>
        <v>1.6899105739865714E-3</v>
      </c>
      <c r="R185" s="84">
        <f>P185/'סכום נכסי הקרן'!$C$42</f>
        <v>8.2582932216463992E-5</v>
      </c>
    </row>
    <row r="186" spans="2:18">
      <c r="B186" s="76" t="s">
        <v>3444</v>
      </c>
      <c r="C186" s="86" t="s">
        <v>3071</v>
      </c>
      <c r="D186" s="73" t="s">
        <v>3197</v>
      </c>
      <c r="E186" s="73"/>
      <c r="F186" s="73" t="s">
        <v>475</v>
      </c>
      <c r="G186" s="94">
        <v>43779</v>
      </c>
      <c r="H186" s="73" t="s">
        <v>131</v>
      </c>
      <c r="I186" s="83">
        <v>7.0499999999863325</v>
      </c>
      <c r="J186" s="86" t="s">
        <v>547</v>
      </c>
      <c r="K186" s="86" t="s">
        <v>133</v>
      </c>
      <c r="L186" s="87">
        <v>2.5243000000000002E-2</v>
      </c>
      <c r="M186" s="87">
        <v>3.4299999999917986E-2</v>
      </c>
      <c r="N186" s="83">
        <v>123187.55056900001</v>
      </c>
      <c r="O186" s="85">
        <v>103.94</v>
      </c>
      <c r="P186" s="83">
        <v>128.04113913500001</v>
      </c>
      <c r="Q186" s="84">
        <f t="shared" si="2"/>
        <v>5.0255858711032093E-4</v>
      </c>
      <c r="R186" s="84">
        <f>P186/'סכום נכסי הקרן'!$C$42</f>
        <v>2.4559146722318421E-5</v>
      </c>
    </row>
    <row r="187" spans="2:18">
      <c r="B187" s="76" t="s">
        <v>3444</v>
      </c>
      <c r="C187" s="86" t="s">
        <v>3071</v>
      </c>
      <c r="D187" s="73" t="s">
        <v>3198</v>
      </c>
      <c r="E187" s="73"/>
      <c r="F187" s="73" t="s">
        <v>475</v>
      </c>
      <c r="G187" s="94">
        <v>43835</v>
      </c>
      <c r="H187" s="73" t="s">
        <v>131</v>
      </c>
      <c r="I187" s="83">
        <v>7.0400000000005631</v>
      </c>
      <c r="J187" s="86" t="s">
        <v>547</v>
      </c>
      <c r="K187" s="86" t="s">
        <v>133</v>
      </c>
      <c r="L187" s="87">
        <v>2.5243000000000002E-2</v>
      </c>
      <c r="M187" s="87">
        <v>3.4599999999994371E-2</v>
      </c>
      <c r="N187" s="83">
        <v>68598.124592000007</v>
      </c>
      <c r="O187" s="85">
        <v>103.68</v>
      </c>
      <c r="P187" s="83">
        <v>71.122535324000012</v>
      </c>
      <c r="Q187" s="84">
        <f t="shared" si="2"/>
        <v>2.7915434918497167E-4</v>
      </c>
      <c r="R187" s="84">
        <f>P187/'סכום נכסי הקרן'!$C$42</f>
        <v>1.3641777885494685E-5</v>
      </c>
    </row>
    <row r="188" spans="2:18">
      <c r="B188" s="76" t="s">
        <v>3444</v>
      </c>
      <c r="C188" s="86" t="s">
        <v>3071</v>
      </c>
      <c r="D188" s="73" t="s">
        <v>3199</v>
      </c>
      <c r="E188" s="73"/>
      <c r="F188" s="73" t="s">
        <v>475</v>
      </c>
      <c r="G188" s="94">
        <v>43227</v>
      </c>
      <c r="H188" s="73" t="s">
        <v>131</v>
      </c>
      <c r="I188" s="83">
        <v>7.0900000000142889</v>
      </c>
      <c r="J188" s="86" t="s">
        <v>547</v>
      </c>
      <c r="K188" s="86" t="s">
        <v>133</v>
      </c>
      <c r="L188" s="87">
        <v>2.7806000000000001E-2</v>
      </c>
      <c r="M188" s="87">
        <v>3.0200000000205406E-2</v>
      </c>
      <c r="N188" s="83">
        <v>40518.947304000008</v>
      </c>
      <c r="O188" s="85">
        <v>110.54</v>
      </c>
      <c r="P188" s="83">
        <v>44.789641504000009</v>
      </c>
      <c r="Q188" s="84">
        <f t="shared" si="2"/>
        <v>1.7579833406273631E-4</v>
      </c>
      <c r="R188" s="84">
        <f>P188/'סכום נכסי הקרן'!$C$42</f>
        <v>8.5909527575898882E-6</v>
      </c>
    </row>
    <row r="189" spans="2:18">
      <c r="B189" s="76" t="s">
        <v>3444</v>
      </c>
      <c r="C189" s="86" t="s">
        <v>3071</v>
      </c>
      <c r="D189" s="73" t="s">
        <v>3200</v>
      </c>
      <c r="E189" s="73"/>
      <c r="F189" s="73" t="s">
        <v>475</v>
      </c>
      <c r="G189" s="94">
        <v>43279</v>
      </c>
      <c r="H189" s="73" t="s">
        <v>131</v>
      </c>
      <c r="I189" s="83">
        <v>7.119999999965632</v>
      </c>
      <c r="J189" s="86" t="s">
        <v>547</v>
      </c>
      <c r="K189" s="86" t="s">
        <v>133</v>
      </c>
      <c r="L189" s="87">
        <v>2.7797000000000002E-2</v>
      </c>
      <c r="M189" s="87">
        <v>2.8899999999837705E-2</v>
      </c>
      <c r="N189" s="83">
        <v>47388.156437000005</v>
      </c>
      <c r="O189" s="85">
        <v>110.52</v>
      </c>
      <c r="P189" s="83">
        <v>52.373391065000007</v>
      </c>
      <c r="Q189" s="84">
        <f t="shared" si="2"/>
        <v>2.0556438027352687E-4</v>
      </c>
      <c r="R189" s="84">
        <f>P189/'סכום נכסי הקרן'!$C$42</f>
        <v>1.0045566637411312E-5</v>
      </c>
    </row>
    <row r="190" spans="2:18">
      <c r="B190" s="76" t="s">
        <v>3444</v>
      </c>
      <c r="C190" s="86" t="s">
        <v>3071</v>
      </c>
      <c r="D190" s="73" t="s">
        <v>3201</v>
      </c>
      <c r="E190" s="73"/>
      <c r="F190" s="73" t="s">
        <v>475</v>
      </c>
      <c r="G190" s="94">
        <v>43321</v>
      </c>
      <c r="H190" s="73" t="s">
        <v>131</v>
      </c>
      <c r="I190" s="83">
        <v>7.1200000000060886</v>
      </c>
      <c r="J190" s="86" t="s">
        <v>547</v>
      </c>
      <c r="K190" s="86" t="s">
        <v>133</v>
      </c>
      <c r="L190" s="87">
        <v>2.8528999999999999E-2</v>
      </c>
      <c r="M190" s="87">
        <v>2.8500000000033828E-2</v>
      </c>
      <c r="N190" s="83">
        <v>265461.64566400007</v>
      </c>
      <c r="O190" s="85">
        <v>111.37</v>
      </c>
      <c r="P190" s="83">
        <v>295.64462545999999</v>
      </c>
      <c r="Q190" s="84">
        <f t="shared" si="2"/>
        <v>1.160398495840339E-3</v>
      </c>
      <c r="R190" s="84">
        <f>P190/'סכום נכסי הקרן'!$C$42</f>
        <v>5.6706616196858589E-5</v>
      </c>
    </row>
    <row r="191" spans="2:18">
      <c r="B191" s="76" t="s">
        <v>3444</v>
      </c>
      <c r="C191" s="86" t="s">
        <v>3071</v>
      </c>
      <c r="D191" s="73" t="s">
        <v>3202</v>
      </c>
      <c r="E191" s="73"/>
      <c r="F191" s="73" t="s">
        <v>475</v>
      </c>
      <c r="G191" s="94">
        <v>43138</v>
      </c>
      <c r="H191" s="73" t="s">
        <v>131</v>
      </c>
      <c r="I191" s="83">
        <v>7.0300000000137493</v>
      </c>
      <c r="J191" s="86" t="s">
        <v>547</v>
      </c>
      <c r="K191" s="86" t="s">
        <v>133</v>
      </c>
      <c r="L191" s="87">
        <v>2.6242999999999999E-2</v>
      </c>
      <c r="M191" s="87">
        <v>3.460000000005202E-2</v>
      </c>
      <c r="N191" s="83">
        <v>254059.92946500002</v>
      </c>
      <c r="O191" s="85">
        <v>105.93</v>
      </c>
      <c r="P191" s="83">
        <v>269.12567181000003</v>
      </c>
      <c r="Q191" s="84">
        <f t="shared" si="2"/>
        <v>1.0563122000761596E-3</v>
      </c>
      <c r="R191" s="84">
        <f>P191/'סכום נכסי הקרן'!$C$42</f>
        <v>5.1620103549341211E-5</v>
      </c>
    </row>
    <row r="192" spans="2:18">
      <c r="B192" s="76" t="s">
        <v>3444</v>
      </c>
      <c r="C192" s="86" t="s">
        <v>3071</v>
      </c>
      <c r="D192" s="73" t="s">
        <v>3203</v>
      </c>
      <c r="E192" s="73"/>
      <c r="F192" s="73" t="s">
        <v>475</v>
      </c>
      <c r="G192" s="94">
        <v>43417</v>
      </c>
      <c r="H192" s="73" t="s">
        <v>131</v>
      </c>
      <c r="I192" s="83">
        <v>7.0500000000085663</v>
      </c>
      <c r="J192" s="86" t="s">
        <v>547</v>
      </c>
      <c r="K192" s="86" t="s">
        <v>133</v>
      </c>
      <c r="L192" s="87">
        <v>3.0796999999999998E-2</v>
      </c>
      <c r="M192" s="87">
        <v>2.9700000000037221E-2</v>
      </c>
      <c r="N192" s="83">
        <v>302240.12780300004</v>
      </c>
      <c r="O192" s="85">
        <v>112.01</v>
      </c>
      <c r="P192" s="83">
        <v>338.53914604200003</v>
      </c>
      <c r="Q192" s="84">
        <f t="shared" si="2"/>
        <v>1.328758522969869E-3</v>
      </c>
      <c r="R192" s="84">
        <f>P192/'סכום נכסי הקרן'!$C$42</f>
        <v>6.4934072088563362E-5</v>
      </c>
    </row>
    <row r="193" spans="2:18">
      <c r="B193" s="76" t="s">
        <v>3444</v>
      </c>
      <c r="C193" s="86" t="s">
        <v>3071</v>
      </c>
      <c r="D193" s="73" t="s">
        <v>3204</v>
      </c>
      <c r="E193" s="73"/>
      <c r="F193" s="73" t="s">
        <v>475</v>
      </c>
      <c r="G193" s="94">
        <v>43485</v>
      </c>
      <c r="H193" s="73" t="s">
        <v>131</v>
      </c>
      <c r="I193" s="83">
        <v>7.1099999999988688</v>
      </c>
      <c r="J193" s="86" t="s">
        <v>547</v>
      </c>
      <c r="K193" s="86" t="s">
        <v>133</v>
      </c>
      <c r="L193" s="87">
        <v>3.0190999999999999E-2</v>
      </c>
      <c r="M193" s="87">
        <v>2.7699999999990076E-2</v>
      </c>
      <c r="N193" s="83">
        <v>381940.38083400001</v>
      </c>
      <c r="O193" s="85">
        <v>113.41</v>
      </c>
      <c r="P193" s="83">
        <v>433.15861645900003</v>
      </c>
      <c r="Q193" s="84">
        <f t="shared" si="2"/>
        <v>1.7001378131506453E-3</v>
      </c>
      <c r="R193" s="84">
        <f>P193/'סכום נכסי הקרן'!$C$42</f>
        <v>8.3082719253511678E-5</v>
      </c>
    </row>
    <row r="194" spans="2:18">
      <c r="B194" s="76" t="s">
        <v>3444</v>
      </c>
      <c r="C194" s="86" t="s">
        <v>3071</v>
      </c>
      <c r="D194" s="73" t="s">
        <v>3205</v>
      </c>
      <c r="E194" s="73"/>
      <c r="F194" s="73" t="s">
        <v>475</v>
      </c>
      <c r="G194" s="94">
        <v>43613</v>
      </c>
      <c r="H194" s="73" t="s">
        <v>131</v>
      </c>
      <c r="I194" s="83">
        <v>7.1299999999896642</v>
      </c>
      <c r="J194" s="86" t="s">
        <v>547</v>
      </c>
      <c r="K194" s="86" t="s">
        <v>133</v>
      </c>
      <c r="L194" s="87">
        <v>2.5243000000000002E-2</v>
      </c>
      <c r="M194" s="87">
        <v>3.0400000000011175E-2</v>
      </c>
      <c r="N194" s="83">
        <v>100807.27486700001</v>
      </c>
      <c r="O194" s="85">
        <v>106.54</v>
      </c>
      <c r="P194" s="83">
        <v>107.40007154700001</v>
      </c>
      <c r="Q194" s="84">
        <f t="shared" si="2"/>
        <v>4.2154286174617215E-4</v>
      </c>
      <c r="R194" s="84">
        <f>P194/'סכום נכסי הקרן'!$C$42</f>
        <v>2.0600051928070258E-5</v>
      </c>
    </row>
    <row r="195" spans="2:18">
      <c r="B195" s="76" t="s">
        <v>3444</v>
      </c>
      <c r="C195" s="86" t="s">
        <v>3071</v>
      </c>
      <c r="D195" s="73" t="s">
        <v>3206</v>
      </c>
      <c r="E195" s="73"/>
      <c r="F195" s="73" t="s">
        <v>475</v>
      </c>
      <c r="G195" s="94">
        <v>43657</v>
      </c>
      <c r="H195" s="73" t="s">
        <v>131</v>
      </c>
      <c r="I195" s="83">
        <v>7.039999999973773</v>
      </c>
      <c r="J195" s="86" t="s">
        <v>547</v>
      </c>
      <c r="K195" s="86" t="s">
        <v>133</v>
      </c>
      <c r="L195" s="87">
        <v>2.5243000000000002E-2</v>
      </c>
      <c r="M195" s="87">
        <v>3.4599999999870817E-2</v>
      </c>
      <c r="N195" s="83">
        <v>99456.941209000011</v>
      </c>
      <c r="O195" s="85">
        <v>102.74</v>
      </c>
      <c r="P195" s="83">
        <v>102.18205694200002</v>
      </c>
      <c r="Q195" s="84">
        <f t="shared" si="2"/>
        <v>4.0106227195194251E-4</v>
      </c>
      <c r="R195" s="84">
        <f>P195/'סכום נכסי הקרן'!$C$42</f>
        <v>1.9599201832943564E-5</v>
      </c>
    </row>
    <row r="196" spans="2:18">
      <c r="B196" s="76" t="s">
        <v>3444</v>
      </c>
      <c r="C196" s="86" t="s">
        <v>3071</v>
      </c>
      <c r="D196" s="73" t="s">
        <v>3207</v>
      </c>
      <c r="E196" s="73"/>
      <c r="F196" s="73" t="s">
        <v>475</v>
      </c>
      <c r="G196" s="94">
        <v>43541</v>
      </c>
      <c r="H196" s="73" t="s">
        <v>131</v>
      </c>
      <c r="I196" s="83">
        <v>7.1199999999878107</v>
      </c>
      <c r="J196" s="86" t="s">
        <v>547</v>
      </c>
      <c r="K196" s="86" t="s">
        <v>133</v>
      </c>
      <c r="L196" s="87">
        <v>2.7271E-2</v>
      </c>
      <c r="M196" s="87">
        <v>2.9000000000055415E-2</v>
      </c>
      <c r="N196" s="83">
        <v>32799.021419999997</v>
      </c>
      <c r="O196" s="85">
        <v>110.04</v>
      </c>
      <c r="P196" s="83">
        <v>36.092044011999995</v>
      </c>
      <c r="Q196" s="84">
        <f t="shared" si="2"/>
        <v>1.4166045981104614E-4</v>
      </c>
      <c r="R196" s="84">
        <f>P196/'סכום נכסי הקרן'!$C$42</f>
        <v>6.9226953960829572E-6</v>
      </c>
    </row>
    <row r="197" spans="2:18">
      <c r="B197" s="76" t="s">
        <v>3447</v>
      </c>
      <c r="C197" s="86" t="s">
        <v>3070</v>
      </c>
      <c r="D197" s="73">
        <v>22333</v>
      </c>
      <c r="E197" s="73"/>
      <c r="F197" s="73" t="s">
        <v>467</v>
      </c>
      <c r="G197" s="94">
        <v>41639</v>
      </c>
      <c r="H197" s="73" t="s">
        <v>329</v>
      </c>
      <c r="I197" s="83">
        <v>0.25000000000073236</v>
      </c>
      <c r="J197" s="86" t="s">
        <v>128</v>
      </c>
      <c r="K197" s="86" t="s">
        <v>133</v>
      </c>
      <c r="L197" s="87">
        <v>3.7000000000000005E-2</v>
      </c>
      <c r="M197" s="87">
        <v>6.4900000000044797E-2</v>
      </c>
      <c r="N197" s="83">
        <v>305801.46264700004</v>
      </c>
      <c r="O197" s="85">
        <v>111.62</v>
      </c>
      <c r="P197" s="83">
        <v>341.33560910300008</v>
      </c>
      <c r="Q197" s="84">
        <f t="shared" si="2"/>
        <v>1.3397345774968491E-3</v>
      </c>
      <c r="R197" s="84">
        <f>P197/'סכום נכסי הקרן'!$C$42</f>
        <v>6.5470452404160475E-5</v>
      </c>
    </row>
    <row r="198" spans="2:18">
      <c r="B198" s="76" t="s">
        <v>3447</v>
      </c>
      <c r="C198" s="86" t="s">
        <v>3070</v>
      </c>
      <c r="D198" s="73">
        <v>22334</v>
      </c>
      <c r="E198" s="73"/>
      <c r="F198" s="73" t="s">
        <v>467</v>
      </c>
      <c r="G198" s="94">
        <v>42004</v>
      </c>
      <c r="H198" s="73" t="s">
        <v>329</v>
      </c>
      <c r="I198" s="83">
        <v>0.71999999999817554</v>
      </c>
      <c r="J198" s="86" t="s">
        <v>128</v>
      </c>
      <c r="K198" s="86" t="s">
        <v>133</v>
      </c>
      <c r="L198" s="87">
        <v>3.7000000000000005E-2</v>
      </c>
      <c r="M198" s="87">
        <v>0.10349999999977194</v>
      </c>
      <c r="N198" s="83">
        <v>203867.64214000004</v>
      </c>
      <c r="O198" s="85">
        <v>107.54</v>
      </c>
      <c r="P198" s="83">
        <v>219.23928002000002</v>
      </c>
      <c r="Q198" s="84">
        <f t="shared" si="2"/>
        <v>8.6050923593991504E-4</v>
      </c>
      <c r="R198" s="84">
        <f>P198/'סכום נכסי הקרן'!$C$42</f>
        <v>4.2051560003927122E-5</v>
      </c>
    </row>
    <row r="199" spans="2:18">
      <c r="B199" s="76" t="s">
        <v>3447</v>
      </c>
      <c r="C199" s="86" t="s">
        <v>3070</v>
      </c>
      <c r="D199" s="73" t="s">
        <v>3208</v>
      </c>
      <c r="E199" s="73"/>
      <c r="F199" s="73" t="s">
        <v>467</v>
      </c>
      <c r="G199" s="94">
        <v>42759</v>
      </c>
      <c r="H199" s="73" t="s">
        <v>329</v>
      </c>
      <c r="I199" s="83">
        <v>1.6500000000004467</v>
      </c>
      <c r="J199" s="86" t="s">
        <v>128</v>
      </c>
      <c r="K199" s="86" t="s">
        <v>133</v>
      </c>
      <c r="L199" s="87">
        <v>7.0499999999999993E-2</v>
      </c>
      <c r="M199" s="87">
        <v>7.1899999999999686E-2</v>
      </c>
      <c r="N199" s="83">
        <v>652559.78219000017</v>
      </c>
      <c r="O199" s="85">
        <v>102.82</v>
      </c>
      <c r="P199" s="83">
        <v>670.95855965800013</v>
      </c>
      <c r="Q199" s="84">
        <f t="shared" si="2"/>
        <v>2.6334972340083473E-3</v>
      </c>
      <c r="R199" s="84">
        <f>P199/'סכום נכסי הקרן'!$C$42</f>
        <v>1.286943385739682E-4</v>
      </c>
    </row>
    <row r="200" spans="2:18">
      <c r="B200" s="76" t="s">
        <v>3447</v>
      </c>
      <c r="C200" s="86" t="s">
        <v>3070</v>
      </c>
      <c r="D200" s="73" t="s">
        <v>3209</v>
      </c>
      <c r="E200" s="73"/>
      <c r="F200" s="73" t="s">
        <v>467</v>
      </c>
      <c r="G200" s="94">
        <v>42759</v>
      </c>
      <c r="H200" s="73" t="s">
        <v>329</v>
      </c>
      <c r="I200" s="83">
        <v>1.69999999999938</v>
      </c>
      <c r="J200" s="86" t="s">
        <v>128</v>
      </c>
      <c r="K200" s="86" t="s">
        <v>133</v>
      </c>
      <c r="L200" s="87">
        <v>3.8800000000000001E-2</v>
      </c>
      <c r="M200" s="87">
        <v>5.579999999998822E-2</v>
      </c>
      <c r="N200" s="83">
        <v>652559.78219000017</v>
      </c>
      <c r="O200" s="85">
        <v>98.94</v>
      </c>
      <c r="P200" s="83">
        <v>645.64265922200013</v>
      </c>
      <c r="Q200" s="84">
        <f t="shared" si="2"/>
        <v>2.5341328950115854E-3</v>
      </c>
      <c r="R200" s="84">
        <f>P200/'סכום נכסי הקרן'!$C$42</f>
        <v>1.2383857957794898E-4</v>
      </c>
    </row>
    <row r="201" spans="2:18">
      <c r="B201" s="76" t="s">
        <v>3448</v>
      </c>
      <c r="C201" s="86" t="s">
        <v>3070</v>
      </c>
      <c r="D201" s="73">
        <v>7561</v>
      </c>
      <c r="E201" s="73"/>
      <c r="F201" s="73" t="s">
        <v>500</v>
      </c>
      <c r="G201" s="94">
        <v>43920</v>
      </c>
      <c r="H201" s="73" t="s">
        <v>131</v>
      </c>
      <c r="I201" s="83">
        <v>4.3499999999999996</v>
      </c>
      <c r="J201" s="86" t="s">
        <v>157</v>
      </c>
      <c r="K201" s="86" t="s">
        <v>133</v>
      </c>
      <c r="L201" s="87">
        <v>4.8917999999999996E-2</v>
      </c>
      <c r="M201" s="87">
        <v>5.5500000000006239E-2</v>
      </c>
      <c r="N201" s="83">
        <v>1625619.9805280003</v>
      </c>
      <c r="O201" s="85">
        <v>98.62</v>
      </c>
      <c r="P201" s="83">
        <v>1603.1863694000001</v>
      </c>
      <c r="Q201" s="84">
        <f t="shared" si="2"/>
        <v>6.2924703897760973E-3</v>
      </c>
      <c r="R201" s="84">
        <f>P201/'סכום נכסי הקרן'!$C$42</f>
        <v>3.075018664727969E-4</v>
      </c>
    </row>
    <row r="202" spans="2:18">
      <c r="B202" s="76" t="s">
        <v>3448</v>
      </c>
      <c r="C202" s="86" t="s">
        <v>3070</v>
      </c>
      <c r="D202" s="73">
        <v>8991</v>
      </c>
      <c r="E202" s="73"/>
      <c r="F202" s="73" t="s">
        <v>500</v>
      </c>
      <c r="G202" s="94">
        <v>44636</v>
      </c>
      <c r="H202" s="73" t="s">
        <v>131</v>
      </c>
      <c r="I202" s="83">
        <v>4.7399999999983837</v>
      </c>
      <c r="J202" s="86" t="s">
        <v>157</v>
      </c>
      <c r="K202" s="86" t="s">
        <v>133</v>
      </c>
      <c r="L202" s="87">
        <v>4.2824000000000001E-2</v>
      </c>
      <c r="M202" s="87">
        <v>7.4499999999976071E-2</v>
      </c>
      <c r="N202" s="83">
        <v>1453705.9229960002</v>
      </c>
      <c r="O202" s="85">
        <v>87.63</v>
      </c>
      <c r="P202" s="83">
        <v>1273.8824938690002</v>
      </c>
      <c r="Q202" s="84">
        <f t="shared" si="2"/>
        <v>4.9999600955469639E-3</v>
      </c>
      <c r="R202" s="84">
        <f>P202/'סכום נכסי הקרן'!$C$42</f>
        <v>2.4433918102630971E-4</v>
      </c>
    </row>
    <row r="203" spans="2:18">
      <c r="B203" s="76" t="s">
        <v>3448</v>
      </c>
      <c r="C203" s="86" t="s">
        <v>3070</v>
      </c>
      <c r="D203" s="73">
        <v>9112</v>
      </c>
      <c r="E203" s="73"/>
      <c r="F203" s="73" t="s">
        <v>500</v>
      </c>
      <c r="G203" s="94">
        <v>44722</v>
      </c>
      <c r="H203" s="73" t="s">
        <v>131</v>
      </c>
      <c r="I203" s="83">
        <v>4.6900000000008975</v>
      </c>
      <c r="J203" s="86" t="s">
        <v>157</v>
      </c>
      <c r="K203" s="86" t="s">
        <v>133</v>
      </c>
      <c r="L203" s="87">
        <v>5.2750000000000005E-2</v>
      </c>
      <c r="M203" s="87">
        <v>6.9900000000009899E-2</v>
      </c>
      <c r="N203" s="83">
        <v>2321921.0912390007</v>
      </c>
      <c r="O203" s="85">
        <v>94.1</v>
      </c>
      <c r="P203" s="83">
        <v>2184.927754716</v>
      </c>
      <c r="Q203" s="84">
        <f t="shared" ref="Q203:Q246" si="3">IFERROR(P203/$P$10,0)</f>
        <v>8.5757922240168975E-3</v>
      </c>
      <c r="R203" s="84">
        <f>P203/'סכום נכסי הקרן'!$C$42</f>
        <v>4.1908375439521584E-4</v>
      </c>
    </row>
    <row r="204" spans="2:18">
      <c r="B204" s="76" t="s">
        <v>3448</v>
      </c>
      <c r="C204" s="86" t="s">
        <v>3070</v>
      </c>
      <c r="D204" s="73">
        <v>9247</v>
      </c>
      <c r="E204" s="73"/>
      <c r="F204" s="73" t="s">
        <v>500</v>
      </c>
      <c r="G204" s="94">
        <v>44816</v>
      </c>
      <c r="H204" s="73" t="s">
        <v>131</v>
      </c>
      <c r="I204" s="83">
        <v>4.6299999999994235</v>
      </c>
      <c r="J204" s="86" t="s">
        <v>157</v>
      </c>
      <c r="K204" s="86" t="s">
        <v>133</v>
      </c>
      <c r="L204" s="87">
        <v>5.6036999999999997E-2</v>
      </c>
      <c r="M204" s="87">
        <v>7.919999999998982E-2</v>
      </c>
      <c r="N204" s="83">
        <v>2868976.2409910006</v>
      </c>
      <c r="O204" s="85">
        <v>91.86</v>
      </c>
      <c r="P204" s="83">
        <v>2635.4415868040005</v>
      </c>
      <c r="Q204" s="84">
        <f t="shared" si="3"/>
        <v>1.0344048867603043E-2</v>
      </c>
      <c r="R204" s="84">
        <f>P204/'סכום נכסי הקרן'!$C$42</f>
        <v>5.0549532006410262E-4</v>
      </c>
    </row>
    <row r="205" spans="2:18">
      <c r="B205" s="76" t="s">
        <v>3448</v>
      </c>
      <c r="C205" s="86" t="s">
        <v>3070</v>
      </c>
      <c r="D205" s="73">
        <v>9486</v>
      </c>
      <c r="E205" s="73"/>
      <c r="F205" s="73" t="s">
        <v>500</v>
      </c>
      <c r="G205" s="94">
        <v>44976</v>
      </c>
      <c r="H205" s="73" t="s">
        <v>131</v>
      </c>
      <c r="I205" s="83">
        <v>4.6400000000000992</v>
      </c>
      <c r="J205" s="86" t="s">
        <v>157</v>
      </c>
      <c r="K205" s="86" t="s">
        <v>133</v>
      </c>
      <c r="L205" s="87">
        <v>6.1999000000000005E-2</v>
      </c>
      <c r="M205" s="87">
        <v>6.5200000000003686E-2</v>
      </c>
      <c r="N205" s="83">
        <v>2802333.0578660006</v>
      </c>
      <c r="O205" s="85">
        <v>100.49</v>
      </c>
      <c r="P205" s="83">
        <v>2816.0646049480006</v>
      </c>
      <c r="Q205" s="84">
        <f t="shared" si="3"/>
        <v>1.1052990145471116E-2</v>
      </c>
      <c r="R205" s="84">
        <f>P205/'סכום נכסי הקרן'!$C$42</f>
        <v>5.4014002280569141E-4</v>
      </c>
    </row>
    <row r="206" spans="2:18">
      <c r="B206" s="76" t="s">
        <v>3448</v>
      </c>
      <c r="C206" s="86" t="s">
        <v>3070</v>
      </c>
      <c r="D206" s="73">
        <v>9567</v>
      </c>
      <c r="E206" s="73"/>
      <c r="F206" s="73" t="s">
        <v>500</v>
      </c>
      <c r="G206" s="94">
        <v>45056</v>
      </c>
      <c r="H206" s="73" t="s">
        <v>131</v>
      </c>
      <c r="I206" s="83">
        <v>4.6299999999997743</v>
      </c>
      <c r="J206" s="86" t="s">
        <v>157</v>
      </c>
      <c r="K206" s="86" t="s">
        <v>133</v>
      </c>
      <c r="L206" s="87">
        <v>6.3411999999999996E-2</v>
      </c>
      <c r="M206" s="87">
        <v>6.5599999999995814E-2</v>
      </c>
      <c r="N206" s="83">
        <v>3054034.6100000008</v>
      </c>
      <c r="O206" s="85">
        <v>100.59</v>
      </c>
      <c r="P206" s="83">
        <v>3072.0535313630012</v>
      </c>
      <c r="Q206" s="84">
        <f t="shared" si="3"/>
        <v>1.2057740915763539E-2</v>
      </c>
      <c r="R206" s="84">
        <f>P206/'סכום נכסי הקרן'!$C$42</f>
        <v>5.8924041074027717E-4</v>
      </c>
    </row>
    <row r="207" spans="2:18">
      <c r="B207" s="76" t="s">
        <v>3448</v>
      </c>
      <c r="C207" s="86" t="s">
        <v>3070</v>
      </c>
      <c r="D207" s="73">
        <v>7894</v>
      </c>
      <c r="E207" s="73"/>
      <c r="F207" s="73" t="s">
        <v>500</v>
      </c>
      <c r="G207" s="94">
        <v>44068</v>
      </c>
      <c r="H207" s="73" t="s">
        <v>131</v>
      </c>
      <c r="I207" s="83">
        <v>4.2999999999999456</v>
      </c>
      <c r="J207" s="86" t="s">
        <v>157</v>
      </c>
      <c r="K207" s="86" t="s">
        <v>133</v>
      </c>
      <c r="L207" s="87">
        <v>4.5102999999999997E-2</v>
      </c>
      <c r="M207" s="87">
        <v>6.7200000000000856E-2</v>
      </c>
      <c r="N207" s="83">
        <v>2014668.1693480003</v>
      </c>
      <c r="O207" s="85">
        <v>92.38</v>
      </c>
      <c r="P207" s="83">
        <v>1861.1504740970004</v>
      </c>
      <c r="Q207" s="84">
        <f t="shared" si="3"/>
        <v>7.3049736903365164E-3</v>
      </c>
      <c r="R207" s="84">
        <f>P207/'סכום נכסי הקרן'!$C$42</f>
        <v>3.5698110681027501E-4</v>
      </c>
    </row>
    <row r="208" spans="2:18">
      <c r="B208" s="76" t="s">
        <v>3448</v>
      </c>
      <c r="C208" s="86" t="s">
        <v>3070</v>
      </c>
      <c r="D208" s="73">
        <v>8076</v>
      </c>
      <c r="E208" s="73"/>
      <c r="F208" s="73" t="s">
        <v>500</v>
      </c>
      <c r="G208" s="94">
        <v>44160</v>
      </c>
      <c r="H208" s="73" t="s">
        <v>131</v>
      </c>
      <c r="I208" s="83">
        <v>4.1700000000003419</v>
      </c>
      <c r="J208" s="86" t="s">
        <v>157</v>
      </c>
      <c r="K208" s="86" t="s">
        <v>133</v>
      </c>
      <c r="L208" s="87">
        <v>4.5465999999999999E-2</v>
      </c>
      <c r="M208" s="87">
        <v>8.7400000000005557E-2</v>
      </c>
      <c r="N208" s="83">
        <v>1850381.3414200002</v>
      </c>
      <c r="O208" s="85">
        <v>85.49</v>
      </c>
      <c r="P208" s="83">
        <v>1581.8909961380002</v>
      </c>
      <c r="Q208" s="84">
        <f t="shared" si="3"/>
        <v>6.2088865293790591E-3</v>
      </c>
      <c r="R208" s="84">
        <f>P208/'סכום נכסי הקרן'!$C$42</f>
        <v>3.0341727147480509E-4</v>
      </c>
    </row>
    <row r="209" spans="2:18">
      <c r="B209" s="76" t="s">
        <v>3448</v>
      </c>
      <c r="C209" s="86" t="s">
        <v>3070</v>
      </c>
      <c r="D209" s="73">
        <v>9311</v>
      </c>
      <c r="E209" s="73"/>
      <c r="F209" s="73" t="s">
        <v>500</v>
      </c>
      <c r="G209" s="94">
        <v>44880</v>
      </c>
      <c r="H209" s="73" t="s">
        <v>131</v>
      </c>
      <c r="I209" s="83">
        <v>3.9799999999997691</v>
      </c>
      <c r="J209" s="86" t="s">
        <v>157</v>
      </c>
      <c r="K209" s="86" t="s">
        <v>133</v>
      </c>
      <c r="L209" s="87">
        <v>7.2695999999999997E-2</v>
      </c>
      <c r="M209" s="87">
        <v>9.309999999999731E-2</v>
      </c>
      <c r="N209" s="83">
        <v>1640849.4960480002</v>
      </c>
      <c r="O209" s="85">
        <v>94.75</v>
      </c>
      <c r="P209" s="83">
        <v>1554.7048995820001</v>
      </c>
      <c r="Q209" s="84">
        <f t="shared" si="3"/>
        <v>6.1021817127355346E-3</v>
      </c>
      <c r="R209" s="84">
        <f>P209/'סכום נכסי הקרן'!$C$42</f>
        <v>2.9820279635660134E-4</v>
      </c>
    </row>
    <row r="210" spans="2:18">
      <c r="B210" s="76" t="s">
        <v>3449</v>
      </c>
      <c r="C210" s="86" t="s">
        <v>3070</v>
      </c>
      <c r="D210" s="73">
        <v>8811</v>
      </c>
      <c r="E210" s="73"/>
      <c r="F210" s="73" t="s">
        <v>708</v>
      </c>
      <c r="G210" s="94">
        <v>44550</v>
      </c>
      <c r="H210" s="73" t="s">
        <v>3069</v>
      </c>
      <c r="I210" s="83">
        <v>5.0999999999992616</v>
      </c>
      <c r="J210" s="86" t="s">
        <v>334</v>
      </c>
      <c r="K210" s="86" t="s">
        <v>133</v>
      </c>
      <c r="L210" s="87">
        <v>7.85E-2</v>
      </c>
      <c r="M210" s="87">
        <v>8.2699999999987867E-2</v>
      </c>
      <c r="N210" s="83">
        <v>2468564.0127090006</v>
      </c>
      <c r="O210" s="85">
        <v>98.91</v>
      </c>
      <c r="P210" s="83">
        <v>2441.6558091480006</v>
      </c>
      <c r="Q210" s="84">
        <f t="shared" si="3"/>
        <v>9.5834440551279491E-3</v>
      </c>
      <c r="R210" s="84">
        <f>P210/'סכום נכסי הקרן'!$C$42</f>
        <v>4.6832591202615627E-4</v>
      </c>
    </row>
    <row r="211" spans="2:18">
      <c r="B211" s="76" t="s">
        <v>3450</v>
      </c>
      <c r="C211" s="86" t="s">
        <v>3071</v>
      </c>
      <c r="D211" s="73" t="s">
        <v>3210</v>
      </c>
      <c r="E211" s="73"/>
      <c r="F211" s="73" t="s">
        <v>708</v>
      </c>
      <c r="G211" s="94">
        <v>42732</v>
      </c>
      <c r="H211" s="73" t="s">
        <v>3069</v>
      </c>
      <c r="I211" s="83">
        <v>2.1199999999991337</v>
      </c>
      <c r="J211" s="86" t="s">
        <v>129</v>
      </c>
      <c r="K211" s="86" t="s">
        <v>133</v>
      </c>
      <c r="L211" s="87">
        <v>2.1613000000000004E-2</v>
      </c>
      <c r="M211" s="87">
        <v>2.7699999999980501E-2</v>
      </c>
      <c r="N211" s="83">
        <v>417954.12596700003</v>
      </c>
      <c r="O211" s="85">
        <v>110.45</v>
      </c>
      <c r="P211" s="83">
        <v>461.63032537000009</v>
      </c>
      <c r="Q211" s="84">
        <f t="shared" si="3"/>
        <v>1.8118886293304528E-3</v>
      </c>
      <c r="R211" s="84">
        <f>P211/'סכום נכסי הקרן'!$C$42</f>
        <v>8.8543783418546543E-5</v>
      </c>
    </row>
    <row r="212" spans="2:18">
      <c r="B212" s="76" t="s">
        <v>3451</v>
      </c>
      <c r="C212" s="86" t="s">
        <v>3071</v>
      </c>
      <c r="D212" s="73" t="s">
        <v>3211</v>
      </c>
      <c r="E212" s="73"/>
      <c r="F212" s="73" t="s">
        <v>500</v>
      </c>
      <c r="G212" s="94">
        <v>45103</v>
      </c>
      <c r="H212" s="73" t="s">
        <v>131</v>
      </c>
      <c r="I212" s="83">
        <v>2.1700000000000665</v>
      </c>
      <c r="J212" s="86" t="s">
        <v>129</v>
      </c>
      <c r="K212" s="86" t="s">
        <v>133</v>
      </c>
      <c r="L212" s="87">
        <v>6.7500000000000004E-2</v>
      </c>
      <c r="M212" s="87">
        <v>7.2500000000000633E-2</v>
      </c>
      <c r="N212" s="83">
        <v>8153065.7635130016</v>
      </c>
      <c r="O212" s="85">
        <v>99.4</v>
      </c>
      <c r="P212" s="83">
        <v>8104.1486520380004</v>
      </c>
      <c r="Q212" s="84">
        <f t="shared" si="3"/>
        <v>3.1808600921662121E-2</v>
      </c>
      <c r="R212" s="84">
        <f>P212/'סכום נכסי הקרן'!$C$42</f>
        <v>1.5544299054933606E-3</v>
      </c>
    </row>
    <row r="213" spans="2:18">
      <c r="B213" s="76" t="s">
        <v>3452</v>
      </c>
      <c r="C213" s="86" t="s">
        <v>3071</v>
      </c>
      <c r="D213" s="73" t="s">
        <v>3212</v>
      </c>
      <c r="E213" s="73"/>
      <c r="F213" s="73" t="s">
        <v>521</v>
      </c>
      <c r="G213" s="94">
        <v>44294</v>
      </c>
      <c r="H213" s="73" t="s">
        <v>131</v>
      </c>
      <c r="I213" s="83">
        <v>7.5700000000076031</v>
      </c>
      <c r="J213" s="86" t="s">
        <v>547</v>
      </c>
      <c r="K213" s="86" t="s">
        <v>133</v>
      </c>
      <c r="L213" s="87">
        <v>0.03</v>
      </c>
      <c r="M213" s="87">
        <v>5.4400000000059109E-2</v>
      </c>
      <c r="N213" s="83">
        <v>452872.65320800006</v>
      </c>
      <c r="O213" s="85">
        <v>92.64</v>
      </c>
      <c r="P213" s="83">
        <v>419.54123863300003</v>
      </c>
      <c r="Q213" s="84">
        <f t="shared" si="3"/>
        <v>1.6466899119009814E-3</v>
      </c>
      <c r="R213" s="84">
        <f>P213/'סכום נכסי הקרן'!$C$42</f>
        <v>8.0470815124406958E-5</v>
      </c>
    </row>
    <row r="214" spans="2:18">
      <c r="B214" s="76" t="s">
        <v>3453</v>
      </c>
      <c r="C214" s="86" t="s">
        <v>3071</v>
      </c>
      <c r="D214" s="73" t="s">
        <v>3213</v>
      </c>
      <c r="E214" s="73"/>
      <c r="F214" s="73" t="s">
        <v>521</v>
      </c>
      <c r="G214" s="94">
        <v>42326</v>
      </c>
      <c r="H214" s="73" t="s">
        <v>131</v>
      </c>
      <c r="I214" s="83">
        <v>5.9500000000224622</v>
      </c>
      <c r="J214" s="86" t="s">
        <v>547</v>
      </c>
      <c r="K214" s="86" t="s">
        <v>133</v>
      </c>
      <c r="L214" s="87">
        <v>8.0500000000000002E-2</v>
      </c>
      <c r="M214" s="87">
        <v>9.8500000000353E-2</v>
      </c>
      <c r="N214" s="83">
        <v>133579.21679500001</v>
      </c>
      <c r="O214" s="85">
        <v>93.32</v>
      </c>
      <c r="P214" s="83">
        <v>124.65635659600001</v>
      </c>
      <c r="Q214" s="84">
        <f t="shared" si="3"/>
        <v>4.8927339188348034E-4</v>
      </c>
      <c r="R214" s="84">
        <f>P214/'סכום נכסי הקרן'!$C$42</f>
        <v>2.3909922796633121E-5</v>
      </c>
    </row>
    <row r="215" spans="2:18">
      <c r="B215" s="76" t="s">
        <v>3453</v>
      </c>
      <c r="C215" s="86" t="s">
        <v>3071</v>
      </c>
      <c r="D215" s="73" t="s">
        <v>3214</v>
      </c>
      <c r="E215" s="73"/>
      <c r="F215" s="73" t="s">
        <v>521</v>
      </c>
      <c r="G215" s="94">
        <v>42606</v>
      </c>
      <c r="H215" s="73" t="s">
        <v>131</v>
      </c>
      <c r="I215" s="83">
        <v>5.9399999999956474</v>
      </c>
      <c r="J215" s="86" t="s">
        <v>547</v>
      </c>
      <c r="K215" s="86" t="s">
        <v>133</v>
      </c>
      <c r="L215" s="87">
        <v>8.0500000000000002E-2</v>
      </c>
      <c r="M215" s="87">
        <v>9.869999999993434E-2</v>
      </c>
      <c r="N215" s="83">
        <v>561871.28891600017</v>
      </c>
      <c r="O215" s="85">
        <v>93.23</v>
      </c>
      <c r="P215" s="83">
        <v>523.83356271200012</v>
      </c>
      <c r="Q215" s="84">
        <f t="shared" si="3"/>
        <v>2.0560349348340591E-3</v>
      </c>
      <c r="R215" s="84">
        <f>P215/'סכום נכסי הקרן'!$C$42</f>
        <v>1.0047478030599762E-4</v>
      </c>
    </row>
    <row r="216" spans="2:18">
      <c r="B216" s="76" t="s">
        <v>3453</v>
      </c>
      <c r="C216" s="86" t="s">
        <v>3071</v>
      </c>
      <c r="D216" s="73" t="s">
        <v>3215</v>
      </c>
      <c r="E216" s="73"/>
      <c r="F216" s="73" t="s">
        <v>521</v>
      </c>
      <c r="G216" s="94">
        <v>42648</v>
      </c>
      <c r="H216" s="73" t="s">
        <v>131</v>
      </c>
      <c r="I216" s="83">
        <v>5.9499999999975044</v>
      </c>
      <c r="J216" s="86" t="s">
        <v>547</v>
      </c>
      <c r="K216" s="86" t="s">
        <v>133</v>
      </c>
      <c r="L216" s="87">
        <v>8.0500000000000002E-2</v>
      </c>
      <c r="M216" s="87">
        <v>9.8599999999950907E-2</v>
      </c>
      <c r="N216" s="83">
        <v>515407.74692400009</v>
      </c>
      <c r="O216" s="85">
        <v>93.28</v>
      </c>
      <c r="P216" s="83">
        <v>480.77321727600008</v>
      </c>
      <c r="Q216" s="84">
        <f t="shared" si="3"/>
        <v>1.8870240488876131E-3</v>
      </c>
      <c r="R216" s="84">
        <f>P216/'סכום נכסי הקרן'!$C$42</f>
        <v>9.2215518098392297E-5</v>
      </c>
    </row>
    <row r="217" spans="2:18">
      <c r="B217" s="76" t="s">
        <v>3453</v>
      </c>
      <c r="C217" s="86" t="s">
        <v>3071</v>
      </c>
      <c r="D217" s="73" t="s">
        <v>3216</v>
      </c>
      <c r="E217" s="73"/>
      <c r="F217" s="73" t="s">
        <v>521</v>
      </c>
      <c r="G217" s="94">
        <v>42718</v>
      </c>
      <c r="H217" s="73" t="s">
        <v>131</v>
      </c>
      <c r="I217" s="83">
        <v>5.9400000000057771</v>
      </c>
      <c r="J217" s="86" t="s">
        <v>547</v>
      </c>
      <c r="K217" s="86" t="s">
        <v>133</v>
      </c>
      <c r="L217" s="87">
        <v>8.0500000000000002E-2</v>
      </c>
      <c r="M217" s="87">
        <v>9.8600000000114943E-2</v>
      </c>
      <c r="N217" s="83">
        <v>360102.43109600007</v>
      </c>
      <c r="O217" s="85">
        <v>93.27</v>
      </c>
      <c r="P217" s="83">
        <v>335.86815199900002</v>
      </c>
      <c r="Q217" s="84">
        <f t="shared" si="3"/>
        <v>1.3182749315124791E-3</v>
      </c>
      <c r="R217" s="84">
        <f>P217/'סכום נכסי הקרן'!$C$42</f>
        <v>6.4421757569654617E-5</v>
      </c>
    </row>
    <row r="218" spans="2:18">
      <c r="B218" s="76" t="s">
        <v>3453</v>
      </c>
      <c r="C218" s="86" t="s">
        <v>3071</v>
      </c>
      <c r="D218" s="73" t="s">
        <v>3217</v>
      </c>
      <c r="E218" s="73"/>
      <c r="F218" s="73" t="s">
        <v>521</v>
      </c>
      <c r="G218" s="94">
        <v>42900</v>
      </c>
      <c r="H218" s="73" t="s">
        <v>131</v>
      </c>
      <c r="I218" s="83">
        <v>5.9299999999922077</v>
      </c>
      <c r="J218" s="86" t="s">
        <v>547</v>
      </c>
      <c r="K218" s="86" t="s">
        <v>133</v>
      </c>
      <c r="L218" s="87">
        <v>8.0500000000000002E-2</v>
      </c>
      <c r="M218" s="87">
        <v>9.9199999999874902E-2</v>
      </c>
      <c r="N218" s="83">
        <v>426555.00969900005</v>
      </c>
      <c r="O218" s="85">
        <v>92.97</v>
      </c>
      <c r="P218" s="83">
        <v>396.56892951300011</v>
      </c>
      <c r="Q218" s="84">
        <f t="shared" si="3"/>
        <v>1.5565241160325433E-3</v>
      </c>
      <c r="R218" s="84">
        <f>P218/'סכום נכסי הקרן'!$C$42</f>
        <v>7.6064572614851581E-5</v>
      </c>
    </row>
    <row r="219" spans="2:18">
      <c r="B219" s="76" t="s">
        <v>3453</v>
      </c>
      <c r="C219" s="86" t="s">
        <v>3071</v>
      </c>
      <c r="D219" s="73" t="s">
        <v>3218</v>
      </c>
      <c r="E219" s="73"/>
      <c r="F219" s="73" t="s">
        <v>521</v>
      </c>
      <c r="G219" s="94">
        <v>43075</v>
      </c>
      <c r="H219" s="73" t="s">
        <v>131</v>
      </c>
      <c r="I219" s="83">
        <v>5.929999999994549</v>
      </c>
      <c r="J219" s="86" t="s">
        <v>547</v>
      </c>
      <c r="K219" s="86" t="s">
        <v>133</v>
      </c>
      <c r="L219" s="87">
        <v>8.0500000000000002E-2</v>
      </c>
      <c r="M219" s="87">
        <v>9.939999999993003E-2</v>
      </c>
      <c r="N219" s="83">
        <v>264679.79992300004</v>
      </c>
      <c r="O219" s="85">
        <v>92.86</v>
      </c>
      <c r="P219" s="83">
        <v>245.78211813800002</v>
      </c>
      <c r="Q219" s="84">
        <f t="shared" si="3"/>
        <v>9.6468927770302162E-4</v>
      </c>
      <c r="R219" s="84">
        <f>P219/'סכום נכסי הקרן'!$C$42</f>
        <v>4.7142653852127041E-5</v>
      </c>
    </row>
    <row r="220" spans="2:18">
      <c r="B220" s="76" t="s">
        <v>3453</v>
      </c>
      <c r="C220" s="86" t="s">
        <v>3071</v>
      </c>
      <c r="D220" s="73" t="s">
        <v>3219</v>
      </c>
      <c r="E220" s="73"/>
      <c r="F220" s="73" t="s">
        <v>521</v>
      </c>
      <c r="G220" s="94">
        <v>43292</v>
      </c>
      <c r="H220" s="73" t="s">
        <v>131</v>
      </c>
      <c r="I220" s="83">
        <v>5.9200000000037036</v>
      </c>
      <c r="J220" s="86" t="s">
        <v>547</v>
      </c>
      <c r="K220" s="86" t="s">
        <v>133</v>
      </c>
      <c r="L220" s="87">
        <v>8.0500000000000002E-2</v>
      </c>
      <c r="M220" s="87">
        <v>9.9500000000056751E-2</v>
      </c>
      <c r="N220" s="83">
        <v>721721.64570400014</v>
      </c>
      <c r="O220" s="85">
        <v>92.8</v>
      </c>
      <c r="P220" s="83">
        <v>669.75892625600011</v>
      </c>
      <c r="Q220" s="84">
        <f t="shared" si="3"/>
        <v>2.6287886999260021E-3</v>
      </c>
      <c r="R220" s="84">
        <f>P220/'סכום נכסי הקרן'!$C$42</f>
        <v>1.2846424086528064E-4</v>
      </c>
    </row>
    <row r="221" spans="2:18">
      <c r="B221" s="76" t="s">
        <v>3425</v>
      </c>
      <c r="C221" s="86" t="s">
        <v>3071</v>
      </c>
      <c r="D221" s="73" t="s">
        <v>3220</v>
      </c>
      <c r="E221" s="73"/>
      <c r="F221" s="73" t="s">
        <v>521</v>
      </c>
      <c r="G221" s="94">
        <v>44858</v>
      </c>
      <c r="H221" s="73" t="s">
        <v>131</v>
      </c>
      <c r="I221" s="83">
        <v>5.5900000000112549</v>
      </c>
      <c r="J221" s="86" t="s">
        <v>547</v>
      </c>
      <c r="K221" s="86" t="s">
        <v>133</v>
      </c>
      <c r="L221" s="87">
        <v>3.49E-2</v>
      </c>
      <c r="M221" s="87">
        <v>4.4800000000040328E-2</v>
      </c>
      <c r="N221" s="83">
        <v>60239.419663000015</v>
      </c>
      <c r="O221" s="85">
        <v>98.82</v>
      </c>
      <c r="P221" s="83">
        <v>59.528589487000005</v>
      </c>
      <c r="Q221" s="84">
        <f t="shared" si="3"/>
        <v>2.3364837291641472E-4</v>
      </c>
      <c r="R221" s="84">
        <f>P221/'סכום נכסי הקרן'!$C$42</f>
        <v>1.1417981542966963E-5</v>
      </c>
    </row>
    <row r="222" spans="2:18">
      <c r="B222" s="76" t="s">
        <v>3425</v>
      </c>
      <c r="C222" s="86" t="s">
        <v>3071</v>
      </c>
      <c r="D222" s="73" t="s">
        <v>3221</v>
      </c>
      <c r="E222" s="73"/>
      <c r="F222" s="73" t="s">
        <v>521</v>
      </c>
      <c r="G222" s="94">
        <v>44858</v>
      </c>
      <c r="H222" s="73" t="s">
        <v>131</v>
      </c>
      <c r="I222" s="83">
        <v>5.6100000000530521</v>
      </c>
      <c r="J222" s="86" t="s">
        <v>547</v>
      </c>
      <c r="K222" s="86" t="s">
        <v>133</v>
      </c>
      <c r="L222" s="87">
        <v>3.49E-2</v>
      </c>
      <c r="M222" s="87">
        <v>4.4700000000352319E-2</v>
      </c>
      <c r="N222" s="83">
        <v>49970.283667999996</v>
      </c>
      <c r="O222" s="85">
        <v>98.83</v>
      </c>
      <c r="P222" s="83">
        <v>49.385627358000008</v>
      </c>
      <c r="Q222" s="84">
        <f t="shared" si="3"/>
        <v>1.9383747501984679E-4</v>
      </c>
      <c r="R222" s="84">
        <f>P222/'סכום נכסי הקרן'!$C$42</f>
        <v>9.4724935786464553E-6</v>
      </c>
    </row>
    <row r="223" spans="2:18">
      <c r="B223" s="76" t="s">
        <v>3425</v>
      </c>
      <c r="C223" s="86" t="s">
        <v>3071</v>
      </c>
      <c r="D223" s="73" t="s">
        <v>3222</v>
      </c>
      <c r="E223" s="73"/>
      <c r="F223" s="73" t="s">
        <v>521</v>
      </c>
      <c r="G223" s="94">
        <v>44858</v>
      </c>
      <c r="H223" s="73" t="s">
        <v>131</v>
      </c>
      <c r="I223" s="83">
        <v>5.4900000000012925</v>
      </c>
      <c r="J223" s="86" t="s">
        <v>547</v>
      </c>
      <c r="K223" s="86" t="s">
        <v>133</v>
      </c>
      <c r="L223" s="87">
        <v>3.49E-2</v>
      </c>
      <c r="M223" s="87">
        <v>4.4900000000012937E-2</v>
      </c>
      <c r="N223" s="83">
        <v>62607.260399000013</v>
      </c>
      <c r="O223" s="85">
        <v>98.86</v>
      </c>
      <c r="P223" s="83">
        <v>61.893532008000008</v>
      </c>
      <c r="Q223" s="84">
        <f t="shared" si="3"/>
        <v>2.4293071904344944E-4</v>
      </c>
      <c r="R223" s="84">
        <f>P223/'סכום נכסי הקרן'!$C$42</f>
        <v>1.1871593333329521E-5</v>
      </c>
    </row>
    <row r="224" spans="2:18">
      <c r="B224" s="76" t="s">
        <v>3425</v>
      </c>
      <c r="C224" s="86" t="s">
        <v>3071</v>
      </c>
      <c r="D224" s="73" t="s">
        <v>3223</v>
      </c>
      <c r="E224" s="73"/>
      <c r="F224" s="73" t="s">
        <v>521</v>
      </c>
      <c r="G224" s="94">
        <v>44858</v>
      </c>
      <c r="H224" s="73" t="s">
        <v>131</v>
      </c>
      <c r="I224" s="83">
        <v>5.5199999999734954</v>
      </c>
      <c r="J224" s="86" t="s">
        <v>547</v>
      </c>
      <c r="K224" s="86" t="s">
        <v>133</v>
      </c>
      <c r="L224" s="87">
        <v>3.49E-2</v>
      </c>
      <c r="M224" s="87">
        <v>4.4799999999734948E-2</v>
      </c>
      <c r="N224" s="83">
        <v>76326.587364000021</v>
      </c>
      <c r="O224" s="85">
        <v>98.86</v>
      </c>
      <c r="P224" s="83">
        <v>75.456457425000011</v>
      </c>
      <c r="Q224" s="84">
        <f t="shared" si="3"/>
        <v>2.9616489581427282E-4</v>
      </c>
      <c r="R224" s="84">
        <f>P224/'סכום נכסי הקרן'!$C$42</f>
        <v>1.4473053126254103E-5</v>
      </c>
    </row>
    <row r="225" spans="2:18">
      <c r="B225" s="76" t="s">
        <v>3425</v>
      </c>
      <c r="C225" s="86" t="s">
        <v>3071</v>
      </c>
      <c r="D225" s="73" t="s">
        <v>3224</v>
      </c>
      <c r="E225" s="73"/>
      <c r="F225" s="73" t="s">
        <v>521</v>
      </c>
      <c r="G225" s="94">
        <v>44858</v>
      </c>
      <c r="H225" s="73" t="s">
        <v>131</v>
      </c>
      <c r="I225" s="83">
        <v>5.7400000000491325</v>
      </c>
      <c r="J225" s="86" t="s">
        <v>547</v>
      </c>
      <c r="K225" s="86" t="s">
        <v>133</v>
      </c>
      <c r="L225" s="87">
        <v>3.49E-2</v>
      </c>
      <c r="M225" s="87">
        <v>4.4600000000274961E-2</v>
      </c>
      <c r="N225" s="83">
        <v>44923.074648000009</v>
      </c>
      <c r="O225" s="85">
        <v>98.77</v>
      </c>
      <c r="P225" s="83">
        <v>44.370517043</v>
      </c>
      <c r="Q225" s="84">
        <f t="shared" si="3"/>
        <v>1.7415327999365733E-4</v>
      </c>
      <c r="R225" s="84">
        <f>P225/'סכום נכסי הקרן'!$C$42</f>
        <v>8.5105618832025631E-6</v>
      </c>
    </row>
    <row r="226" spans="2:18">
      <c r="B226" s="76" t="s">
        <v>3454</v>
      </c>
      <c r="C226" s="86" t="s">
        <v>3070</v>
      </c>
      <c r="D226" s="73">
        <v>9637</v>
      </c>
      <c r="E226" s="73"/>
      <c r="F226" s="73" t="s">
        <v>521</v>
      </c>
      <c r="G226" s="94">
        <v>45104</v>
      </c>
      <c r="H226" s="73" t="s">
        <v>131</v>
      </c>
      <c r="I226" s="83">
        <v>2.7400000000011189</v>
      </c>
      <c r="J226" s="86" t="s">
        <v>334</v>
      </c>
      <c r="K226" s="86" t="s">
        <v>133</v>
      </c>
      <c r="L226" s="87">
        <v>5.2159000000000004E-2</v>
      </c>
      <c r="M226" s="87">
        <v>5.6700000000046477E-2</v>
      </c>
      <c r="N226" s="83">
        <v>468951.60000000009</v>
      </c>
      <c r="O226" s="85">
        <v>99.12</v>
      </c>
      <c r="P226" s="83">
        <v>464.82482845200002</v>
      </c>
      <c r="Q226" s="84">
        <f t="shared" si="3"/>
        <v>1.8244269819744164E-3</v>
      </c>
      <c r="R226" s="84">
        <f>P226/'סכום נכסי הקרן'!$C$42</f>
        <v>8.9156510471943156E-5</v>
      </c>
    </row>
    <row r="227" spans="2:18">
      <c r="B227" s="76" t="s">
        <v>3455</v>
      </c>
      <c r="C227" s="86" t="s">
        <v>3070</v>
      </c>
      <c r="D227" s="73">
        <v>9577</v>
      </c>
      <c r="E227" s="73"/>
      <c r="F227" s="73" t="s">
        <v>521</v>
      </c>
      <c r="G227" s="94">
        <v>45063</v>
      </c>
      <c r="H227" s="73" t="s">
        <v>131</v>
      </c>
      <c r="I227" s="83">
        <v>3.7900000000026646</v>
      </c>
      <c r="J227" s="86" t="s">
        <v>334</v>
      </c>
      <c r="K227" s="86" t="s">
        <v>133</v>
      </c>
      <c r="L227" s="87">
        <v>4.4344000000000001E-2</v>
      </c>
      <c r="M227" s="87">
        <v>4.4700000000024956E-2</v>
      </c>
      <c r="N227" s="83">
        <v>703427.40000000014</v>
      </c>
      <c r="O227" s="85">
        <v>100.84</v>
      </c>
      <c r="P227" s="83">
        <v>709.33617430900006</v>
      </c>
      <c r="Q227" s="84">
        <f t="shared" si="3"/>
        <v>2.7841285070973479E-3</v>
      </c>
      <c r="R227" s="84">
        <f>P227/'סכום נכסי הקרן'!$C$42</f>
        <v>1.3605542170267077E-4</v>
      </c>
    </row>
    <row r="228" spans="2:18">
      <c r="B228" s="76" t="s">
        <v>3456</v>
      </c>
      <c r="C228" s="86" t="s">
        <v>3070</v>
      </c>
      <c r="D228" s="73" t="s">
        <v>3225</v>
      </c>
      <c r="E228" s="73"/>
      <c r="F228" s="73" t="s">
        <v>521</v>
      </c>
      <c r="G228" s="94">
        <v>42372</v>
      </c>
      <c r="H228" s="73" t="s">
        <v>131</v>
      </c>
      <c r="I228" s="83">
        <v>9.6799999999949282</v>
      </c>
      <c r="J228" s="86" t="s">
        <v>129</v>
      </c>
      <c r="K228" s="86" t="s">
        <v>133</v>
      </c>
      <c r="L228" s="87">
        <v>6.7000000000000004E-2</v>
      </c>
      <c r="M228" s="87">
        <v>3.1099999999982718E-2</v>
      </c>
      <c r="N228" s="83">
        <v>573703.31484400015</v>
      </c>
      <c r="O228" s="85">
        <v>155.31</v>
      </c>
      <c r="P228" s="83">
        <v>891.01859741400006</v>
      </c>
      <c r="Q228" s="84">
        <f t="shared" si="3"/>
        <v>3.4972279255753407E-3</v>
      </c>
      <c r="R228" s="84">
        <f>P228/'סכום נכסי הקרן'!$C$42</f>
        <v>1.7090332540022817E-4</v>
      </c>
    </row>
    <row r="229" spans="2:18">
      <c r="B229" s="76" t="s">
        <v>3457</v>
      </c>
      <c r="C229" s="86" t="s">
        <v>3071</v>
      </c>
      <c r="D229" s="73" t="s">
        <v>3226</v>
      </c>
      <c r="E229" s="73"/>
      <c r="F229" s="73" t="s">
        <v>3227</v>
      </c>
      <c r="G229" s="94">
        <v>41816</v>
      </c>
      <c r="H229" s="73" t="s">
        <v>131</v>
      </c>
      <c r="I229" s="83">
        <v>5.8299999999949437</v>
      </c>
      <c r="J229" s="86" t="s">
        <v>547</v>
      </c>
      <c r="K229" s="86" t="s">
        <v>133</v>
      </c>
      <c r="L229" s="87">
        <v>4.4999999999999998E-2</v>
      </c>
      <c r="M229" s="87">
        <v>8.1099999999880393E-2</v>
      </c>
      <c r="N229" s="83">
        <v>179670.65141000002</v>
      </c>
      <c r="O229" s="85">
        <v>90.27</v>
      </c>
      <c r="P229" s="83">
        <v>162.18869925400003</v>
      </c>
      <c r="Q229" s="84">
        <f t="shared" si="3"/>
        <v>6.3658699143883562E-4</v>
      </c>
      <c r="R229" s="84">
        <f>P229/'סכום נכסי הקרן'!$C$42</f>
        <v>3.1108877104578584E-5</v>
      </c>
    </row>
    <row r="230" spans="2:18">
      <c r="B230" s="76" t="s">
        <v>3457</v>
      </c>
      <c r="C230" s="86" t="s">
        <v>3071</v>
      </c>
      <c r="D230" s="73" t="s">
        <v>3228</v>
      </c>
      <c r="E230" s="73"/>
      <c r="F230" s="73" t="s">
        <v>3227</v>
      </c>
      <c r="G230" s="94">
        <v>42625</v>
      </c>
      <c r="H230" s="73" t="s">
        <v>131</v>
      </c>
      <c r="I230" s="83">
        <v>5.8299999999385363</v>
      </c>
      <c r="J230" s="86" t="s">
        <v>547</v>
      </c>
      <c r="K230" s="86" t="s">
        <v>133</v>
      </c>
      <c r="L230" s="87">
        <v>4.4999999999999998E-2</v>
      </c>
      <c r="M230" s="87">
        <v>8.1099999999244346E-2</v>
      </c>
      <c r="N230" s="83">
        <v>50030.834511000008</v>
      </c>
      <c r="O230" s="85">
        <v>90.73</v>
      </c>
      <c r="P230" s="83">
        <v>45.392976813000018</v>
      </c>
      <c r="Q230" s="84">
        <f t="shared" si="3"/>
        <v>1.7816641156105599E-4</v>
      </c>
      <c r="R230" s="84">
        <f>P230/'סכום נכסי הקרן'!$C$42</f>
        <v>8.7066765044777057E-6</v>
      </c>
    </row>
    <row r="231" spans="2:18">
      <c r="B231" s="76" t="s">
        <v>3457</v>
      </c>
      <c r="C231" s="86" t="s">
        <v>3071</v>
      </c>
      <c r="D231" s="73" t="s">
        <v>3229</v>
      </c>
      <c r="E231" s="73"/>
      <c r="F231" s="73" t="s">
        <v>3227</v>
      </c>
      <c r="G231" s="94">
        <v>42716</v>
      </c>
      <c r="H231" s="73" t="s">
        <v>131</v>
      </c>
      <c r="I231" s="83">
        <v>5.8299999999999992</v>
      </c>
      <c r="J231" s="86" t="s">
        <v>547</v>
      </c>
      <c r="K231" s="86" t="s">
        <v>133</v>
      </c>
      <c r="L231" s="87">
        <v>4.4999999999999998E-2</v>
      </c>
      <c r="M231" s="87">
        <v>8.1099999999999978E-2</v>
      </c>
      <c r="N231" s="83">
        <v>37851.26576200001</v>
      </c>
      <c r="O231" s="85">
        <v>90.91</v>
      </c>
      <c r="P231" s="83">
        <v>34.410588600000011</v>
      </c>
      <c r="Q231" s="84">
        <f t="shared" si="3"/>
        <v>1.3506078519199454E-4</v>
      </c>
      <c r="R231" s="84">
        <f>P231/'סכום נכסי הקרן'!$C$42</f>
        <v>6.600181003839035E-6</v>
      </c>
    </row>
    <row r="232" spans="2:18">
      <c r="B232" s="76" t="s">
        <v>3457</v>
      </c>
      <c r="C232" s="86" t="s">
        <v>3071</v>
      </c>
      <c r="D232" s="73" t="s">
        <v>3230</v>
      </c>
      <c r="E232" s="73"/>
      <c r="F232" s="73" t="s">
        <v>3227</v>
      </c>
      <c r="G232" s="94">
        <v>42803</v>
      </c>
      <c r="H232" s="73" t="s">
        <v>131</v>
      </c>
      <c r="I232" s="83">
        <v>5.8299999999980621</v>
      </c>
      <c r="J232" s="86" t="s">
        <v>547</v>
      </c>
      <c r="K232" s="86" t="s">
        <v>133</v>
      </c>
      <c r="L232" s="87">
        <v>4.4999999999999998E-2</v>
      </c>
      <c r="M232" s="87">
        <v>8.109999999998603E-2</v>
      </c>
      <c r="N232" s="83">
        <v>242579.31985100004</v>
      </c>
      <c r="O232" s="85">
        <v>91.46</v>
      </c>
      <c r="P232" s="83">
        <v>221.86306272100003</v>
      </c>
      <c r="Q232" s="84">
        <f t="shared" si="3"/>
        <v>8.7080752394334176E-4</v>
      </c>
      <c r="R232" s="84">
        <f>P232/'סכום נכסי הקרן'!$C$42</f>
        <v>4.2554819071728762E-5</v>
      </c>
    </row>
    <row r="233" spans="2:18">
      <c r="B233" s="76" t="s">
        <v>3457</v>
      </c>
      <c r="C233" s="86" t="s">
        <v>3071</v>
      </c>
      <c r="D233" s="73" t="s">
        <v>3231</v>
      </c>
      <c r="E233" s="73"/>
      <c r="F233" s="73" t="s">
        <v>3227</v>
      </c>
      <c r="G233" s="94">
        <v>42898</v>
      </c>
      <c r="H233" s="73" t="s">
        <v>131</v>
      </c>
      <c r="I233" s="83">
        <v>5.8300000000397425</v>
      </c>
      <c r="J233" s="86" t="s">
        <v>547</v>
      </c>
      <c r="K233" s="86" t="s">
        <v>133</v>
      </c>
      <c r="L233" s="87">
        <v>4.4999999999999998E-2</v>
      </c>
      <c r="M233" s="87">
        <v>8.1100000000493749E-2</v>
      </c>
      <c r="N233" s="83">
        <v>45622.953866000011</v>
      </c>
      <c r="O233" s="85">
        <v>91</v>
      </c>
      <c r="P233" s="83">
        <v>41.51688934500001</v>
      </c>
      <c r="Q233" s="84">
        <f t="shared" si="3"/>
        <v>1.6295285555402707E-4</v>
      </c>
      <c r="R233" s="84">
        <f>P233/'סכום נכסי הקרן'!$C$42</f>
        <v>7.9632170079577256E-6</v>
      </c>
    </row>
    <row r="234" spans="2:18">
      <c r="B234" s="76" t="s">
        <v>3457</v>
      </c>
      <c r="C234" s="86" t="s">
        <v>3071</v>
      </c>
      <c r="D234" s="73" t="s">
        <v>3232</v>
      </c>
      <c r="E234" s="73"/>
      <c r="F234" s="73" t="s">
        <v>3227</v>
      </c>
      <c r="G234" s="94">
        <v>42989</v>
      </c>
      <c r="H234" s="73" t="s">
        <v>131</v>
      </c>
      <c r="I234" s="83">
        <v>5.8300000000487335</v>
      </c>
      <c r="J234" s="86" t="s">
        <v>547</v>
      </c>
      <c r="K234" s="86" t="s">
        <v>133</v>
      </c>
      <c r="L234" s="87">
        <v>4.4999999999999998E-2</v>
      </c>
      <c r="M234" s="87">
        <v>8.1100000000479719E-2</v>
      </c>
      <c r="N234" s="83">
        <v>57490.665018000007</v>
      </c>
      <c r="O234" s="85">
        <v>91.37</v>
      </c>
      <c r="P234" s="83">
        <v>52.529222368000006</v>
      </c>
      <c r="Q234" s="84">
        <f t="shared" si="3"/>
        <v>2.0617601462786256E-4</v>
      </c>
      <c r="R234" s="84">
        <f>P234/'סכום נכסי הקרן'!$C$42</f>
        <v>1.0075456123401216E-5</v>
      </c>
    </row>
    <row r="235" spans="2:18">
      <c r="B235" s="76" t="s">
        <v>3457</v>
      </c>
      <c r="C235" s="86" t="s">
        <v>3071</v>
      </c>
      <c r="D235" s="73" t="s">
        <v>3233</v>
      </c>
      <c r="E235" s="73"/>
      <c r="F235" s="73" t="s">
        <v>3227</v>
      </c>
      <c r="G235" s="94">
        <v>43080</v>
      </c>
      <c r="H235" s="73" t="s">
        <v>131</v>
      </c>
      <c r="I235" s="83">
        <v>5.830000000048881</v>
      </c>
      <c r="J235" s="86" t="s">
        <v>547</v>
      </c>
      <c r="K235" s="86" t="s">
        <v>133</v>
      </c>
      <c r="L235" s="87">
        <v>4.4999999999999998E-2</v>
      </c>
      <c r="M235" s="87">
        <v>8.1100000000884839E-2</v>
      </c>
      <c r="N235" s="83">
        <v>17812.595015999999</v>
      </c>
      <c r="O235" s="85">
        <v>90.73</v>
      </c>
      <c r="P235" s="83">
        <v>16.161368787000004</v>
      </c>
      <c r="Q235" s="84">
        <f t="shared" si="3"/>
        <v>6.3433008470817378E-5</v>
      </c>
      <c r="R235" s="84">
        <f>P235/'סכום נכסי הקרן'!$C$42</f>
        <v>3.0998586075913417E-6</v>
      </c>
    </row>
    <row r="236" spans="2:18">
      <c r="B236" s="76" t="s">
        <v>3457</v>
      </c>
      <c r="C236" s="86" t="s">
        <v>3071</v>
      </c>
      <c r="D236" s="73" t="s">
        <v>3234</v>
      </c>
      <c r="E236" s="73"/>
      <c r="F236" s="73" t="s">
        <v>3227</v>
      </c>
      <c r="G236" s="94">
        <v>43171</v>
      </c>
      <c r="H236" s="73" t="s">
        <v>131</v>
      </c>
      <c r="I236" s="83">
        <v>5.720000000105256</v>
      </c>
      <c r="J236" s="86" t="s">
        <v>547</v>
      </c>
      <c r="K236" s="86" t="s">
        <v>133</v>
      </c>
      <c r="L236" s="87">
        <v>4.4999999999999998E-2</v>
      </c>
      <c r="M236" s="87">
        <v>8.1800000001907749E-2</v>
      </c>
      <c r="N236" s="83">
        <v>13309.309451000001</v>
      </c>
      <c r="O236" s="85">
        <v>91.37</v>
      </c>
      <c r="P236" s="83">
        <v>12.160716426000004</v>
      </c>
      <c r="Q236" s="84">
        <f t="shared" si="3"/>
        <v>4.7730538064459191E-5</v>
      </c>
      <c r="R236" s="84">
        <f>P236/'סכום נכסי הקרן'!$C$42</f>
        <v>2.3325067316040773E-6</v>
      </c>
    </row>
    <row r="237" spans="2:18">
      <c r="B237" s="76" t="s">
        <v>3457</v>
      </c>
      <c r="C237" s="86" t="s">
        <v>3071</v>
      </c>
      <c r="D237" s="73" t="s">
        <v>3235</v>
      </c>
      <c r="E237" s="73"/>
      <c r="F237" s="73" t="s">
        <v>3227</v>
      </c>
      <c r="G237" s="94">
        <v>43341</v>
      </c>
      <c r="H237" s="73" t="s">
        <v>131</v>
      </c>
      <c r="I237" s="83">
        <v>5.8699999999554215</v>
      </c>
      <c r="J237" s="86" t="s">
        <v>547</v>
      </c>
      <c r="K237" s="86" t="s">
        <v>133</v>
      </c>
      <c r="L237" s="87">
        <v>4.4999999999999998E-2</v>
      </c>
      <c r="M237" s="87">
        <v>7.849999999941E-2</v>
      </c>
      <c r="N237" s="83">
        <v>33389.834220000004</v>
      </c>
      <c r="O237" s="85">
        <v>91.37</v>
      </c>
      <c r="P237" s="83">
        <v>30.508291428000003</v>
      </c>
      <c r="Q237" s="84">
        <f t="shared" si="3"/>
        <v>1.1974435668711215E-4</v>
      </c>
      <c r="R237" s="84">
        <f>P237/'סכום נכסי הקרן'!$C$42</f>
        <v>5.85169431082242E-6</v>
      </c>
    </row>
    <row r="238" spans="2:18">
      <c r="B238" s="76" t="s">
        <v>3457</v>
      </c>
      <c r="C238" s="86" t="s">
        <v>3071</v>
      </c>
      <c r="D238" s="73" t="s">
        <v>3236</v>
      </c>
      <c r="E238" s="73"/>
      <c r="F238" s="73" t="s">
        <v>3227</v>
      </c>
      <c r="G238" s="94">
        <v>43990</v>
      </c>
      <c r="H238" s="73" t="s">
        <v>131</v>
      </c>
      <c r="I238" s="83">
        <v>5.8300000000745218</v>
      </c>
      <c r="J238" s="86" t="s">
        <v>547</v>
      </c>
      <c r="K238" s="86" t="s">
        <v>133</v>
      </c>
      <c r="L238" s="87">
        <v>4.4999999999999998E-2</v>
      </c>
      <c r="M238" s="87">
        <v>8.1100000001054925E-2</v>
      </c>
      <c r="N238" s="83">
        <v>34437.856541000001</v>
      </c>
      <c r="O238" s="85">
        <v>90.01</v>
      </c>
      <c r="P238" s="83">
        <v>30.997516743000002</v>
      </c>
      <c r="Q238" s="84">
        <f t="shared" si="3"/>
        <v>1.2166455502919168E-4</v>
      </c>
      <c r="R238" s="84">
        <f>P238/'סכום נכסי הקרן'!$C$42</f>
        <v>5.9455309977851112E-6</v>
      </c>
    </row>
    <row r="239" spans="2:18">
      <c r="B239" s="76" t="s">
        <v>3457</v>
      </c>
      <c r="C239" s="86" t="s">
        <v>3071</v>
      </c>
      <c r="D239" s="73" t="s">
        <v>3237</v>
      </c>
      <c r="E239" s="73"/>
      <c r="F239" s="73" t="s">
        <v>3227</v>
      </c>
      <c r="G239" s="94">
        <v>41893</v>
      </c>
      <c r="H239" s="73" t="s">
        <v>131</v>
      </c>
      <c r="I239" s="83">
        <v>5.8299999999299601</v>
      </c>
      <c r="J239" s="86" t="s">
        <v>547</v>
      </c>
      <c r="K239" s="86" t="s">
        <v>133</v>
      </c>
      <c r="L239" s="87">
        <v>4.4999999999999998E-2</v>
      </c>
      <c r="M239" s="87">
        <v>8.1099999999135544E-2</v>
      </c>
      <c r="N239" s="83">
        <v>35249.570962000005</v>
      </c>
      <c r="O239" s="85">
        <v>89.92</v>
      </c>
      <c r="P239" s="83">
        <v>31.696414634000007</v>
      </c>
      <c r="Q239" s="84">
        <f t="shared" si="3"/>
        <v>1.2440771350941278E-4</v>
      </c>
      <c r="R239" s="84">
        <f>P239/'סכום נכסי הקרן'!$C$42</f>
        <v>6.0795842869462681E-6</v>
      </c>
    </row>
    <row r="240" spans="2:18">
      <c r="B240" s="76" t="s">
        <v>3457</v>
      </c>
      <c r="C240" s="86" t="s">
        <v>3071</v>
      </c>
      <c r="D240" s="73" t="s">
        <v>3238</v>
      </c>
      <c r="E240" s="73"/>
      <c r="F240" s="73" t="s">
        <v>3227</v>
      </c>
      <c r="G240" s="94">
        <v>42151</v>
      </c>
      <c r="H240" s="73" t="s">
        <v>131</v>
      </c>
      <c r="I240" s="83">
        <v>5.8300000000001688</v>
      </c>
      <c r="J240" s="86" t="s">
        <v>547</v>
      </c>
      <c r="K240" s="86" t="s">
        <v>133</v>
      </c>
      <c r="L240" s="87">
        <v>4.4999999999999998E-2</v>
      </c>
      <c r="M240" s="87">
        <v>8.1100000000028996E-2</v>
      </c>
      <c r="N240" s="83">
        <v>129089.93438200002</v>
      </c>
      <c r="O240" s="85">
        <v>90.82</v>
      </c>
      <c r="P240" s="83">
        <v>117.23948430600002</v>
      </c>
      <c r="Q240" s="84">
        <f t="shared" si="3"/>
        <v>4.6016233520262647E-4</v>
      </c>
      <c r="R240" s="84">
        <f>P240/'סכום נכסי הקרן'!$C$42</f>
        <v>2.2487317093330563E-5</v>
      </c>
    </row>
    <row r="241" spans="2:18">
      <c r="B241" s="76" t="s">
        <v>3457</v>
      </c>
      <c r="C241" s="86" t="s">
        <v>3071</v>
      </c>
      <c r="D241" s="73" t="s">
        <v>3239</v>
      </c>
      <c r="E241" s="73"/>
      <c r="F241" s="73" t="s">
        <v>3227</v>
      </c>
      <c r="G241" s="94">
        <v>42166</v>
      </c>
      <c r="H241" s="73" t="s">
        <v>131</v>
      </c>
      <c r="I241" s="83">
        <v>5.8299999999739827</v>
      </c>
      <c r="J241" s="86" t="s">
        <v>547</v>
      </c>
      <c r="K241" s="86" t="s">
        <v>133</v>
      </c>
      <c r="L241" s="87">
        <v>4.4999999999999998E-2</v>
      </c>
      <c r="M241" s="87">
        <v>8.1099999999656405E-2</v>
      </c>
      <c r="N241" s="83">
        <v>121459.43906900001</v>
      </c>
      <c r="O241" s="85">
        <v>90.82</v>
      </c>
      <c r="P241" s="83">
        <v>110.30946818900001</v>
      </c>
      <c r="Q241" s="84">
        <f t="shared" si="3"/>
        <v>4.3296217803486453E-4</v>
      </c>
      <c r="R241" s="84">
        <f>P241/'סכום נכסי הקרן'!$C$42</f>
        <v>2.1158093659712174E-5</v>
      </c>
    </row>
    <row r="242" spans="2:18">
      <c r="B242" s="76" t="s">
        <v>3457</v>
      </c>
      <c r="C242" s="86" t="s">
        <v>3071</v>
      </c>
      <c r="D242" s="73" t="s">
        <v>3240</v>
      </c>
      <c r="E242" s="73"/>
      <c r="F242" s="73" t="s">
        <v>3227</v>
      </c>
      <c r="G242" s="94">
        <v>42257</v>
      </c>
      <c r="H242" s="73" t="s">
        <v>131</v>
      </c>
      <c r="I242" s="83">
        <v>5.8299999999589387</v>
      </c>
      <c r="J242" s="86" t="s">
        <v>547</v>
      </c>
      <c r="K242" s="86" t="s">
        <v>133</v>
      </c>
      <c r="L242" s="87">
        <v>4.4999999999999998E-2</v>
      </c>
      <c r="M242" s="87">
        <v>8.1099999999376352E-2</v>
      </c>
      <c r="N242" s="83">
        <v>64544.088094000006</v>
      </c>
      <c r="O242" s="85">
        <v>90.18</v>
      </c>
      <c r="P242" s="83">
        <v>58.205858133000014</v>
      </c>
      <c r="Q242" s="84">
        <f t="shared" si="3"/>
        <v>2.2845668214512379E-4</v>
      </c>
      <c r="R242" s="84">
        <f>P242/'סכום נכסי הקרן'!$C$42</f>
        <v>1.1164272823905615E-5</v>
      </c>
    </row>
    <row r="243" spans="2:18">
      <c r="B243" s="76" t="s">
        <v>3457</v>
      </c>
      <c r="C243" s="86" t="s">
        <v>3071</v>
      </c>
      <c r="D243" s="73" t="s">
        <v>3241</v>
      </c>
      <c r="E243" s="73"/>
      <c r="F243" s="73" t="s">
        <v>3227</v>
      </c>
      <c r="G243" s="94">
        <v>42348</v>
      </c>
      <c r="H243" s="73" t="s">
        <v>131</v>
      </c>
      <c r="I243" s="83">
        <v>5.8299999999742376</v>
      </c>
      <c r="J243" s="86" t="s">
        <v>547</v>
      </c>
      <c r="K243" s="86" t="s">
        <v>133</v>
      </c>
      <c r="L243" s="87">
        <v>4.4999999999999998E-2</v>
      </c>
      <c r="M243" s="87">
        <v>8.1099999999667355E-2</v>
      </c>
      <c r="N243" s="83">
        <v>111770.19099000002</v>
      </c>
      <c r="O243" s="85">
        <v>90.64</v>
      </c>
      <c r="P243" s="83">
        <v>101.30850046700002</v>
      </c>
      <c r="Q243" s="84">
        <f t="shared" si="3"/>
        <v>3.9763358246352581E-4</v>
      </c>
      <c r="R243" s="84">
        <f>P243/'סכום נכסי הקרן'!$C$42</f>
        <v>1.943164785939498E-5</v>
      </c>
    </row>
    <row r="244" spans="2:18">
      <c r="B244" s="76" t="s">
        <v>3457</v>
      </c>
      <c r="C244" s="86" t="s">
        <v>3071</v>
      </c>
      <c r="D244" s="73" t="s">
        <v>3242</v>
      </c>
      <c r="E244" s="73"/>
      <c r="F244" s="73" t="s">
        <v>3227</v>
      </c>
      <c r="G244" s="94">
        <v>42439</v>
      </c>
      <c r="H244" s="73" t="s">
        <v>131</v>
      </c>
      <c r="I244" s="83">
        <v>5.8300000000074874</v>
      </c>
      <c r="J244" s="86" t="s">
        <v>547</v>
      </c>
      <c r="K244" s="86" t="s">
        <v>133</v>
      </c>
      <c r="L244" s="87">
        <v>4.4999999999999998E-2</v>
      </c>
      <c r="M244" s="87">
        <v>8.1100000000120964E-2</v>
      </c>
      <c r="N244" s="83">
        <v>132747.81670000002</v>
      </c>
      <c r="O244" s="85">
        <v>91.55</v>
      </c>
      <c r="P244" s="83">
        <v>121.53062892300002</v>
      </c>
      <c r="Q244" s="84">
        <f t="shared" si="3"/>
        <v>4.7700498117074632E-4</v>
      </c>
      <c r="R244" s="84">
        <f>P244/'סכום נכסי הקרן'!$C$42</f>
        <v>2.3310387326597352E-5</v>
      </c>
    </row>
    <row r="245" spans="2:18">
      <c r="B245" s="76" t="s">
        <v>3457</v>
      </c>
      <c r="C245" s="86" t="s">
        <v>3071</v>
      </c>
      <c r="D245" s="73" t="s">
        <v>3243</v>
      </c>
      <c r="E245" s="73"/>
      <c r="F245" s="73" t="s">
        <v>3227</v>
      </c>
      <c r="G245" s="94">
        <v>42549</v>
      </c>
      <c r="H245" s="73" t="s">
        <v>131</v>
      </c>
      <c r="I245" s="83">
        <v>5.849999999988353</v>
      </c>
      <c r="J245" s="86" t="s">
        <v>547</v>
      </c>
      <c r="K245" s="86" t="s">
        <v>133</v>
      </c>
      <c r="L245" s="87">
        <v>4.4999999999999998E-2</v>
      </c>
      <c r="M245" s="87">
        <v>7.9899999999953397E-2</v>
      </c>
      <c r="N245" s="83">
        <v>93373.264929000012</v>
      </c>
      <c r="O245" s="85">
        <v>91.95</v>
      </c>
      <c r="P245" s="83">
        <v>85.856721760000013</v>
      </c>
      <c r="Q245" s="84">
        <f t="shared" si="3"/>
        <v>3.3698569907392401E-4</v>
      </c>
      <c r="R245" s="84">
        <f>P245/'סכום נכסי הקרן'!$C$42</f>
        <v>1.6467893374315761E-5</v>
      </c>
    </row>
    <row r="246" spans="2:18">
      <c r="B246" s="76" t="s">
        <v>3457</v>
      </c>
      <c r="C246" s="86" t="s">
        <v>3071</v>
      </c>
      <c r="D246" s="73" t="s">
        <v>3244</v>
      </c>
      <c r="E246" s="73"/>
      <c r="F246" s="73" t="s">
        <v>3227</v>
      </c>
      <c r="G246" s="94">
        <v>42604</v>
      </c>
      <c r="H246" s="73" t="s">
        <v>131</v>
      </c>
      <c r="I246" s="83">
        <v>5.830000000004242</v>
      </c>
      <c r="J246" s="86" t="s">
        <v>547</v>
      </c>
      <c r="K246" s="86" t="s">
        <v>133</v>
      </c>
      <c r="L246" s="87">
        <v>4.4999999999999998E-2</v>
      </c>
      <c r="M246" s="87">
        <v>8.1099999999999089E-2</v>
      </c>
      <c r="N246" s="83">
        <v>122101.79612100004</v>
      </c>
      <c r="O246" s="85">
        <v>90.73</v>
      </c>
      <c r="P246" s="83">
        <v>110.78296149100002</v>
      </c>
      <c r="Q246" s="84">
        <f t="shared" si="3"/>
        <v>4.3482062858026644E-4</v>
      </c>
      <c r="R246" s="84">
        <f>P246/'סכום נכסי הקרן'!$C$42</f>
        <v>2.1248912841378408E-5</v>
      </c>
    </row>
    <row r="247" spans="2:18">
      <c r="B247" s="76" t="s">
        <v>3458</v>
      </c>
      <c r="C247" s="86" t="s">
        <v>3071</v>
      </c>
      <c r="D247" s="73" t="s">
        <v>3245</v>
      </c>
      <c r="E247" s="73"/>
      <c r="F247" s="73" t="s">
        <v>536</v>
      </c>
      <c r="G247" s="94">
        <v>44871</v>
      </c>
      <c r="H247" s="73"/>
      <c r="I247" s="83">
        <v>5.1900000000000013</v>
      </c>
      <c r="J247" s="86" t="s">
        <v>334</v>
      </c>
      <c r="K247" s="86" t="s">
        <v>133</v>
      </c>
      <c r="L247" s="87">
        <v>0.05</v>
      </c>
      <c r="M247" s="87">
        <v>6.3700000000000007E-2</v>
      </c>
      <c r="N247" s="83">
        <v>734292.31430100009</v>
      </c>
      <c r="O247" s="85">
        <v>96.87</v>
      </c>
      <c r="P247" s="83">
        <v>711.30890100000011</v>
      </c>
      <c r="Q247" s="84">
        <f t="shared" ref="Q247:Q310" si="4">IFERROR(P247/$P$10,0)</f>
        <v>2.7918714149258897E-3</v>
      </c>
      <c r="R247" s="84">
        <f>P247/'סכום נכסי הקרן'!$C$42</f>
        <v>1.3643380387401511E-4</v>
      </c>
    </row>
    <row r="248" spans="2:18">
      <c r="B248" s="76" t="s">
        <v>3458</v>
      </c>
      <c r="C248" s="86" t="s">
        <v>3071</v>
      </c>
      <c r="D248" s="73" t="s">
        <v>3246</v>
      </c>
      <c r="E248" s="73"/>
      <c r="F248" s="73" t="s">
        <v>536</v>
      </c>
      <c r="G248" s="94">
        <v>44969</v>
      </c>
      <c r="H248" s="73"/>
      <c r="I248" s="83">
        <v>5.1900000000038906</v>
      </c>
      <c r="J248" s="86" t="s">
        <v>334</v>
      </c>
      <c r="K248" s="86" t="s">
        <v>133</v>
      </c>
      <c r="L248" s="87">
        <v>0.05</v>
      </c>
      <c r="M248" s="87">
        <v>6.0200000000044628E-2</v>
      </c>
      <c r="N248" s="83">
        <v>518681.43905200006</v>
      </c>
      <c r="O248" s="85">
        <v>97.64</v>
      </c>
      <c r="P248" s="83">
        <v>506.44055553700008</v>
      </c>
      <c r="Q248" s="84">
        <f t="shared" si="4"/>
        <v>1.9877677734317254E-3</v>
      </c>
      <c r="R248" s="84">
        <f>P248/'סכום נכסי הקרן'!$C$42</f>
        <v>9.713868521938025E-5</v>
      </c>
    </row>
    <row r="249" spans="2:18">
      <c r="B249" s="76" t="s">
        <v>3458</v>
      </c>
      <c r="C249" s="86" t="s">
        <v>3071</v>
      </c>
      <c r="D249" s="73" t="s">
        <v>3247</v>
      </c>
      <c r="E249" s="73"/>
      <c r="F249" s="73" t="s">
        <v>536</v>
      </c>
      <c r="G249" s="94">
        <v>45018</v>
      </c>
      <c r="H249" s="73"/>
      <c r="I249" s="83">
        <v>5.1899999999925139</v>
      </c>
      <c r="J249" s="86" t="s">
        <v>334</v>
      </c>
      <c r="K249" s="86" t="s">
        <v>133</v>
      </c>
      <c r="L249" s="87">
        <v>0.05</v>
      </c>
      <c r="M249" s="87">
        <v>4.1799999999949079E-2</v>
      </c>
      <c r="N249" s="83">
        <v>248033.45365000007</v>
      </c>
      <c r="O249" s="85">
        <v>106.08</v>
      </c>
      <c r="P249" s="83">
        <v>263.113875963</v>
      </c>
      <c r="Q249" s="84">
        <f t="shared" si="4"/>
        <v>1.0327160367861834E-3</v>
      </c>
      <c r="R249" s="84">
        <f>P249/'סכום נכסי הקרן'!$C$42</f>
        <v>5.046700090382796E-5</v>
      </c>
    </row>
    <row r="250" spans="2:18">
      <c r="B250" s="76" t="s">
        <v>3459</v>
      </c>
      <c r="C250" s="86" t="s">
        <v>3071</v>
      </c>
      <c r="D250" s="73" t="s">
        <v>3248</v>
      </c>
      <c r="E250" s="73"/>
      <c r="F250" s="73" t="s">
        <v>536</v>
      </c>
      <c r="G250" s="94">
        <v>41534</v>
      </c>
      <c r="H250" s="73"/>
      <c r="I250" s="83">
        <v>5.5399999999993348</v>
      </c>
      <c r="J250" s="86" t="s">
        <v>480</v>
      </c>
      <c r="K250" s="86" t="s">
        <v>133</v>
      </c>
      <c r="L250" s="87">
        <v>3.9842000000000002E-2</v>
      </c>
      <c r="M250" s="87">
        <v>3.1999999999995726E-2</v>
      </c>
      <c r="N250" s="83">
        <v>2815112.9097130005</v>
      </c>
      <c r="O250" s="85">
        <v>116.26</v>
      </c>
      <c r="P250" s="83">
        <v>3272.8503717170006</v>
      </c>
      <c r="Q250" s="84">
        <f t="shared" si="4"/>
        <v>1.2845863991411327E-2</v>
      </c>
      <c r="R250" s="84">
        <f>P250/'סכום נכסי הקרן'!$C$42</f>
        <v>6.2775458748805203E-4</v>
      </c>
    </row>
    <row r="251" spans="2:18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83"/>
      <c r="O251" s="85"/>
      <c r="P251" s="73"/>
      <c r="Q251" s="84"/>
      <c r="R251" s="73"/>
    </row>
    <row r="252" spans="2:18">
      <c r="B252" s="70" t="s">
        <v>39</v>
      </c>
      <c r="C252" s="71"/>
      <c r="D252" s="71"/>
      <c r="E252" s="71"/>
      <c r="F252" s="71"/>
      <c r="G252" s="71"/>
      <c r="H252" s="71"/>
      <c r="I252" s="80">
        <v>2.3540887038854086</v>
      </c>
      <c r="J252" s="71"/>
      <c r="K252" s="71"/>
      <c r="L252" s="71"/>
      <c r="M252" s="91">
        <v>7.1499609808982831E-2</v>
      </c>
      <c r="N252" s="80"/>
      <c r="O252" s="82"/>
      <c r="P252" s="80">
        <v>98472.98159196903</v>
      </c>
      <c r="Q252" s="81">
        <f t="shared" si="4"/>
        <v>0.38650423474616635</v>
      </c>
      <c r="R252" s="81">
        <f>P252/'סכום נכסי הקרן'!$C$42</f>
        <v>1.8887776377492851E-2</v>
      </c>
    </row>
    <row r="253" spans="2:18">
      <c r="B253" s="89" t="s">
        <v>37</v>
      </c>
      <c r="C253" s="71"/>
      <c r="D253" s="71"/>
      <c r="E253" s="71"/>
      <c r="F253" s="71"/>
      <c r="G253" s="71"/>
      <c r="H253" s="71"/>
      <c r="I253" s="80">
        <v>2.3540887038854086</v>
      </c>
      <c r="J253" s="71"/>
      <c r="K253" s="71"/>
      <c r="L253" s="71"/>
      <c r="M253" s="91">
        <v>7.1499609808982845E-2</v>
      </c>
      <c r="N253" s="80"/>
      <c r="O253" s="82"/>
      <c r="P253" s="80">
        <v>98472.98159196903</v>
      </c>
      <c r="Q253" s="81">
        <f t="shared" si="4"/>
        <v>0.38650423474616635</v>
      </c>
      <c r="R253" s="81">
        <f>P253/'סכום נכסי הקרן'!$C$42</f>
        <v>1.8887776377492851E-2</v>
      </c>
    </row>
    <row r="254" spans="2:18">
      <c r="B254" s="76" t="s">
        <v>3460</v>
      </c>
      <c r="C254" s="86" t="s">
        <v>3071</v>
      </c>
      <c r="D254" s="73">
        <v>8763</v>
      </c>
      <c r="E254" s="73"/>
      <c r="F254" s="73" t="s">
        <v>3099</v>
      </c>
      <c r="G254" s="94">
        <v>44529</v>
      </c>
      <c r="H254" s="73" t="s">
        <v>3069</v>
      </c>
      <c r="I254" s="83">
        <v>2.7799999999995806</v>
      </c>
      <c r="J254" s="86" t="s">
        <v>823</v>
      </c>
      <c r="K254" s="86" t="s">
        <v>3061</v>
      </c>
      <c r="L254" s="87">
        <v>6.7299999999999999E-2</v>
      </c>
      <c r="M254" s="87">
        <v>7.9099999999998588E-2</v>
      </c>
      <c r="N254" s="83">
        <v>4136755.3788620005</v>
      </c>
      <c r="O254" s="85">
        <v>100.55</v>
      </c>
      <c r="P254" s="83">
        <v>1429.62280242</v>
      </c>
      <c r="Q254" s="84">
        <f t="shared" si="4"/>
        <v>5.6112372987198707E-3</v>
      </c>
      <c r="R254" s="84">
        <f>P254/'סכום נכסי הקרן'!$C$42</f>
        <v>2.7421121367239868E-4</v>
      </c>
    </row>
    <row r="255" spans="2:18">
      <c r="B255" s="76" t="s">
        <v>3460</v>
      </c>
      <c r="C255" s="86" t="s">
        <v>3071</v>
      </c>
      <c r="D255" s="73">
        <v>9327</v>
      </c>
      <c r="E255" s="73"/>
      <c r="F255" s="73" t="s">
        <v>3099</v>
      </c>
      <c r="G255" s="94">
        <v>44880</v>
      </c>
      <c r="H255" s="73" t="s">
        <v>3069</v>
      </c>
      <c r="I255" s="83">
        <v>1.0700000000030698</v>
      </c>
      <c r="J255" s="86" t="s">
        <v>823</v>
      </c>
      <c r="K255" s="86" t="s">
        <v>138</v>
      </c>
      <c r="L255" s="87">
        <v>6.5689999999999998E-2</v>
      </c>
      <c r="M255" s="87">
        <v>7.1000000000920951E-2</v>
      </c>
      <c r="N255" s="83">
        <v>113395.28850800003</v>
      </c>
      <c r="O255" s="85">
        <v>101.12</v>
      </c>
      <c r="P255" s="83">
        <v>39.089406984000007</v>
      </c>
      <c r="Q255" s="84">
        <f t="shared" si="4"/>
        <v>1.5342504196363773E-4</v>
      </c>
      <c r="R255" s="84">
        <f>P255/'סכום נכסי הקרן'!$C$42</f>
        <v>7.4976096580669843E-6</v>
      </c>
    </row>
    <row r="256" spans="2:18">
      <c r="B256" s="76" t="s">
        <v>3460</v>
      </c>
      <c r="C256" s="86" t="s">
        <v>3071</v>
      </c>
      <c r="D256" s="73">
        <v>9474</v>
      </c>
      <c r="E256" s="73"/>
      <c r="F256" s="73" t="s">
        <v>3099</v>
      </c>
      <c r="G256" s="94">
        <v>44977</v>
      </c>
      <c r="H256" s="73" t="s">
        <v>3069</v>
      </c>
      <c r="I256" s="83">
        <v>1.0799999999687131</v>
      </c>
      <c r="J256" s="86" t="s">
        <v>823</v>
      </c>
      <c r="K256" s="86" t="s">
        <v>138</v>
      </c>
      <c r="L256" s="87">
        <v>6.6449999999999995E-2</v>
      </c>
      <c r="M256" s="87">
        <v>5.3299999998383522E-2</v>
      </c>
      <c r="N256" s="83">
        <v>43898.090304000005</v>
      </c>
      <c r="O256" s="85">
        <v>102.52</v>
      </c>
      <c r="P256" s="83">
        <v>15.341973856000003</v>
      </c>
      <c r="Q256" s="84">
        <f t="shared" si="4"/>
        <v>6.0216901822667793E-5</v>
      </c>
      <c r="R256" s="84">
        <f>P256/'סכום נכסי הקרן'!$C$42</f>
        <v>2.9426931803708319E-6</v>
      </c>
    </row>
    <row r="257" spans="2:18">
      <c r="B257" s="76" t="s">
        <v>3460</v>
      </c>
      <c r="C257" s="86" t="s">
        <v>3071</v>
      </c>
      <c r="D257" s="73">
        <v>9571</v>
      </c>
      <c r="E257" s="73"/>
      <c r="F257" s="73" t="s">
        <v>3099</v>
      </c>
      <c r="G257" s="94">
        <v>45069</v>
      </c>
      <c r="H257" s="73" t="s">
        <v>3069</v>
      </c>
      <c r="I257" s="83">
        <v>1.0799999999935272</v>
      </c>
      <c r="J257" s="86" t="s">
        <v>823</v>
      </c>
      <c r="K257" s="86" t="s">
        <v>138</v>
      </c>
      <c r="L257" s="87">
        <v>6.6449999999999995E-2</v>
      </c>
      <c r="M257" s="87">
        <v>7.1099999999000768E-2</v>
      </c>
      <c r="N257" s="83">
        <v>72027.908639000016</v>
      </c>
      <c r="O257" s="85">
        <v>100.67</v>
      </c>
      <c r="P257" s="83">
        <v>24.718826777</v>
      </c>
      <c r="Q257" s="84">
        <f t="shared" si="4"/>
        <v>9.7020838333655197E-5</v>
      </c>
      <c r="R257" s="84">
        <f>P257/'סכום נכסי הקרן'!$C$42</f>
        <v>4.7412362754743181E-6</v>
      </c>
    </row>
    <row r="258" spans="2:18">
      <c r="B258" s="76" t="s">
        <v>3461</v>
      </c>
      <c r="C258" s="86" t="s">
        <v>3071</v>
      </c>
      <c r="D258" s="73">
        <v>9382</v>
      </c>
      <c r="E258" s="73"/>
      <c r="F258" s="73" t="s">
        <v>3099</v>
      </c>
      <c r="G258" s="94">
        <v>44341</v>
      </c>
      <c r="H258" s="73" t="s">
        <v>3069</v>
      </c>
      <c r="I258" s="83">
        <v>0.72000000000005104</v>
      </c>
      <c r="J258" s="86" t="s">
        <v>823</v>
      </c>
      <c r="K258" s="86" t="s">
        <v>132</v>
      </c>
      <c r="L258" s="87">
        <v>7.6565999999999995E-2</v>
      </c>
      <c r="M258" s="87">
        <v>8.9400000000020158E-2</v>
      </c>
      <c r="N258" s="83">
        <v>425161.59506500006</v>
      </c>
      <c r="O258" s="85">
        <v>99.69</v>
      </c>
      <c r="P258" s="83">
        <v>1568.2213102860001</v>
      </c>
      <c r="Q258" s="84">
        <f t="shared" si="4"/>
        <v>6.155233320305529E-3</v>
      </c>
      <c r="R258" s="84">
        <f>P258/'סכום נכסי הקרן'!$C$42</f>
        <v>3.0079533431651953E-4</v>
      </c>
    </row>
    <row r="259" spans="2:18">
      <c r="B259" s="76" t="s">
        <v>3461</v>
      </c>
      <c r="C259" s="86" t="s">
        <v>3071</v>
      </c>
      <c r="D259" s="73">
        <v>9410</v>
      </c>
      <c r="E259" s="73"/>
      <c r="F259" s="73" t="s">
        <v>3099</v>
      </c>
      <c r="G259" s="94">
        <v>44946</v>
      </c>
      <c r="H259" s="73" t="s">
        <v>3069</v>
      </c>
      <c r="I259" s="83">
        <v>0.72000000003658093</v>
      </c>
      <c r="J259" s="86" t="s">
        <v>823</v>
      </c>
      <c r="K259" s="86" t="s">
        <v>132</v>
      </c>
      <c r="L259" s="87">
        <v>7.6565999999999995E-2</v>
      </c>
      <c r="M259" s="87">
        <v>8.9399999995015828E-2</v>
      </c>
      <c r="N259" s="83">
        <v>1185.7986220000003</v>
      </c>
      <c r="O259" s="85">
        <v>99.69</v>
      </c>
      <c r="P259" s="83">
        <v>4.3738543470000018</v>
      </c>
      <c r="Q259" s="84">
        <f t="shared" si="4"/>
        <v>1.716727979541851E-5</v>
      </c>
      <c r="R259" s="84">
        <f>P259/'סכום נכסי הקרן'!$C$42</f>
        <v>8.38934512576986E-7</v>
      </c>
    </row>
    <row r="260" spans="2:18">
      <c r="B260" s="76" t="s">
        <v>3461</v>
      </c>
      <c r="C260" s="86" t="s">
        <v>3071</v>
      </c>
      <c r="D260" s="73">
        <v>9460</v>
      </c>
      <c r="E260" s="73"/>
      <c r="F260" s="73" t="s">
        <v>3099</v>
      </c>
      <c r="G260" s="94">
        <v>44978</v>
      </c>
      <c r="H260" s="73" t="s">
        <v>3069</v>
      </c>
      <c r="I260" s="83">
        <v>0.72000000004017939</v>
      </c>
      <c r="J260" s="86" t="s">
        <v>823</v>
      </c>
      <c r="K260" s="86" t="s">
        <v>132</v>
      </c>
      <c r="L260" s="87">
        <v>7.6565999999999995E-2</v>
      </c>
      <c r="M260" s="87">
        <v>8.9400000003314814E-2</v>
      </c>
      <c r="N260" s="83">
        <v>1619.3947500000002</v>
      </c>
      <c r="O260" s="85">
        <v>99.69</v>
      </c>
      <c r="P260" s="83">
        <v>5.9731864330000004</v>
      </c>
      <c r="Q260" s="84">
        <f t="shared" si="4"/>
        <v>2.3444622209663361E-5</v>
      </c>
      <c r="R260" s="84">
        <f>P260/'סכום נכסי הקרן'!$C$42</f>
        <v>1.1456971017193132E-6</v>
      </c>
    </row>
    <row r="261" spans="2:18">
      <c r="B261" s="76" t="s">
        <v>3461</v>
      </c>
      <c r="C261" s="86" t="s">
        <v>3071</v>
      </c>
      <c r="D261" s="73">
        <v>9511</v>
      </c>
      <c r="E261" s="73"/>
      <c r="F261" s="73" t="s">
        <v>3099</v>
      </c>
      <c r="G261" s="94">
        <v>45005</v>
      </c>
      <c r="H261" s="73" t="s">
        <v>3069</v>
      </c>
      <c r="I261" s="83">
        <v>0.72000000001289644</v>
      </c>
      <c r="J261" s="86" t="s">
        <v>823</v>
      </c>
      <c r="K261" s="86" t="s">
        <v>132</v>
      </c>
      <c r="L261" s="87">
        <v>7.6501E-2</v>
      </c>
      <c r="M261" s="87">
        <v>8.9300000002450322E-2</v>
      </c>
      <c r="N261" s="83">
        <v>840.89066400000013</v>
      </c>
      <c r="O261" s="85">
        <v>99.69</v>
      </c>
      <c r="P261" s="83">
        <v>3.1016507680000003</v>
      </c>
      <c r="Q261" s="84">
        <f t="shared" si="4"/>
        <v>1.2173909402916541E-5</v>
      </c>
      <c r="R261" s="84">
        <f>P261/'סכום נכסי הקרן'!$C$42</f>
        <v>5.9491735864978341E-7</v>
      </c>
    </row>
    <row r="262" spans="2:18">
      <c r="B262" s="76" t="s">
        <v>3461</v>
      </c>
      <c r="C262" s="86" t="s">
        <v>3071</v>
      </c>
      <c r="D262" s="73">
        <v>9540</v>
      </c>
      <c r="E262" s="73"/>
      <c r="F262" s="73" t="s">
        <v>3099</v>
      </c>
      <c r="G262" s="94">
        <v>45036</v>
      </c>
      <c r="H262" s="73" t="s">
        <v>3069</v>
      </c>
      <c r="I262" s="83">
        <v>0.71999999998235242</v>
      </c>
      <c r="J262" s="86" t="s">
        <v>823</v>
      </c>
      <c r="K262" s="86" t="s">
        <v>132</v>
      </c>
      <c r="L262" s="87">
        <v>7.6565999999999995E-2</v>
      </c>
      <c r="M262" s="87">
        <v>8.9400000002735375E-2</v>
      </c>
      <c r="N262" s="83">
        <v>3072.5096650000005</v>
      </c>
      <c r="O262" s="85">
        <v>99.69</v>
      </c>
      <c r="P262" s="83">
        <v>11.333044285000001</v>
      </c>
      <c r="Q262" s="84">
        <f t="shared" si="4"/>
        <v>4.4481943553495214E-5</v>
      </c>
      <c r="R262" s="84">
        <f>P262/'סכום נכסי הקרן'!$C$42</f>
        <v>2.1737536801542396E-6</v>
      </c>
    </row>
    <row r="263" spans="2:18">
      <c r="B263" s="76" t="s">
        <v>3461</v>
      </c>
      <c r="C263" s="86" t="s">
        <v>3071</v>
      </c>
      <c r="D263" s="73">
        <v>9562</v>
      </c>
      <c r="E263" s="73"/>
      <c r="F263" s="73" t="s">
        <v>3099</v>
      </c>
      <c r="G263" s="94">
        <v>45068</v>
      </c>
      <c r="H263" s="73" t="s">
        <v>3069</v>
      </c>
      <c r="I263" s="83">
        <v>0.72000000007184151</v>
      </c>
      <c r="J263" s="86" t="s">
        <v>823</v>
      </c>
      <c r="K263" s="86" t="s">
        <v>132</v>
      </c>
      <c r="L263" s="87">
        <v>7.6565999999999995E-2</v>
      </c>
      <c r="M263" s="87">
        <v>8.9400000005518732E-2</v>
      </c>
      <c r="N263" s="83">
        <v>1660.4437330000003</v>
      </c>
      <c r="O263" s="85">
        <v>99.69</v>
      </c>
      <c r="P263" s="83">
        <v>6.124596523000001</v>
      </c>
      <c r="Q263" s="84">
        <f t="shared" si="4"/>
        <v>2.40389034025573E-5</v>
      </c>
      <c r="R263" s="84">
        <f>P263/'סכום נכסי הקרן'!$C$42</f>
        <v>1.1747385694902993E-6</v>
      </c>
    </row>
    <row r="264" spans="2:18">
      <c r="B264" s="76" t="s">
        <v>3461</v>
      </c>
      <c r="C264" s="86" t="s">
        <v>3071</v>
      </c>
      <c r="D264" s="73">
        <v>9603</v>
      </c>
      <c r="E264" s="73"/>
      <c r="F264" s="73" t="s">
        <v>3099</v>
      </c>
      <c r="G264" s="94">
        <v>45097</v>
      </c>
      <c r="H264" s="73" t="s">
        <v>3069</v>
      </c>
      <c r="I264" s="83">
        <v>0.71999999997490749</v>
      </c>
      <c r="J264" s="86" t="s">
        <v>823</v>
      </c>
      <c r="K264" s="86" t="s">
        <v>132</v>
      </c>
      <c r="L264" s="87">
        <v>7.6565999999999995E-2</v>
      </c>
      <c r="M264" s="87">
        <v>8.9499999991217646E-2</v>
      </c>
      <c r="N264" s="83">
        <v>1296.6676270000003</v>
      </c>
      <c r="O264" s="85">
        <v>99.68</v>
      </c>
      <c r="P264" s="83">
        <v>4.7823176960000007</v>
      </c>
      <c r="Q264" s="84">
        <f t="shared" si="4"/>
        <v>1.8770489240027998E-5</v>
      </c>
      <c r="R264" s="84">
        <f>P264/'סכום נכסי הקרן'!$C$42</f>
        <v>9.1728051438976129E-7</v>
      </c>
    </row>
    <row r="265" spans="2:18">
      <c r="B265" s="76" t="s">
        <v>3462</v>
      </c>
      <c r="C265" s="86" t="s">
        <v>3071</v>
      </c>
      <c r="D265" s="73">
        <v>7770</v>
      </c>
      <c r="E265" s="73"/>
      <c r="F265" s="73" t="s">
        <v>3099</v>
      </c>
      <c r="G265" s="94">
        <v>44004</v>
      </c>
      <c r="H265" s="73" t="s">
        <v>3069</v>
      </c>
      <c r="I265" s="83">
        <v>1.8300000000000531</v>
      </c>
      <c r="J265" s="86" t="s">
        <v>823</v>
      </c>
      <c r="K265" s="86" t="s">
        <v>136</v>
      </c>
      <c r="L265" s="87">
        <v>7.2027000000000008E-2</v>
      </c>
      <c r="M265" s="87">
        <v>7.9300000000005422E-2</v>
      </c>
      <c r="N265" s="83">
        <v>1718505.7708110001</v>
      </c>
      <c r="O265" s="85">
        <v>101.92</v>
      </c>
      <c r="P265" s="83">
        <v>4294.1550924190014</v>
      </c>
      <c r="Q265" s="84">
        <f t="shared" si="4"/>
        <v>1.6854462016331565E-2</v>
      </c>
      <c r="R265" s="84">
        <f>P265/'סכום נכסי הקרן'!$C$42</f>
        <v>8.2364766258379376E-4</v>
      </c>
    </row>
    <row r="266" spans="2:18">
      <c r="B266" s="76" t="s">
        <v>3462</v>
      </c>
      <c r="C266" s="86" t="s">
        <v>3071</v>
      </c>
      <c r="D266" s="73">
        <v>8789</v>
      </c>
      <c r="E266" s="73"/>
      <c r="F266" s="73" t="s">
        <v>3099</v>
      </c>
      <c r="G266" s="94">
        <v>44004</v>
      </c>
      <c r="H266" s="73" t="s">
        <v>3069</v>
      </c>
      <c r="I266" s="83">
        <v>1.8299999999988856</v>
      </c>
      <c r="J266" s="86" t="s">
        <v>823</v>
      </c>
      <c r="K266" s="86" t="s">
        <v>136</v>
      </c>
      <c r="L266" s="87">
        <v>7.2027000000000008E-2</v>
      </c>
      <c r="M266" s="87">
        <v>8.0599999999916919E-2</v>
      </c>
      <c r="N266" s="83">
        <v>197949.85603800003</v>
      </c>
      <c r="O266" s="85">
        <v>101.69</v>
      </c>
      <c r="P266" s="83">
        <v>493.51545038500001</v>
      </c>
      <c r="Q266" s="84">
        <f t="shared" si="4"/>
        <v>1.9370370268347835E-3</v>
      </c>
      <c r="R266" s="84">
        <f>P266/'סכום נכסי הקרן'!$C$42</f>
        <v>9.4659563618511945E-5</v>
      </c>
    </row>
    <row r="267" spans="2:18">
      <c r="B267" s="76" t="s">
        <v>3462</v>
      </c>
      <c r="C267" s="86" t="s">
        <v>3071</v>
      </c>
      <c r="D267" s="73">
        <v>8980</v>
      </c>
      <c r="E267" s="73"/>
      <c r="F267" s="73" t="s">
        <v>3099</v>
      </c>
      <c r="G267" s="94">
        <v>44627</v>
      </c>
      <c r="H267" s="73" t="s">
        <v>3069</v>
      </c>
      <c r="I267" s="83">
        <v>1.8200000000004781</v>
      </c>
      <c r="J267" s="86" t="s">
        <v>823</v>
      </c>
      <c r="K267" s="86" t="s">
        <v>136</v>
      </c>
      <c r="L267" s="87">
        <v>7.2027000000000008E-2</v>
      </c>
      <c r="M267" s="87">
        <v>8.1200000000016731E-2</v>
      </c>
      <c r="N267" s="83">
        <v>201547.28629200003</v>
      </c>
      <c r="O267" s="85">
        <v>101.59</v>
      </c>
      <c r="P267" s="83">
        <v>501.99019096800009</v>
      </c>
      <c r="Q267" s="84">
        <f t="shared" si="4"/>
        <v>1.970300192738271E-3</v>
      </c>
      <c r="R267" s="84">
        <f>P267/'סכום נכסי הקרן'!$C$42</f>
        <v>9.6285075534584803E-5</v>
      </c>
    </row>
    <row r="268" spans="2:18">
      <c r="B268" s="76" t="s">
        <v>3462</v>
      </c>
      <c r="C268" s="86" t="s">
        <v>3071</v>
      </c>
      <c r="D268" s="73">
        <v>9027</v>
      </c>
      <c r="E268" s="73"/>
      <c r="F268" s="73" t="s">
        <v>3099</v>
      </c>
      <c r="G268" s="94">
        <v>44658</v>
      </c>
      <c r="H268" s="73" t="s">
        <v>3069</v>
      </c>
      <c r="I268" s="83">
        <v>1.8200000000024186</v>
      </c>
      <c r="J268" s="86" t="s">
        <v>823</v>
      </c>
      <c r="K268" s="86" t="s">
        <v>136</v>
      </c>
      <c r="L268" s="87">
        <v>7.2027000000000008E-2</v>
      </c>
      <c r="M268" s="87">
        <v>8.1199999999849476E-2</v>
      </c>
      <c r="N268" s="83">
        <v>29876.364450000005</v>
      </c>
      <c r="O268" s="85">
        <v>101.59</v>
      </c>
      <c r="P268" s="83">
        <v>74.412522151000019</v>
      </c>
      <c r="Q268" s="84">
        <f t="shared" si="4"/>
        <v>2.9206747337738782E-4</v>
      </c>
      <c r="R268" s="84">
        <f>P268/'סכום נכסי הקרן'!$C$42</f>
        <v>1.4272819359700856E-5</v>
      </c>
    </row>
    <row r="269" spans="2:18">
      <c r="B269" s="76" t="s">
        <v>3462</v>
      </c>
      <c r="C269" s="86" t="s">
        <v>3071</v>
      </c>
      <c r="D269" s="73">
        <v>9126</v>
      </c>
      <c r="E269" s="73"/>
      <c r="F269" s="73" t="s">
        <v>3099</v>
      </c>
      <c r="G269" s="94">
        <v>44741</v>
      </c>
      <c r="H269" s="73" t="s">
        <v>3069</v>
      </c>
      <c r="I269" s="83">
        <v>1.8199999999989782</v>
      </c>
      <c r="J269" s="86" t="s">
        <v>823</v>
      </c>
      <c r="K269" s="86" t="s">
        <v>136</v>
      </c>
      <c r="L269" s="87">
        <v>7.2027000000000008E-2</v>
      </c>
      <c r="M269" s="87">
        <v>8.119999999994168E-2</v>
      </c>
      <c r="N269" s="83">
        <v>267150.54859600007</v>
      </c>
      <c r="O269" s="85">
        <v>101.59</v>
      </c>
      <c r="P269" s="83">
        <v>665.38705402400012</v>
      </c>
      <c r="Q269" s="84">
        <f t="shared" si="4"/>
        <v>2.6116291998873136E-3</v>
      </c>
      <c r="R269" s="84">
        <f>P269/'סכום נכסי הקרן'!$C$42</f>
        <v>1.2762568653561544E-4</v>
      </c>
    </row>
    <row r="270" spans="2:18">
      <c r="B270" s="76" t="s">
        <v>3462</v>
      </c>
      <c r="C270" s="86" t="s">
        <v>3071</v>
      </c>
      <c r="D270" s="73">
        <v>9261</v>
      </c>
      <c r="E270" s="73"/>
      <c r="F270" s="73" t="s">
        <v>3099</v>
      </c>
      <c r="G270" s="94">
        <v>44833</v>
      </c>
      <c r="H270" s="73" t="s">
        <v>3069</v>
      </c>
      <c r="I270" s="83">
        <v>1.8200000000007703</v>
      </c>
      <c r="J270" s="86" t="s">
        <v>823</v>
      </c>
      <c r="K270" s="86" t="s">
        <v>136</v>
      </c>
      <c r="L270" s="87">
        <v>7.2027000000000008E-2</v>
      </c>
      <c r="M270" s="87">
        <v>8.1200000000062417E-2</v>
      </c>
      <c r="N270" s="83">
        <v>198111.64324900002</v>
      </c>
      <c r="O270" s="85">
        <v>101.59</v>
      </c>
      <c r="P270" s="83">
        <v>493.43309719100006</v>
      </c>
      <c r="Q270" s="84">
        <f t="shared" si="4"/>
        <v>1.9367137924032544E-3</v>
      </c>
      <c r="R270" s="84">
        <f>P270/'סכום נכסי הקרן'!$C$42</f>
        <v>9.4643767725190788E-5</v>
      </c>
    </row>
    <row r="271" spans="2:18">
      <c r="B271" s="76" t="s">
        <v>3462</v>
      </c>
      <c r="C271" s="86" t="s">
        <v>3071</v>
      </c>
      <c r="D271" s="73">
        <v>9285</v>
      </c>
      <c r="E271" s="73"/>
      <c r="F271" s="73" t="s">
        <v>3099</v>
      </c>
      <c r="G271" s="94">
        <v>44861</v>
      </c>
      <c r="H271" s="73" t="s">
        <v>3069</v>
      </c>
      <c r="I271" s="83">
        <v>1.8300000000002303</v>
      </c>
      <c r="J271" s="86" t="s">
        <v>823</v>
      </c>
      <c r="K271" s="86" t="s">
        <v>136</v>
      </c>
      <c r="L271" s="87">
        <v>7.1577000000000002E-2</v>
      </c>
      <c r="M271" s="87">
        <v>8.0700000000066871E-2</v>
      </c>
      <c r="N271" s="83">
        <v>87049.05303900002</v>
      </c>
      <c r="O271" s="85">
        <v>101.59</v>
      </c>
      <c r="P271" s="83">
        <v>216.81151426500003</v>
      </c>
      <c r="Q271" s="84">
        <f t="shared" si="4"/>
        <v>8.5098031003445892E-4</v>
      </c>
      <c r="R271" s="84">
        <f>P271/'סכום נכסי הקרן'!$C$42</f>
        <v>4.1585898297172069E-5</v>
      </c>
    </row>
    <row r="272" spans="2:18">
      <c r="B272" s="76" t="s">
        <v>3462</v>
      </c>
      <c r="C272" s="86" t="s">
        <v>3071</v>
      </c>
      <c r="D272" s="73">
        <v>9374</v>
      </c>
      <c r="E272" s="73"/>
      <c r="F272" s="73" t="s">
        <v>3099</v>
      </c>
      <c r="G272" s="94">
        <v>44910</v>
      </c>
      <c r="H272" s="73" t="s">
        <v>3069</v>
      </c>
      <c r="I272" s="83">
        <v>1.8300000000050829</v>
      </c>
      <c r="J272" s="86" t="s">
        <v>823</v>
      </c>
      <c r="K272" s="86" t="s">
        <v>136</v>
      </c>
      <c r="L272" s="87">
        <v>7.1577000000000002E-2</v>
      </c>
      <c r="M272" s="87">
        <v>8.0700000000069563E-2</v>
      </c>
      <c r="N272" s="83">
        <v>60033.830299000016</v>
      </c>
      <c r="O272" s="85">
        <v>101.59</v>
      </c>
      <c r="P272" s="83">
        <v>149.52518412800003</v>
      </c>
      <c r="Q272" s="84">
        <f t="shared" si="4"/>
        <v>5.8688297980189841E-4</v>
      </c>
      <c r="R272" s="84">
        <f>P272/'סכום נכסי הקרן'!$C$42</f>
        <v>2.867993022000093E-5</v>
      </c>
    </row>
    <row r="273" spans="2:18">
      <c r="B273" s="76" t="s">
        <v>3462</v>
      </c>
      <c r="C273" s="86" t="s">
        <v>3071</v>
      </c>
      <c r="D273" s="73">
        <v>9557</v>
      </c>
      <c r="E273" s="73"/>
      <c r="F273" s="73" t="s">
        <v>3099</v>
      </c>
      <c r="G273" s="94">
        <v>45048</v>
      </c>
      <c r="H273" s="73" t="s">
        <v>3069</v>
      </c>
      <c r="I273" s="83">
        <v>1.8300000000054215</v>
      </c>
      <c r="J273" s="86" t="s">
        <v>823</v>
      </c>
      <c r="K273" s="86" t="s">
        <v>136</v>
      </c>
      <c r="L273" s="87">
        <v>7.0323999999999998E-2</v>
      </c>
      <c r="M273" s="87">
        <v>7.9600000000157725E-2</v>
      </c>
      <c r="N273" s="83">
        <v>90050.747929000019</v>
      </c>
      <c r="O273" s="85">
        <v>101.09</v>
      </c>
      <c r="P273" s="83">
        <v>223.18389471300003</v>
      </c>
      <c r="Q273" s="84">
        <f t="shared" si="4"/>
        <v>8.7599175976156389E-4</v>
      </c>
      <c r="R273" s="84">
        <f>P273/'סכום נכסי הקרן'!$C$42</f>
        <v>4.2808163480457105E-5</v>
      </c>
    </row>
    <row r="274" spans="2:18">
      <c r="B274" s="76" t="s">
        <v>3463</v>
      </c>
      <c r="C274" s="86" t="s">
        <v>3070</v>
      </c>
      <c r="D274" s="73">
        <v>6211</v>
      </c>
      <c r="E274" s="73"/>
      <c r="F274" s="73" t="s">
        <v>420</v>
      </c>
      <c r="G274" s="94">
        <v>43186</v>
      </c>
      <c r="H274" s="73" t="s">
        <v>329</v>
      </c>
      <c r="I274" s="83">
        <v>3.570000000000205</v>
      </c>
      <c r="J274" s="86" t="s">
        <v>547</v>
      </c>
      <c r="K274" s="86" t="s">
        <v>132</v>
      </c>
      <c r="L274" s="87">
        <v>4.8000000000000001E-2</v>
      </c>
      <c r="M274" s="87">
        <v>5.870000000000352E-2</v>
      </c>
      <c r="N274" s="83">
        <v>1129672.3367349999</v>
      </c>
      <c r="O274" s="85">
        <v>97.94</v>
      </c>
      <c r="P274" s="83">
        <v>4093.6841866880004</v>
      </c>
      <c r="Q274" s="84">
        <f t="shared" si="4"/>
        <v>1.6067618226737704E-2</v>
      </c>
      <c r="R274" s="84">
        <f>P274/'סכום נכסי הקרן'!$C$42</f>
        <v>7.8519600227629877E-4</v>
      </c>
    </row>
    <row r="275" spans="2:18">
      <c r="B275" s="76" t="s">
        <v>3463</v>
      </c>
      <c r="C275" s="86" t="s">
        <v>3070</v>
      </c>
      <c r="D275" s="73">
        <v>6831</v>
      </c>
      <c r="E275" s="73"/>
      <c r="F275" s="73" t="s">
        <v>420</v>
      </c>
      <c r="G275" s="94">
        <v>43552</v>
      </c>
      <c r="H275" s="73" t="s">
        <v>329</v>
      </c>
      <c r="I275" s="83">
        <v>3.560000000000461</v>
      </c>
      <c r="J275" s="86" t="s">
        <v>547</v>
      </c>
      <c r="K275" s="86" t="s">
        <v>132</v>
      </c>
      <c r="L275" s="87">
        <v>4.5999999999999999E-2</v>
      </c>
      <c r="M275" s="87">
        <v>6.330000000001032E-2</v>
      </c>
      <c r="N275" s="83">
        <v>563398.33542200015</v>
      </c>
      <c r="O275" s="85">
        <v>95.72</v>
      </c>
      <c r="P275" s="83">
        <v>1995.3539947180002</v>
      </c>
      <c r="Q275" s="84">
        <f t="shared" si="4"/>
        <v>7.8317194859781007E-3</v>
      </c>
      <c r="R275" s="84">
        <f>P275/'סכום נכסי הקרן'!$C$42</f>
        <v>3.8272223951066255E-4</v>
      </c>
    </row>
    <row r="276" spans="2:18">
      <c r="B276" s="76" t="s">
        <v>3463</v>
      </c>
      <c r="C276" s="86" t="s">
        <v>3070</v>
      </c>
      <c r="D276" s="73">
        <v>7598</v>
      </c>
      <c r="E276" s="73"/>
      <c r="F276" s="73" t="s">
        <v>420</v>
      </c>
      <c r="G276" s="94">
        <v>43942</v>
      </c>
      <c r="H276" s="73" t="s">
        <v>329</v>
      </c>
      <c r="I276" s="83">
        <v>3.4700000000000397</v>
      </c>
      <c r="J276" s="86" t="s">
        <v>547</v>
      </c>
      <c r="K276" s="86" t="s">
        <v>132</v>
      </c>
      <c r="L276" s="87">
        <v>5.4400000000000004E-2</v>
      </c>
      <c r="M276" s="87">
        <v>7.5699999999997422E-2</v>
      </c>
      <c r="N276" s="83">
        <v>572509.36538200011</v>
      </c>
      <c r="O276" s="85">
        <v>94.91</v>
      </c>
      <c r="P276" s="83">
        <v>2010.4640440360004</v>
      </c>
      <c r="Q276" s="84">
        <f t="shared" si="4"/>
        <v>7.8910260892129814E-3</v>
      </c>
      <c r="R276" s="84">
        <f>P276/'סכום נכסי הקרן'!$C$42</f>
        <v>3.8562044801372013E-4</v>
      </c>
    </row>
    <row r="277" spans="2:18">
      <c r="B277" s="76" t="s">
        <v>3464</v>
      </c>
      <c r="C277" s="86" t="s">
        <v>3071</v>
      </c>
      <c r="D277" s="73">
        <v>9459</v>
      </c>
      <c r="E277" s="73"/>
      <c r="F277" s="73" t="s">
        <v>315</v>
      </c>
      <c r="G277" s="94">
        <v>44195</v>
      </c>
      <c r="H277" s="73" t="s">
        <v>3069</v>
      </c>
      <c r="I277" s="83">
        <v>2.9999999999999996</v>
      </c>
      <c r="J277" s="86" t="s">
        <v>823</v>
      </c>
      <c r="K277" s="86" t="s">
        <v>135</v>
      </c>
      <c r="L277" s="87">
        <v>7.6580999999999996E-2</v>
      </c>
      <c r="M277" s="87">
        <v>7.9899999999999999E-2</v>
      </c>
      <c r="N277" s="83">
        <v>206365.60000000003</v>
      </c>
      <c r="O277" s="85">
        <v>100.16</v>
      </c>
      <c r="P277" s="83">
        <v>965.41403000000014</v>
      </c>
      <c r="Q277" s="84">
        <f t="shared" si="4"/>
        <v>3.7892283227950289E-3</v>
      </c>
      <c r="R277" s="84">
        <f>P277/'סכום נכסי הקרן'!$C$42</f>
        <v>1.8517286686708077E-4</v>
      </c>
    </row>
    <row r="278" spans="2:18">
      <c r="B278" s="76" t="s">
        <v>3464</v>
      </c>
      <c r="C278" s="86" t="s">
        <v>3071</v>
      </c>
      <c r="D278" s="73">
        <v>9448</v>
      </c>
      <c r="E278" s="73"/>
      <c r="F278" s="73" t="s">
        <v>315</v>
      </c>
      <c r="G278" s="94">
        <v>43788</v>
      </c>
      <c r="H278" s="73" t="s">
        <v>3069</v>
      </c>
      <c r="I278" s="83">
        <v>3.12</v>
      </c>
      <c r="J278" s="86" t="s">
        <v>823</v>
      </c>
      <c r="K278" s="86" t="s">
        <v>134</v>
      </c>
      <c r="L278" s="87">
        <v>5.4290000000000005E-2</v>
      </c>
      <c r="M278" s="87">
        <v>5.5099999999999996E-2</v>
      </c>
      <c r="N278" s="83">
        <v>797327.55000000016</v>
      </c>
      <c r="O278" s="85">
        <v>100.4</v>
      </c>
      <c r="P278" s="83">
        <v>3216.8770000000004</v>
      </c>
      <c r="Q278" s="84">
        <f t="shared" si="4"/>
        <v>1.2626169768164549E-2</v>
      </c>
      <c r="R278" s="84">
        <f>P278/'סכום נכסי הקרן'!$C$42</f>
        <v>6.1701852048780996E-4</v>
      </c>
    </row>
    <row r="279" spans="2:18">
      <c r="B279" s="76" t="s">
        <v>3464</v>
      </c>
      <c r="C279" s="86" t="s">
        <v>3071</v>
      </c>
      <c r="D279" s="73">
        <v>9617</v>
      </c>
      <c r="E279" s="73"/>
      <c r="F279" s="73" t="s">
        <v>315</v>
      </c>
      <c r="G279" s="94">
        <v>45099</v>
      </c>
      <c r="H279" s="73" t="s">
        <v>3069</v>
      </c>
      <c r="I279" s="83">
        <v>3.11</v>
      </c>
      <c r="J279" s="86" t="s">
        <v>823</v>
      </c>
      <c r="K279" s="86" t="s">
        <v>134</v>
      </c>
      <c r="L279" s="87">
        <v>5.4260000000000003E-2</v>
      </c>
      <c r="M279" s="87">
        <v>5.5400000000000012E-2</v>
      </c>
      <c r="N279" s="83">
        <v>13900.580000000002</v>
      </c>
      <c r="O279" s="85">
        <v>100.41</v>
      </c>
      <c r="P279" s="83">
        <v>56.088540000000009</v>
      </c>
      <c r="Q279" s="84">
        <f t="shared" si="4"/>
        <v>2.2014625616350518E-4</v>
      </c>
      <c r="R279" s="84">
        <f>P279/'סכום נכסי הקרן'!$C$42</f>
        <v>1.0758157047074336E-5</v>
      </c>
    </row>
    <row r="280" spans="2:18">
      <c r="B280" s="76" t="s">
        <v>3465</v>
      </c>
      <c r="C280" s="86" t="s">
        <v>3071</v>
      </c>
      <c r="D280" s="73">
        <v>9047</v>
      </c>
      <c r="E280" s="73"/>
      <c r="F280" s="73" t="s">
        <v>315</v>
      </c>
      <c r="G280" s="94">
        <v>44677</v>
      </c>
      <c r="H280" s="73" t="s">
        <v>3069</v>
      </c>
      <c r="I280" s="83">
        <v>3.0000000000023133</v>
      </c>
      <c r="J280" s="86" t="s">
        <v>823</v>
      </c>
      <c r="K280" s="86" t="s">
        <v>3061</v>
      </c>
      <c r="L280" s="87">
        <v>0.1114</v>
      </c>
      <c r="M280" s="87">
        <v>0.1189000000001106</v>
      </c>
      <c r="N280" s="83">
        <v>1261370.4770840001</v>
      </c>
      <c r="O280" s="85">
        <v>99.71</v>
      </c>
      <c r="P280" s="83">
        <v>432.27580629800002</v>
      </c>
      <c r="Q280" s="84">
        <f t="shared" si="4"/>
        <v>1.6966728031531085E-3</v>
      </c>
      <c r="R280" s="84">
        <f>P280/'סכום נכסי הקרן'!$C$42</f>
        <v>8.2913390361107083E-5</v>
      </c>
    </row>
    <row r="281" spans="2:18">
      <c r="B281" s="76" t="s">
        <v>3465</v>
      </c>
      <c r="C281" s="86" t="s">
        <v>3071</v>
      </c>
      <c r="D281" s="73">
        <v>9048</v>
      </c>
      <c r="E281" s="73"/>
      <c r="F281" s="73" t="s">
        <v>315</v>
      </c>
      <c r="G281" s="94">
        <v>44677</v>
      </c>
      <c r="H281" s="73" t="s">
        <v>3069</v>
      </c>
      <c r="I281" s="83">
        <v>3.1899999999999276</v>
      </c>
      <c r="J281" s="86" t="s">
        <v>823</v>
      </c>
      <c r="K281" s="86" t="s">
        <v>3061</v>
      </c>
      <c r="L281" s="87">
        <v>7.22E-2</v>
      </c>
      <c r="M281" s="87">
        <v>7.6700000000005056E-2</v>
      </c>
      <c r="N281" s="83">
        <v>4049418.2116980003</v>
      </c>
      <c r="O281" s="85">
        <v>99.58</v>
      </c>
      <c r="P281" s="83">
        <v>1385.9394803900002</v>
      </c>
      <c r="Q281" s="84">
        <f t="shared" si="4"/>
        <v>5.4397812436738809E-3</v>
      </c>
      <c r="R281" s="84">
        <f>P281/'סכום נכסי הקרן'!$C$42</f>
        <v>2.6583246038809752E-4</v>
      </c>
    </row>
    <row r="282" spans="2:18">
      <c r="B282" s="76" t="s">
        <v>3465</v>
      </c>
      <c r="C282" s="86" t="s">
        <v>3071</v>
      </c>
      <c r="D282" s="73">
        <v>9074</v>
      </c>
      <c r="E282" s="73"/>
      <c r="F282" s="73" t="s">
        <v>315</v>
      </c>
      <c r="G282" s="94">
        <v>44684</v>
      </c>
      <c r="H282" s="73" t="s">
        <v>3069</v>
      </c>
      <c r="I282" s="83">
        <v>3.1299999999893142</v>
      </c>
      <c r="J282" s="86" t="s">
        <v>823</v>
      </c>
      <c r="K282" s="86" t="s">
        <v>3061</v>
      </c>
      <c r="L282" s="87">
        <v>6.9099999999999995E-2</v>
      </c>
      <c r="M282" s="87">
        <v>8.4899999999750633E-2</v>
      </c>
      <c r="N282" s="83">
        <v>204847.65144600003</v>
      </c>
      <c r="O282" s="85">
        <v>99.68</v>
      </c>
      <c r="P282" s="83">
        <v>70.180839675000001</v>
      </c>
      <c r="Q282" s="84">
        <f t="shared" si="4"/>
        <v>2.7545821497336953E-4</v>
      </c>
      <c r="R282" s="84">
        <f>P282/'סכום נכסי הקרן'!$C$42</f>
        <v>1.3461154362712869E-5</v>
      </c>
    </row>
    <row r="283" spans="2:18">
      <c r="B283" s="76" t="s">
        <v>3465</v>
      </c>
      <c r="C283" s="86" t="s">
        <v>3071</v>
      </c>
      <c r="D283" s="73">
        <v>9220</v>
      </c>
      <c r="E283" s="73"/>
      <c r="F283" s="73" t="s">
        <v>315</v>
      </c>
      <c r="G283" s="94">
        <v>44811</v>
      </c>
      <c r="H283" s="73" t="s">
        <v>3069</v>
      </c>
      <c r="I283" s="83">
        <v>3.1599999999845938</v>
      </c>
      <c r="J283" s="86" t="s">
        <v>823</v>
      </c>
      <c r="K283" s="86" t="s">
        <v>3061</v>
      </c>
      <c r="L283" s="87">
        <v>7.2400000000000006E-2</v>
      </c>
      <c r="M283" s="87">
        <v>8.1999999999711137E-2</v>
      </c>
      <c r="N283" s="83">
        <v>303134.15429500007</v>
      </c>
      <c r="O283" s="85">
        <v>99.68</v>
      </c>
      <c r="P283" s="83">
        <v>103.85380631000001</v>
      </c>
      <c r="Q283" s="84">
        <f t="shared" si="4"/>
        <v>4.0762385056691277E-4</v>
      </c>
      <c r="R283" s="84">
        <f>P283/'סכום נכסי הקרן'!$C$42</f>
        <v>1.9919854541042068E-5</v>
      </c>
    </row>
    <row r="284" spans="2:18">
      <c r="B284" s="76" t="s">
        <v>3465</v>
      </c>
      <c r="C284" s="86" t="s">
        <v>3071</v>
      </c>
      <c r="D284" s="73">
        <v>9599</v>
      </c>
      <c r="E284" s="73"/>
      <c r="F284" s="73" t="s">
        <v>315</v>
      </c>
      <c r="G284" s="94">
        <v>45089</v>
      </c>
      <c r="H284" s="73" t="s">
        <v>3069</v>
      </c>
      <c r="I284" s="83">
        <v>3.1800000000143491</v>
      </c>
      <c r="J284" s="86" t="s">
        <v>823</v>
      </c>
      <c r="K284" s="86" t="s">
        <v>3061</v>
      </c>
      <c r="L284" s="87">
        <v>6.9199999999999998E-2</v>
      </c>
      <c r="M284" s="87">
        <v>7.7300000000239483E-2</v>
      </c>
      <c r="N284" s="83">
        <v>288850.11432300007</v>
      </c>
      <c r="O284" s="85">
        <v>99.68</v>
      </c>
      <c r="P284" s="83">
        <v>98.960097731000019</v>
      </c>
      <c r="Q284" s="84">
        <f t="shared" si="4"/>
        <v>3.8841615462007455E-4</v>
      </c>
      <c r="R284" s="84">
        <f>P284/'סכום נכסי הקרן'!$C$42</f>
        <v>1.8981208510400213E-5</v>
      </c>
    </row>
    <row r="285" spans="2:18">
      <c r="B285" s="76" t="s">
        <v>3466</v>
      </c>
      <c r="C285" s="86" t="s">
        <v>3071</v>
      </c>
      <c r="D285" s="73">
        <v>9040</v>
      </c>
      <c r="E285" s="73"/>
      <c r="F285" s="73" t="s">
        <v>708</v>
      </c>
      <c r="G285" s="94">
        <v>44665</v>
      </c>
      <c r="H285" s="73" t="s">
        <v>3069</v>
      </c>
      <c r="I285" s="83">
        <v>4.1200000000006787</v>
      </c>
      <c r="J285" s="86" t="s">
        <v>823</v>
      </c>
      <c r="K285" s="86" t="s">
        <v>134</v>
      </c>
      <c r="L285" s="87">
        <v>6.8680000000000005E-2</v>
      </c>
      <c r="M285" s="87">
        <v>7.2700000000010381E-2</v>
      </c>
      <c r="N285" s="83">
        <v>751551.35000000009</v>
      </c>
      <c r="O285" s="85">
        <v>101.45</v>
      </c>
      <c r="P285" s="83">
        <v>3063.9005810660001</v>
      </c>
      <c r="Q285" s="84">
        <f t="shared" si="4"/>
        <v>1.2025740769484603E-2</v>
      </c>
      <c r="R285" s="84">
        <f>P285/'סכום נכסי הקרן'!$C$42</f>
        <v>5.8767662035293371E-4</v>
      </c>
    </row>
    <row r="286" spans="2:18">
      <c r="B286" s="76" t="s">
        <v>3467</v>
      </c>
      <c r="C286" s="86" t="s">
        <v>3071</v>
      </c>
      <c r="D286" s="73">
        <v>7088</v>
      </c>
      <c r="E286" s="73"/>
      <c r="F286" s="73" t="s">
        <v>674</v>
      </c>
      <c r="G286" s="94">
        <v>43684</v>
      </c>
      <c r="H286" s="73" t="s">
        <v>671</v>
      </c>
      <c r="I286" s="83">
        <v>7.1600000000000019</v>
      </c>
      <c r="J286" s="86" t="s">
        <v>687</v>
      </c>
      <c r="K286" s="86" t="s">
        <v>132</v>
      </c>
      <c r="L286" s="87">
        <v>4.36E-2</v>
      </c>
      <c r="M286" s="87">
        <v>3.73E-2</v>
      </c>
      <c r="N286" s="83">
        <v>451752.64000000007</v>
      </c>
      <c r="O286" s="85">
        <v>106.95</v>
      </c>
      <c r="P286" s="83">
        <v>1787.6529600000001</v>
      </c>
      <c r="Q286" s="84">
        <f t="shared" si="4"/>
        <v>7.0164976029614655E-3</v>
      </c>
      <c r="R286" s="84">
        <f>P286/'סכום נכסי הקרן'!$C$42</f>
        <v>3.4288379211416976E-4</v>
      </c>
    </row>
    <row r="287" spans="2:18">
      <c r="B287" s="76" t="s">
        <v>3468</v>
      </c>
      <c r="C287" s="86" t="s">
        <v>3071</v>
      </c>
      <c r="D287" s="73">
        <v>7310</v>
      </c>
      <c r="E287" s="73"/>
      <c r="F287" s="73" t="s">
        <v>810</v>
      </c>
      <c r="G287" s="94">
        <v>43811</v>
      </c>
      <c r="H287" s="73" t="s">
        <v>705</v>
      </c>
      <c r="I287" s="83">
        <v>7.3</v>
      </c>
      <c r="J287" s="86" t="s">
        <v>687</v>
      </c>
      <c r="K287" s="86" t="s">
        <v>132</v>
      </c>
      <c r="L287" s="87">
        <v>4.4800000000000006E-2</v>
      </c>
      <c r="M287" s="87">
        <v>6.2900000000000011E-2</v>
      </c>
      <c r="N287" s="83">
        <v>152727.42000000004</v>
      </c>
      <c r="O287" s="85">
        <v>89.6</v>
      </c>
      <c r="P287" s="83">
        <v>506.32194000000004</v>
      </c>
      <c r="Q287" s="84">
        <f t="shared" si="4"/>
        <v>1.9873022101206932E-3</v>
      </c>
      <c r="R287" s="84">
        <f>P287/'סכום נכסי הקרן'!$C$42</f>
        <v>9.7115933966178275E-5</v>
      </c>
    </row>
    <row r="288" spans="2:18">
      <c r="B288" s="76" t="s">
        <v>3469</v>
      </c>
      <c r="C288" s="86" t="s">
        <v>3071</v>
      </c>
      <c r="D288" s="73" t="s">
        <v>3249</v>
      </c>
      <c r="E288" s="73"/>
      <c r="F288" s="73" t="s">
        <v>681</v>
      </c>
      <c r="G288" s="94">
        <v>43185</v>
      </c>
      <c r="H288" s="73" t="s">
        <v>316</v>
      </c>
      <c r="I288" s="83">
        <v>4.0899999999973735</v>
      </c>
      <c r="J288" s="86" t="s">
        <v>687</v>
      </c>
      <c r="K288" s="86" t="s">
        <v>140</v>
      </c>
      <c r="L288" s="87">
        <v>4.2199999999999994E-2</v>
      </c>
      <c r="M288" s="87">
        <v>7.2399999999955403E-2</v>
      </c>
      <c r="N288" s="83">
        <v>264036.012781</v>
      </c>
      <c r="O288" s="85">
        <v>88.89</v>
      </c>
      <c r="P288" s="83">
        <v>654.77056900800005</v>
      </c>
      <c r="Q288" s="84">
        <f t="shared" si="4"/>
        <v>2.5699597353248849E-3</v>
      </c>
      <c r="R288" s="84">
        <f>P288/'סכום נכסי הקרן'!$C$42</f>
        <v>1.2558937371502784E-4</v>
      </c>
    </row>
    <row r="289" spans="2:18">
      <c r="B289" s="76" t="s">
        <v>3470</v>
      </c>
      <c r="C289" s="86" t="s">
        <v>3071</v>
      </c>
      <c r="D289" s="73">
        <v>6812</v>
      </c>
      <c r="E289" s="73"/>
      <c r="F289" s="73" t="s">
        <v>536</v>
      </c>
      <c r="G289" s="94">
        <v>43536</v>
      </c>
      <c r="H289" s="73"/>
      <c r="I289" s="83">
        <v>2.6400000000011508</v>
      </c>
      <c r="J289" s="86" t="s">
        <v>687</v>
      </c>
      <c r="K289" s="86" t="s">
        <v>132</v>
      </c>
      <c r="L289" s="87">
        <v>7.4524999999999994E-2</v>
      </c>
      <c r="M289" s="87">
        <v>7.330000000004315E-2</v>
      </c>
      <c r="N289" s="83">
        <v>230866.97184800002</v>
      </c>
      <c r="O289" s="85">
        <v>101.75</v>
      </c>
      <c r="P289" s="83">
        <v>869.15644392500019</v>
      </c>
      <c r="Q289" s="84">
        <f t="shared" si="4"/>
        <v>3.4114194655534679E-3</v>
      </c>
      <c r="R289" s="84">
        <f>P289/'סכום נכסי הקרן'!$C$42</f>
        <v>1.6671001816452718E-4</v>
      </c>
    </row>
    <row r="290" spans="2:18">
      <c r="B290" s="76" t="s">
        <v>3470</v>
      </c>
      <c r="C290" s="86" t="s">
        <v>3071</v>
      </c>
      <c r="D290" s="73">
        <v>6872</v>
      </c>
      <c r="E290" s="73"/>
      <c r="F290" s="73" t="s">
        <v>536</v>
      </c>
      <c r="G290" s="94">
        <v>43570</v>
      </c>
      <c r="H290" s="73"/>
      <c r="I290" s="83">
        <v>2.6400000000015966</v>
      </c>
      <c r="J290" s="86" t="s">
        <v>687</v>
      </c>
      <c r="K290" s="86" t="s">
        <v>132</v>
      </c>
      <c r="L290" s="87">
        <v>7.4524999999999994E-2</v>
      </c>
      <c r="M290" s="87">
        <v>7.3200000000022247E-2</v>
      </c>
      <c r="N290" s="83">
        <v>186279.54105900004</v>
      </c>
      <c r="O290" s="85">
        <v>101.78</v>
      </c>
      <c r="P290" s="83">
        <v>701.50268189200017</v>
      </c>
      <c r="Q290" s="84">
        <f t="shared" si="4"/>
        <v>2.7533822258019578E-3</v>
      </c>
      <c r="R290" s="84">
        <f>P290/'סכום נכסי הקרן'!$C$42</f>
        <v>1.3455290547298906E-4</v>
      </c>
    </row>
    <row r="291" spans="2:18">
      <c r="B291" s="76" t="s">
        <v>3470</v>
      </c>
      <c r="C291" s="86" t="s">
        <v>3071</v>
      </c>
      <c r="D291" s="73">
        <v>7258</v>
      </c>
      <c r="E291" s="73"/>
      <c r="F291" s="73" t="s">
        <v>536</v>
      </c>
      <c r="G291" s="94">
        <v>43774</v>
      </c>
      <c r="H291" s="73"/>
      <c r="I291" s="83">
        <v>2.6400000000010611</v>
      </c>
      <c r="J291" s="86" t="s">
        <v>687</v>
      </c>
      <c r="K291" s="86" t="s">
        <v>132</v>
      </c>
      <c r="L291" s="87">
        <v>7.4524999999999994E-2</v>
      </c>
      <c r="M291" s="87">
        <v>7.1500000000012498E-2</v>
      </c>
      <c r="N291" s="83">
        <v>170121.53244700003</v>
      </c>
      <c r="O291" s="85">
        <v>101.78</v>
      </c>
      <c r="P291" s="83">
        <v>640.65388328800009</v>
      </c>
      <c r="Q291" s="84">
        <f t="shared" si="4"/>
        <v>2.5145520618376658E-3</v>
      </c>
      <c r="R291" s="84">
        <f>P291/'סכום נכסי הקרן'!$C$42</f>
        <v>1.2288169899288403E-4</v>
      </c>
    </row>
    <row r="292" spans="2:18">
      <c r="B292" s="76" t="s">
        <v>3471</v>
      </c>
      <c r="C292" s="86" t="s">
        <v>3071</v>
      </c>
      <c r="D292" s="73">
        <v>6861</v>
      </c>
      <c r="E292" s="73"/>
      <c r="F292" s="73" t="s">
        <v>536</v>
      </c>
      <c r="G292" s="94">
        <v>43563</v>
      </c>
      <c r="H292" s="73"/>
      <c r="I292" s="83">
        <v>0.74999999999994738</v>
      </c>
      <c r="J292" s="86" t="s">
        <v>736</v>
      </c>
      <c r="K292" s="86" t="s">
        <v>132</v>
      </c>
      <c r="L292" s="87">
        <v>7.8602999999999992E-2</v>
      </c>
      <c r="M292" s="87">
        <v>6.8899999999992606E-2</v>
      </c>
      <c r="N292" s="83">
        <v>1260753.6500320002</v>
      </c>
      <c r="O292" s="85">
        <v>101.59</v>
      </c>
      <c r="P292" s="83">
        <v>4738.9587202589992</v>
      </c>
      <c r="Q292" s="84">
        <f t="shared" si="4"/>
        <v>1.8600306236860761E-2</v>
      </c>
      <c r="R292" s="84">
        <f>P292/'סכום נכסי הקרן'!$C$42</f>
        <v>9.0896397289265721E-4</v>
      </c>
    </row>
    <row r="293" spans="2:18">
      <c r="B293" s="76" t="s">
        <v>3472</v>
      </c>
      <c r="C293" s="86" t="s">
        <v>3071</v>
      </c>
      <c r="D293" s="73">
        <v>6932</v>
      </c>
      <c r="E293" s="73"/>
      <c r="F293" s="73" t="s">
        <v>536</v>
      </c>
      <c r="G293" s="94">
        <v>43098</v>
      </c>
      <c r="H293" s="73"/>
      <c r="I293" s="83">
        <v>1.7900000000005216</v>
      </c>
      <c r="J293" s="86" t="s">
        <v>687</v>
      </c>
      <c r="K293" s="86" t="s">
        <v>132</v>
      </c>
      <c r="L293" s="87">
        <v>7.9162999999999997E-2</v>
      </c>
      <c r="M293" s="87">
        <v>6.8000000000018823E-2</v>
      </c>
      <c r="N293" s="83">
        <v>309669.89014100004</v>
      </c>
      <c r="O293" s="85">
        <v>102.02</v>
      </c>
      <c r="P293" s="83">
        <v>1168.9233182410003</v>
      </c>
      <c r="Q293" s="84">
        <f t="shared" si="4"/>
        <v>4.5879976953042047E-3</v>
      </c>
      <c r="R293" s="84">
        <f>P293/'סכום נכסי הקרן'!$C$42</f>
        <v>2.2420730925825369E-4</v>
      </c>
    </row>
    <row r="294" spans="2:18">
      <c r="B294" s="76" t="s">
        <v>3472</v>
      </c>
      <c r="C294" s="86" t="s">
        <v>3071</v>
      </c>
      <c r="D294" s="73">
        <v>9335</v>
      </c>
      <c r="E294" s="73"/>
      <c r="F294" s="73" t="s">
        <v>536</v>
      </c>
      <c r="G294" s="94">
        <v>44064</v>
      </c>
      <c r="H294" s="73"/>
      <c r="I294" s="83">
        <v>2.5500000000000118</v>
      </c>
      <c r="J294" s="86" t="s">
        <v>687</v>
      </c>
      <c r="K294" s="86" t="s">
        <v>132</v>
      </c>
      <c r="L294" s="87">
        <v>8.666299999999999E-2</v>
      </c>
      <c r="M294" s="87">
        <v>0.10260000000000158</v>
      </c>
      <c r="N294" s="83">
        <v>1144109.7297080003</v>
      </c>
      <c r="O294" s="85">
        <v>97.25</v>
      </c>
      <c r="P294" s="83">
        <v>4116.7929656090009</v>
      </c>
      <c r="Q294" s="84">
        <f t="shared" si="4"/>
        <v>1.6158319663501227E-2</v>
      </c>
      <c r="R294" s="84">
        <f>P294/'סכום נכסי הקרן'!$C$42</f>
        <v>7.8962842060628646E-4</v>
      </c>
    </row>
    <row r="295" spans="2:18">
      <c r="B295" s="76" t="s">
        <v>3472</v>
      </c>
      <c r="C295" s="86" t="s">
        <v>3071</v>
      </c>
      <c r="D295" s="73" t="s">
        <v>3250</v>
      </c>
      <c r="E295" s="73"/>
      <c r="F295" s="73" t="s">
        <v>536</v>
      </c>
      <c r="G295" s="94">
        <v>42817</v>
      </c>
      <c r="H295" s="73"/>
      <c r="I295" s="83">
        <v>1.8299999999996552</v>
      </c>
      <c r="J295" s="86" t="s">
        <v>687</v>
      </c>
      <c r="K295" s="86" t="s">
        <v>132</v>
      </c>
      <c r="L295" s="87">
        <v>5.7820000000000003E-2</v>
      </c>
      <c r="M295" s="87">
        <v>8.3099999999951268E-2</v>
      </c>
      <c r="N295" s="83">
        <v>114270.43894100001</v>
      </c>
      <c r="O295" s="85">
        <v>96.12</v>
      </c>
      <c r="P295" s="83">
        <v>406.39596435800007</v>
      </c>
      <c r="Q295" s="84">
        <f t="shared" si="4"/>
        <v>1.595095006455347E-3</v>
      </c>
      <c r="R295" s="84">
        <f>P295/'סכום נכסי הקרן'!$C$42</f>
        <v>7.7949463613433121E-5</v>
      </c>
    </row>
    <row r="296" spans="2:18">
      <c r="B296" s="76" t="s">
        <v>3472</v>
      </c>
      <c r="C296" s="86" t="s">
        <v>3071</v>
      </c>
      <c r="D296" s="73">
        <v>7291</v>
      </c>
      <c r="E296" s="73"/>
      <c r="F296" s="73" t="s">
        <v>536</v>
      </c>
      <c r="G296" s="94">
        <v>43798</v>
      </c>
      <c r="H296" s="73"/>
      <c r="I296" s="83">
        <v>1.7899999999989713</v>
      </c>
      <c r="J296" s="86" t="s">
        <v>687</v>
      </c>
      <c r="K296" s="86" t="s">
        <v>132</v>
      </c>
      <c r="L296" s="87">
        <v>7.9162999999999997E-2</v>
      </c>
      <c r="M296" s="87">
        <v>7.7499999999742844E-2</v>
      </c>
      <c r="N296" s="83">
        <v>18215.876306000002</v>
      </c>
      <c r="O296" s="85">
        <v>100.97</v>
      </c>
      <c r="P296" s="83">
        <v>68.052509833000016</v>
      </c>
      <c r="Q296" s="84">
        <f t="shared" si="4"/>
        <v>2.6710456828195339E-4</v>
      </c>
      <c r="R296" s="84">
        <f>P296/'סכום נכסי הקרן'!$C$42</f>
        <v>1.3052926466457935E-5</v>
      </c>
    </row>
    <row r="297" spans="2:18">
      <c r="B297" s="76" t="s">
        <v>3473</v>
      </c>
      <c r="C297" s="86" t="s">
        <v>3071</v>
      </c>
      <c r="D297" s="73" t="s">
        <v>3251</v>
      </c>
      <c r="E297" s="73"/>
      <c r="F297" s="73" t="s">
        <v>536</v>
      </c>
      <c r="G297" s="94">
        <v>43083</v>
      </c>
      <c r="H297" s="73"/>
      <c r="I297" s="83">
        <v>0.77000000000833801</v>
      </c>
      <c r="J297" s="86" t="s">
        <v>687</v>
      </c>
      <c r="K297" s="86" t="s">
        <v>140</v>
      </c>
      <c r="L297" s="87">
        <v>7.145E-2</v>
      </c>
      <c r="M297" s="87">
        <v>7.0300000000356688E-2</v>
      </c>
      <c r="N297" s="83">
        <v>30885.431563000006</v>
      </c>
      <c r="O297" s="85">
        <v>100.22</v>
      </c>
      <c r="P297" s="83">
        <v>86.353734263999996</v>
      </c>
      <c r="Q297" s="84">
        <f t="shared" si="4"/>
        <v>3.3893646195743007E-4</v>
      </c>
      <c r="R297" s="84">
        <f>P297/'סכום נכסי הקרן'!$C$42</f>
        <v>1.6563223696203109E-5</v>
      </c>
    </row>
    <row r="298" spans="2:18">
      <c r="B298" s="76" t="s">
        <v>3473</v>
      </c>
      <c r="C298" s="86" t="s">
        <v>3071</v>
      </c>
      <c r="D298" s="73" t="s">
        <v>3252</v>
      </c>
      <c r="E298" s="73"/>
      <c r="F298" s="73" t="s">
        <v>536</v>
      </c>
      <c r="G298" s="94">
        <v>43083</v>
      </c>
      <c r="H298" s="73"/>
      <c r="I298" s="83">
        <v>5.2200000000030915</v>
      </c>
      <c r="J298" s="86" t="s">
        <v>687</v>
      </c>
      <c r="K298" s="86" t="s">
        <v>140</v>
      </c>
      <c r="L298" s="87">
        <v>7.195E-2</v>
      </c>
      <c r="M298" s="87">
        <v>7.3000000000090631E-2</v>
      </c>
      <c r="N298" s="83">
        <v>66955.879472000015</v>
      </c>
      <c r="O298" s="85">
        <v>100.45</v>
      </c>
      <c r="P298" s="83">
        <v>187.634088061</v>
      </c>
      <c r="Q298" s="84">
        <f t="shared" si="4"/>
        <v>7.3645956937518054E-4</v>
      </c>
      <c r="R298" s="84">
        <f>P298/'סכום נכסי הקרן'!$C$42</f>
        <v>3.5989472836069781E-5</v>
      </c>
    </row>
    <row r="299" spans="2:18">
      <c r="B299" s="76" t="s">
        <v>3473</v>
      </c>
      <c r="C299" s="86" t="s">
        <v>3071</v>
      </c>
      <c r="D299" s="73" t="s">
        <v>3253</v>
      </c>
      <c r="E299" s="73"/>
      <c r="F299" s="73" t="s">
        <v>536</v>
      </c>
      <c r="G299" s="94">
        <v>43083</v>
      </c>
      <c r="H299" s="73"/>
      <c r="I299" s="83">
        <v>5.540000000002423</v>
      </c>
      <c r="J299" s="86" t="s">
        <v>687</v>
      </c>
      <c r="K299" s="86" t="s">
        <v>140</v>
      </c>
      <c r="L299" s="87">
        <v>4.4999999999999998E-2</v>
      </c>
      <c r="M299" s="87">
        <v>6.6600000000029608E-2</v>
      </c>
      <c r="N299" s="83">
        <v>267823.51758700004</v>
      </c>
      <c r="O299" s="85">
        <v>89.48</v>
      </c>
      <c r="P299" s="83">
        <v>668.57133049700019</v>
      </c>
      <c r="Q299" s="84">
        <f t="shared" si="4"/>
        <v>2.6241274133212964E-3</v>
      </c>
      <c r="R299" s="84">
        <f>P299/'סכום נכסי הקרן'!$C$42</f>
        <v>1.2823645205701852E-4</v>
      </c>
    </row>
    <row r="300" spans="2:18">
      <c r="B300" s="76" t="s">
        <v>3474</v>
      </c>
      <c r="C300" s="86" t="s">
        <v>3071</v>
      </c>
      <c r="D300" s="73">
        <v>9186</v>
      </c>
      <c r="E300" s="73"/>
      <c r="F300" s="73" t="s">
        <v>536</v>
      </c>
      <c r="G300" s="94">
        <v>44778</v>
      </c>
      <c r="H300" s="73"/>
      <c r="I300" s="83">
        <v>3.6399999999994157</v>
      </c>
      <c r="J300" s="86" t="s">
        <v>721</v>
      </c>
      <c r="K300" s="86" t="s">
        <v>134</v>
      </c>
      <c r="L300" s="87">
        <v>7.1870000000000003E-2</v>
      </c>
      <c r="M300" s="87">
        <v>7.2099999999989881E-2</v>
      </c>
      <c r="N300" s="83">
        <v>450093.39075200004</v>
      </c>
      <c r="O300" s="85">
        <v>102.2</v>
      </c>
      <c r="P300" s="83">
        <v>1848.4916168470004</v>
      </c>
      <c r="Q300" s="84">
        <f t="shared" si="4"/>
        <v>7.2552879607579654E-3</v>
      </c>
      <c r="R300" s="84">
        <f>P300/'סכום נכסי הקרן'!$C$42</f>
        <v>3.5455305333746229E-4</v>
      </c>
    </row>
    <row r="301" spans="2:18">
      <c r="B301" s="76" t="s">
        <v>3474</v>
      </c>
      <c r="C301" s="86" t="s">
        <v>3071</v>
      </c>
      <c r="D301" s="73">
        <v>9187</v>
      </c>
      <c r="E301" s="73"/>
      <c r="F301" s="73" t="s">
        <v>536</v>
      </c>
      <c r="G301" s="94">
        <v>44778</v>
      </c>
      <c r="H301" s="73"/>
      <c r="I301" s="83">
        <v>3.5600000000004179</v>
      </c>
      <c r="J301" s="86" t="s">
        <v>721</v>
      </c>
      <c r="K301" s="86" t="s">
        <v>132</v>
      </c>
      <c r="L301" s="87">
        <v>8.2722999999999991E-2</v>
      </c>
      <c r="M301" s="87">
        <v>9.0300000000009178E-2</v>
      </c>
      <c r="N301" s="83">
        <v>1239413.0160600003</v>
      </c>
      <c r="O301" s="85">
        <v>100.2</v>
      </c>
      <c r="P301" s="83">
        <v>4594.9999686930005</v>
      </c>
      <c r="Q301" s="84">
        <f t="shared" si="4"/>
        <v>1.8035271379486566E-2</v>
      </c>
      <c r="R301" s="84">
        <f>P301/'סכום נכסי הקרן'!$C$42</f>
        <v>8.8135172166187517E-4</v>
      </c>
    </row>
    <row r="302" spans="2:18">
      <c r="B302" s="76" t="s">
        <v>3475</v>
      </c>
      <c r="C302" s="86" t="s">
        <v>3071</v>
      </c>
      <c r="D302" s="73" t="s">
        <v>3254</v>
      </c>
      <c r="E302" s="73"/>
      <c r="F302" s="73" t="s">
        <v>536</v>
      </c>
      <c r="G302" s="94">
        <v>42870</v>
      </c>
      <c r="H302" s="73"/>
      <c r="I302" s="83">
        <v>0.96999999999919762</v>
      </c>
      <c r="J302" s="86" t="s">
        <v>687</v>
      </c>
      <c r="K302" s="86" t="s">
        <v>132</v>
      </c>
      <c r="L302" s="87">
        <v>7.9430000000000001E-2</v>
      </c>
      <c r="M302" s="87">
        <v>9.0700000000052169E-2</v>
      </c>
      <c r="N302" s="83">
        <v>81316.413993000009</v>
      </c>
      <c r="O302" s="85">
        <v>99.42</v>
      </c>
      <c r="P302" s="83">
        <v>299.12569339199996</v>
      </c>
      <c r="Q302" s="84">
        <f t="shared" si="4"/>
        <v>1.1740616090659755E-3</v>
      </c>
      <c r="R302" s="84">
        <f>P302/'סכום נכסי הקרן'!$C$42</f>
        <v>5.7374308304800604E-5</v>
      </c>
    </row>
    <row r="303" spans="2:18">
      <c r="B303" s="76" t="s">
        <v>3476</v>
      </c>
      <c r="C303" s="86" t="s">
        <v>3071</v>
      </c>
      <c r="D303" s="73">
        <v>8706</v>
      </c>
      <c r="E303" s="73"/>
      <c r="F303" s="73" t="s">
        <v>536</v>
      </c>
      <c r="G303" s="94">
        <v>44498</v>
      </c>
      <c r="H303" s="73"/>
      <c r="I303" s="83">
        <v>3.2099999999999995</v>
      </c>
      <c r="J303" s="86" t="s">
        <v>687</v>
      </c>
      <c r="K303" s="86" t="s">
        <v>132</v>
      </c>
      <c r="L303" s="87">
        <v>8.1930000000000003E-2</v>
      </c>
      <c r="M303" s="87">
        <v>9.2099999999999987E-2</v>
      </c>
      <c r="N303" s="83">
        <v>663009.9800000001</v>
      </c>
      <c r="O303" s="85">
        <v>100</v>
      </c>
      <c r="P303" s="83">
        <v>2453.1368900000007</v>
      </c>
      <c r="Q303" s="84">
        <f t="shared" si="4"/>
        <v>9.628507038872549E-3</v>
      </c>
      <c r="R303" s="84">
        <f>P303/'סכום נכסי הקרן'!$C$42</f>
        <v>4.7052806010981074E-4</v>
      </c>
    </row>
    <row r="304" spans="2:18">
      <c r="B304" s="76" t="s">
        <v>3477</v>
      </c>
      <c r="C304" s="86" t="s">
        <v>3071</v>
      </c>
      <c r="D304" s="73">
        <v>8702</v>
      </c>
      <c r="E304" s="73"/>
      <c r="F304" s="73" t="s">
        <v>536</v>
      </c>
      <c r="G304" s="94">
        <v>44497</v>
      </c>
      <c r="H304" s="73"/>
      <c r="I304" s="83">
        <v>4.9999999905601916E-2</v>
      </c>
      <c r="J304" s="86" t="s">
        <v>736</v>
      </c>
      <c r="K304" s="86" t="s">
        <v>132</v>
      </c>
      <c r="L304" s="87">
        <v>7.0890000000000009E-2</v>
      </c>
      <c r="M304" s="87">
        <v>5.4899999999379674E-2</v>
      </c>
      <c r="N304" s="83">
        <v>998.18870800000013</v>
      </c>
      <c r="O304" s="85">
        <v>100.39</v>
      </c>
      <c r="P304" s="83">
        <v>3.7077019270000005</v>
      </c>
      <c r="Q304" s="84">
        <f t="shared" si="4"/>
        <v>1.4552646551314471E-5</v>
      </c>
      <c r="R304" s="84">
        <f>P304/'סכום נכסי הקרן'!$C$42</f>
        <v>7.1116202372902098E-7</v>
      </c>
    </row>
    <row r="305" spans="2:18">
      <c r="B305" s="76" t="s">
        <v>3477</v>
      </c>
      <c r="C305" s="86" t="s">
        <v>3071</v>
      </c>
      <c r="D305" s="73">
        <v>9118</v>
      </c>
      <c r="E305" s="73"/>
      <c r="F305" s="73" t="s">
        <v>536</v>
      </c>
      <c r="G305" s="94">
        <v>44733</v>
      </c>
      <c r="H305" s="73"/>
      <c r="I305" s="83">
        <v>4.9999999996613531E-2</v>
      </c>
      <c r="J305" s="86" t="s">
        <v>736</v>
      </c>
      <c r="K305" s="86" t="s">
        <v>132</v>
      </c>
      <c r="L305" s="87">
        <v>7.0890000000000009E-2</v>
      </c>
      <c r="M305" s="87">
        <v>5.4899999998719917E-2</v>
      </c>
      <c r="N305" s="83">
        <v>3974.9393080000004</v>
      </c>
      <c r="O305" s="85">
        <v>100.39</v>
      </c>
      <c r="P305" s="83">
        <v>14.764633161000001</v>
      </c>
      <c r="Q305" s="84">
        <f t="shared" si="4"/>
        <v>5.7950852598796277E-5</v>
      </c>
      <c r="R305" s="84">
        <f>P305/'סכום נכסי הקרן'!$C$42</f>
        <v>2.8319553742793013E-6</v>
      </c>
    </row>
    <row r="306" spans="2:18">
      <c r="B306" s="76" t="s">
        <v>3477</v>
      </c>
      <c r="C306" s="86" t="s">
        <v>3071</v>
      </c>
      <c r="D306" s="73">
        <v>9233</v>
      </c>
      <c r="E306" s="73"/>
      <c r="F306" s="73" t="s">
        <v>536</v>
      </c>
      <c r="G306" s="94">
        <v>44819</v>
      </c>
      <c r="H306" s="73"/>
      <c r="I306" s="83">
        <v>5.0000000034505429E-2</v>
      </c>
      <c r="J306" s="86" t="s">
        <v>736</v>
      </c>
      <c r="K306" s="86" t="s">
        <v>132</v>
      </c>
      <c r="L306" s="87">
        <v>7.0890000000000009E-2</v>
      </c>
      <c r="M306" s="87">
        <v>5.4899999994410115E-2</v>
      </c>
      <c r="N306" s="83">
        <v>780.22604000000001</v>
      </c>
      <c r="O306" s="85">
        <v>100.39</v>
      </c>
      <c r="P306" s="83">
        <v>2.8980944380000007</v>
      </c>
      <c r="Q306" s="84">
        <f t="shared" si="4"/>
        <v>1.137495539256286E-5</v>
      </c>
      <c r="R306" s="84">
        <f>P306/'סכום נכסי הקרן'!$C$42</f>
        <v>5.55873893334657E-7</v>
      </c>
    </row>
    <row r="307" spans="2:18">
      <c r="B307" s="76" t="s">
        <v>3477</v>
      </c>
      <c r="C307" s="86" t="s">
        <v>3071</v>
      </c>
      <c r="D307" s="73">
        <v>9276</v>
      </c>
      <c r="E307" s="73"/>
      <c r="F307" s="73" t="s">
        <v>536</v>
      </c>
      <c r="G307" s="94">
        <v>44854</v>
      </c>
      <c r="H307" s="73"/>
      <c r="I307" s="83">
        <v>5.0000000287627605E-2</v>
      </c>
      <c r="J307" s="86" t="s">
        <v>736</v>
      </c>
      <c r="K307" s="86" t="s">
        <v>132</v>
      </c>
      <c r="L307" s="87">
        <v>7.0890000000000009E-2</v>
      </c>
      <c r="M307" s="87">
        <v>5.4900000010929852E-2</v>
      </c>
      <c r="N307" s="83">
        <v>187.20061900000002</v>
      </c>
      <c r="O307" s="85">
        <v>100.39</v>
      </c>
      <c r="P307" s="83">
        <v>0.69534357599999996</v>
      </c>
      <c r="Q307" s="84">
        <f t="shared" si="4"/>
        <v>2.7292078739033625E-6</v>
      </c>
      <c r="R307" s="84">
        <f>P307/'סכום נכסי הקרן'!$C$42</f>
        <v>1.3337154777575363E-7</v>
      </c>
    </row>
    <row r="308" spans="2:18">
      <c r="B308" s="76" t="s">
        <v>3477</v>
      </c>
      <c r="C308" s="86" t="s">
        <v>3071</v>
      </c>
      <c r="D308" s="73">
        <v>9430</v>
      </c>
      <c r="E308" s="73"/>
      <c r="F308" s="73" t="s">
        <v>536</v>
      </c>
      <c r="G308" s="94">
        <v>44950</v>
      </c>
      <c r="H308" s="73"/>
      <c r="I308" s="83">
        <v>5.0000000092108615E-2</v>
      </c>
      <c r="J308" s="86" t="s">
        <v>736</v>
      </c>
      <c r="K308" s="86" t="s">
        <v>132</v>
      </c>
      <c r="L308" s="87">
        <v>7.0890000000000009E-2</v>
      </c>
      <c r="M308" s="87">
        <v>5.4900000001657963E-2</v>
      </c>
      <c r="N308" s="83">
        <v>1022.9999730000001</v>
      </c>
      <c r="O308" s="85">
        <v>100.39</v>
      </c>
      <c r="P308" s="83">
        <v>3.7998618130000006</v>
      </c>
      <c r="Q308" s="84">
        <f t="shared" si="4"/>
        <v>1.4914372028058125E-5</v>
      </c>
      <c r="R308" s="84">
        <f>P308/'סכום נכסי הקרן'!$C$42</f>
        <v>7.2883890615506506E-7</v>
      </c>
    </row>
    <row r="309" spans="2:18">
      <c r="B309" s="76" t="s">
        <v>3477</v>
      </c>
      <c r="C309" s="86" t="s">
        <v>3071</v>
      </c>
      <c r="D309" s="73">
        <v>9539</v>
      </c>
      <c r="E309" s="73"/>
      <c r="F309" s="73" t="s">
        <v>536</v>
      </c>
      <c r="G309" s="94">
        <v>45029</v>
      </c>
      <c r="H309" s="73"/>
      <c r="I309" s="83">
        <v>5.0000000197375521E-2</v>
      </c>
      <c r="J309" s="86" t="s">
        <v>736</v>
      </c>
      <c r="K309" s="86" t="s">
        <v>132</v>
      </c>
      <c r="L309" s="87">
        <v>7.0890000000000009E-2</v>
      </c>
      <c r="M309" s="87">
        <v>5.4900000016184787E-2</v>
      </c>
      <c r="N309" s="83">
        <v>341.00004100000007</v>
      </c>
      <c r="O309" s="85">
        <v>100.39</v>
      </c>
      <c r="P309" s="83">
        <v>1.2666210550000003</v>
      </c>
      <c r="Q309" s="84">
        <f t="shared" si="4"/>
        <v>4.9714591115425578E-6</v>
      </c>
      <c r="R309" s="84">
        <f>P309/'סכום נכסי הקרן'!$C$42</f>
        <v>2.4294638849256873E-7</v>
      </c>
    </row>
    <row r="310" spans="2:18">
      <c r="B310" s="76" t="s">
        <v>3477</v>
      </c>
      <c r="C310" s="86" t="s">
        <v>3071</v>
      </c>
      <c r="D310" s="73">
        <v>8060</v>
      </c>
      <c r="E310" s="73"/>
      <c r="F310" s="73" t="s">
        <v>536</v>
      </c>
      <c r="G310" s="94">
        <v>44150</v>
      </c>
      <c r="H310" s="73"/>
      <c r="I310" s="83">
        <v>4.9999999999959799E-2</v>
      </c>
      <c r="J310" s="86" t="s">
        <v>736</v>
      </c>
      <c r="K310" s="86" t="s">
        <v>132</v>
      </c>
      <c r="L310" s="87">
        <v>7.0890000000000009E-2</v>
      </c>
      <c r="M310" s="87">
        <v>5.49000000000033E-2</v>
      </c>
      <c r="N310" s="83">
        <v>1339180.7520660001</v>
      </c>
      <c r="O310" s="85">
        <v>100.39</v>
      </c>
      <c r="P310" s="83">
        <v>4974.2929295640006</v>
      </c>
      <c r="Q310" s="84">
        <f t="shared" si="4"/>
        <v>1.952398770772263E-2</v>
      </c>
      <c r="R310" s="84">
        <f>P310/'סכום נכסי הקרן'!$C$42</f>
        <v>9.541026479633984E-4</v>
      </c>
    </row>
    <row r="311" spans="2:18">
      <c r="B311" s="76" t="s">
        <v>3477</v>
      </c>
      <c r="C311" s="86" t="s">
        <v>3071</v>
      </c>
      <c r="D311" s="73">
        <v>8119</v>
      </c>
      <c r="E311" s="73"/>
      <c r="F311" s="73" t="s">
        <v>536</v>
      </c>
      <c r="G311" s="94">
        <v>44169</v>
      </c>
      <c r="H311" s="73"/>
      <c r="I311" s="83">
        <v>4.9999999991520751E-2</v>
      </c>
      <c r="J311" s="86" t="s">
        <v>736</v>
      </c>
      <c r="K311" s="86" t="s">
        <v>132</v>
      </c>
      <c r="L311" s="87">
        <v>7.0890000000000009E-2</v>
      </c>
      <c r="M311" s="87">
        <v>5.4900000000525709E-2</v>
      </c>
      <c r="N311" s="83">
        <v>3175.050580000001</v>
      </c>
      <c r="O311" s="85">
        <v>100.39</v>
      </c>
      <c r="P311" s="83">
        <v>11.793502662000003</v>
      </c>
      <c r="Q311" s="84">
        <f t="shared" ref="Q311:Q346" si="5">IFERROR(P311/$P$10,0)</f>
        <v>4.6289232311870353E-5</v>
      </c>
      <c r="R311" s="84">
        <f>P311/'סכום נכסי הקרן'!$C$42</f>
        <v>2.2620726760383718E-6</v>
      </c>
    </row>
    <row r="312" spans="2:18">
      <c r="B312" s="76" t="s">
        <v>3477</v>
      </c>
      <c r="C312" s="86" t="s">
        <v>3071</v>
      </c>
      <c r="D312" s="73">
        <v>8418</v>
      </c>
      <c r="E312" s="73"/>
      <c r="F312" s="73" t="s">
        <v>536</v>
      </c>
      <c r="G312" s="94">
        <v>44326</v>
      </c>
      <c r="H312" s="73"/>
      <c r="I312" s="83">
        <v>4.9999999899815635E-2</v>
      </c>
      <c r="J312" s="86" t="s">
        <v>736</v>
      </c>
      <c r="K312" s="86" t="s">
        <v>132</v>
      </c>
      <c r="L312" s="87">
        <v>7.0890000000000009E-2</v>
      </c>
      <c r="M312" s="87">
        <v>5.4900000011821742E-2</v>
      </c>
      <c r="N312" s="83">
        <v>671.81220299999995</v>
      </c>
      <c r="O312" s="85">
        <v>100.39</v>
      </c>
      <c r="P312" s="83">
        <v>2.4953992450000007</v>
      </c>
      <c r="Q312" s="84">
        <f t="shared" si="5"/>
        <v>9.7943858303316069E-6</v>
      </c>
      <c r="R312" s="84">
        <f>P312/'סכום נכסי הקרן'!$C$42</f>
        <v>4.7863426241547257E-7</v>
      </c>
    </row>
    <row r="313" spans="2:18">
      <c r="B313" s="76" t="s">
        <v>3478</v>
      </c>
      <c r="C313" s="86" t="s">
        <v>3071</v>
      </c>
      <c r="D313" s="73">
        <v>8718</v>
      </c>
      <c r="E313" s="73"/>
      <c r="F313" s="73" t="s">
        <v>536</v>
      </c>
      <c r="G313" s="94">
        <v>44508</v>
      </c>
      <c r="H313" s="73"/>
      <c r="I313" s="83">
        <v>3.1700000000001802</v>
      </c>
      <c r="J313" s="86" t="s">
        <v>687</v>
      </c>
      <c r="K313" s="86" t="s">
        <v>132</v>
      </c>
      <c r="L313" s="87">
        <v>8.5919000000000009E-2</v>
      </c>
      <c r="M313" s="87">
        <v>9.0700000000005415E-2</v>
      </c>
      <c r="N313" s="83">
        <v>1126276.0889610003</v>
      </c>
      <c r="O313" s="85">
        <v>99.86</v>
      </c>
      <c r="P313" s="83">
        <v>4161.3872648250008</v>
      </c>
      <c r="Q313" s="84">
        <f t="shared" si="5"/>
        <v>1.6333351283483448E-2</v>
      </c>
      <c r="R313" s="84">
        <f>P313/'סכום נכסי הקרן'!$C$42</f>
        <v>7.9818190540674569E-4</v>
      </c>
    </row>
    <row r="314" spans="2:18">
      <c r="B314" s="76" t="s">
        <v>3479</v>
      </c>
      <c r="C314" s="86" t="s">
        <v>3071</v>
      </c>
      <c r="D314" s="73">
        <v>8806</v>
      </c>
      <c r="E314" s="73"/>
      <c r="F314" s="73" t="s">
        <v>536</v>
      </c>
      <c r="G314" s="94">
        <v>44137</v>
      </c>
      <c r="H314" s="73"/>
      <c r="I314" s="83">
        <v>0.21999999999991293</v>
      </c>
      <c r="J314" s="86" t="s">
        <v>736</v>
      </c>
      <c r="K314" s="86" t="s">
        <v>132</v>
      </c>
      <c r="L314" s="87">
        <v>7.2756000000000001E-2</v>
      </c>
      <c r="M314" s="87">
        <v>5.6099999999996958E-2</v>
      </c>
      <c r="N314" s="83">
        <v>1537073.3475570001</v>
      </c>
      <c r="O314" s="85">
        <v>100.99</v>
      </c>
      <c r="P314" s="83">
        <v>5743.4742399750012</v>
      </c>
      <c r="Q314" s="84">
        <f t="shared" si="5"/>
        <v>2.2543007026070382E-2</v>
      </c>
      <c r="R314" s="84">
        <f>P314/'סכום נכסי הקרן'!$C$42</f>
        <v>1.1016367669666024E-3</v>
      </c>
    </row>
    <row r="315" spans="2:18">
      <c r="B315" s="76" t="s">
        <v>3479</v>
      </c>
      <c r="C315" s="86" t="s">
        <v>3071</v>
      </c>
      <c r="D315" s="73">
        <v>9044</v>
      </c>
      <c r="E315" s="73"/>
      <c r="F315" s="73" t="s">
        <v>536</v>
      </c>
      <c r="G315" s="94">
        <v>44679</v>
      </c>
      <c r="H315" s="73"/>
      <c r="I315" s="83">
        <v>0.21999999999757372</v>
      </c>
      <c r="J315" s="86" t="s">
        <v>736</v>
      </c>
      <c r="K315" s="86" t="s">
        <v>132</v>
      </c>
      <c r="L315" s="87">
        <v>7.2756000000000001E-2</v>
      </c>
      <c r="M315" s="87">
        <v>5.6099999999886789E-2</v>
      </c>
      <c r="N315" s="83">
        <v>13236.119758000004</v>
      </c>
      <c r="O315" s="85">
        <v>100.99</v>
      </c>
      <c r="P315" s="83">
        <v>49.458481296000002</v>
      </c>
      <c r="Q315" s="84">
        <f t="shared" si="5"/>
        <v>1.9412342508553699E-4</v>
      </c>
      <c r="R315" s="84">
        <f>P315/'סכום נכסי הקרן'!$C$42</f>
        <v>9.4864674511434352E-6</v>
      </c>
    </row>
    <row r="316" spans="2:18">
      <c r="B316" s="76" t="s">
        <v>3479</v>
      </c>
      <c r="C316" s="86" t="s">
        <v>3071</v>
      </c>
      <c r="D316" s="73">
        <v>9224</v>
      </c>
      <c r="E316" s="73"/>
      <c r="F316" s="73" t="s">
        <v>536</v>
      </c>
      <c r="G316" s="94">
        <v>44810</v>
      </c>
      <c r="H316" s="73"/>
      <c r="I316" s="83">
        <v>0.22000000000446931</v>
      </c>
      <c r="J316" s="86" t="s">
        <v>736</v>
      </c>
      <c r="K316" s="86" t="s">
        <v>132</v>
      </c>
      <c r="L316" s="87">
        <v>7.2756000000000001E-2</v>
      </c>
      <c r="M316" s="87">
        <v>5.609999999991061E-2</v>
      </c>
      <c r="N316" s="83">
        <v>23951.773027000003</v>
      </c>
      <c r="O316" s="85">
        <v>100.99</v>
      </c>
      <c r="P316" s="83">
        <v>89.498911580000012</v>
      </c>
      <c r="Q316" s="84">
        <f t="shared" si="5"/>
        <v>3.5128121208085608E-4</v>
      </c>
      <c r="R316" s="84">
        <f>P316/'סכום נכסי הקרן'!$C$42</f>
        <v>1.7166489737829864E-5</v>
      </c>
    </row>
    <row r="317" spans="2:18">
      <c r="B317" s="76" t="s">
        <v>3480</v>
      </c>
      <c r="C317" s="86" t="s">
        <v>3071</v>
      </c>
      <c r="D317" s="73" t="s">
        <v>3255</v>
      </c>
      <c r="E317" s="73"/>
      <c r="F317" s="73" t="s">
        <v>536</v>
      </c>
      <c r="G317" s="94">
        <v>42921</v>
      </c>
      <c r="H317" s="73"/>
      <c r="I317" s="83">
        <v>7.2099999999860778</v>
      </c>
      <c r="J317" s="86" t="s">
        <v>687</v>
      </c>
      <c r="K317" s="86" t="s">
        <v>132</v>
      </c>
      <c r="L317" s="87">
        <v>7.8939999999999996E-2</v>
      </c>
      <c r="M317" s="101">
        <v>0</v>
      </c>
      <c r="N317" s="83">
        <v>171598.59103700003</v>
      </c>
      <c r="O317" s="85">
        <v>14.370590999999999</v>
      </c>
      <c r="P317" s="83">
        <v>91.218687887000002</v>
      </c>
      <c r="Q317" s="84">
        <f t="shared" si="5"/>
        <v>3.5803129534964408E-4</v>
      </c>
      <c r="R317" s="84">
        <f>P317/'סכום נכסי הקרן'!$C$42</f>
        <v>1.7496354333994132E-5</v>
      </c>
    </row>
    <row r="318" spans="2:18">
      <c r="B318" s="76" t="s">
        <v>3480</v>
      </c>
      <c r="C318" s="86" t="s">
        <v>3071</v>
      </c>
      <c r="D318" s="73">
        <v>6497</v>
      </c>
      <c r="E318" s="73"/>
      <c r="F318" s="73" t="s">
        <v>536</v>
      </c>
      <c r="G318" s="94">
        <v>43342</v>
      </c>
      <c r="H318" s="73"/>
      <c r="I318" s="83">
        <v>1.059999999950328</v>
      </c>
      <c r="J318" s="86" t="s">
        <v>687</v>
      </c>
      <c r="K318" s="86" t="s">
        <v>132</v>
      </c>
      <c r="L318" s="87">
        <v>7.8939999999999996E-2</v>
      </c>
      <c r="M318" s="101">
        <v>0</v>
      </c>
      <c r="N318" s="83">
        <v>32569.872932000002</v>
      </c>
      <c r="O318" s="85">
        <v>14.370590999999999</v>
      </c>
      <c r="P318" s="83">
        <v>17.313551731000004</v>
      </c>
      <c r="Q318" s="84">
        <f t="shared" si="5"/>
        <v>6.7955300574285319E-5</v>
      </c>
      <c r="R318" s="84">
        <f>P318/'סכום נכסי הקרן'!$C$42</f>
        <v>3.3208550011240039E-6</v>
      </c>
    </row>
    <row r="319" spans="2:18">
      <c r="B319" s="76" t="s">
        <v>3481</v>
      </c>
      <c r="C319" s="86" t="s">
        <v>3071</v>
      </c>
      <c r="D319" s="73">
        <v>9405</v>
      </c>
      <c r="E319" s="73"/>
      <c r="F319" s="73" t="s">
        <v>536</v>
      </c>
      <c r="G319" s="94">
        <v>43866</v>
      </c>
      <c r="H319" s="73"/>
      <c r="I319" s="83">
        <v>1.2900000000000327</v>
      </c>
      <c r="J319" s="86" t="s">
        <v>736</v>
      </c>
      <c r="K319" s="86" t="s">
        <v>132</v>
      </c>
      <c r="L319" s="87">
        <v>7.5109000000000009E-2</v>
      </c>
      <c r="M319" s="87">
        <v>7.9200000000005502E-2</v>
      </c>
      <c r="N319" s="83">
        <v>1309335.5983410003</v>
      </c>
      <c r="O319" s="85">
        <v>100.39</v>
      </c>
      <c r="P319" s="83">
        <v>4863.4352816960009</v>
      </c>
      <c r="Q319" s="84">
        <f t="shared" si="5"/>
        <v>1.9088873936794874E-2</v>
      </c>
      <c r="R319" s="84">
        <f>P319/'סכום נכסי הקרן'!$C$42</f>
        <v>9.3283940977546896E-4</v>
      </c>
    </row>
    <row r="320" spans="2:18">
      <c r="B320" s="76" t="s">
        <v>3481</v>
      </c>
      <c r="C320" s="86" t="s">
        <v>3071</v>
      </c>
      <c r="D320" s="73">
        <v>9439</v>
      </c>
      <c r="E320" s="73"/>
      <c r="F320" s="73" t="s">
        <v>536</v>
      </c>
      <c r="G320" s="94">
        <v>44953</v>
      </c>
      <c r="H320" s="73"/>
      <c r="I320" s="83">
        <v>1.2899999999942724</v>
      </c>
      <c r="J320" s="86" t="s">
        <v>736</v>
      </c>
      <c r="K320" s="86" t="s">
        <v>132</v>
      </c>
      <c r="L320" s="87">
        <v>7.5109000000000009E-2</v>
      </c>
      <c r="M320" s="87">
        <v>7.9199999999398599E-2</v>
      </c>
      <c r="N320" s="83">
        <v>3760.3063130000005</v>
      </c>
      <c r="O320" s="85">
        <v>100.39</v>
      </c>
      <c r="P320" s="83">
        <v>13.967393952000002</v>
      </c>
      <c r="Q320" s="84">
        <f t="shared" si="5"/>
        <v>5.4821706660461927E-5</v>
      </c>
      <c r="R320" s="84">
        <f>P320/'סכום נכסי הקרן'!$C$42</f>
        <v>2.6790395626980532E-6</v>
      </c>
    </row>
    <row r="321" spans="2:18">
      <c r="B321" s="76" t="s">
        <v>3481</v>
      </c>
      <c r="C321" s="86" t="s">
        <v>3071</v>
      </c>
      <c r="D321" s="73">
        <v>9447</v>
      </c>
      <c r="E321" s="73"/>
      <c r="F321" s="73" t="s">
        <v>536</v>
      </c>
      <c r="G321" s="94">
        <v>44959</v>
      </c>
      <c r="H321" s="73"/>
      <c r="I321" s="83">
        <v>1.2900000000458505</v>
      </c>
      <c r="J321" s="86" t="s">
        <v>736</v>
      </c>
      <c r="K321" s="86" t="s">
        <v>132</v>
      </c>
      <c r="L321" s="87">
        <v>7.5109000000000009E-2</v>
      </c>
      <c r="M321" s="87">
        <v>7.9199999999082976E-2</v>
      </c>
      <c r="N321" s="83">
        <v>2113.8124250000005</v>
      </c>
      <c r="O321" s="85">
        <v>100.39</v>
      </c>
      <c r="P321" s="83">
        <v>7.8516083160000019</v>
      </c>
      <c r="Q321" s="84">
        <f t="shared" si="5"/>
        <v>3.0817385790923492E-5</v>
      </c>
      <c r="R321" s="84">
        <f>P321/'סכום נכסי הקרן'!$C$42</f>
        <v>1.5059909802544847E-6</v>
      </c>
    </row>
    <row r="322" spans="2:18">
      <c r="B322" s="76" t="s">
        <v>3481</v>
      </c>
      <c r="C322" s="86" t="s">
        <v>3071</v>
      </c>
      <c r="D322" s="73">
        <v>9467</v>
      </c>
      <c r="E322" s="73"/>
      <c r="F322" s="73" t="s">
        <v>536</v>
      </c>
      <c r="G322" s="94">
        <v>44966</v>
      </c>
      <c r="H322" s="73"/>
      <c r="I322" s="83">
        <v>1.2899999999940461</v>
      </c>
      <c r="J322" s="86" t="s">
        <v>736</v>
      </c>
      <c r="K322" s="86" t="s">
        <v>132</v>
      </c>
      <c r="L322" s="87">
        <v>7.5109000000000009E-2</v>
      </c>
      <c r="M322" s="87">
        <v>7.9700000001267285E-2</v>
      </c>
      <c r="N322" s="83">
        <v>3167.2167090000003</v>
      </c>
      <c r="O322" s="85">
        <v>100.33</v>
      </c>
      <c r="P322" s="83">
        <v>11.757372883000002</v>
      </c>
      <c r="Q322" s="84">
        <f t="shared" si="5"/>
        <v>4.6147423743081345E-5</v>
      </c>
      <c r="R322" s="84">
        <f>P322/'סכום נכסי הקרן'!$C$42</f>
        <v>2.2551427428192491E-6</v>
      </c>
    </row>
    <row r="323" spans="2:18">
      <c r="B323" s="76" t="s">
        <v>3481</v>
      </c>
      <c r="C323" s="86" t="s">
        <v>3071</v>
      </c>
      <c r="D323" s="73">
        <v>9491</v>
      </c>
      <c r="E323" s="73"/>
      <c r="F323" s="73" t="s">
        <v>536</v>
      </c>
      <c r="G323" s="94">
        <v>44986</v>
      </c>
      <c r="H323" s="73"/>
      <c r="I323" s="83">
        <v>1.2899999999916916</v>
      </c>
      <c r="J323" s="86" t="s">
        <v>736</v>
      </c>
      <c r="K323" s="86" t="s">
        <v>132</v>
      </c>
      <c r="L323" s="87">
        <v>7.5109000000000009E-2</v>
      </c>
      <c r="M323" s="87">
        <v>7.9699999999707005E-2</v>
      </c>
      <c r="N323" s="83">
        <v>12320.477542000002</v>
      </c>
      <c r="O323" s="85">
        <v>100.33</v>
      </c>
      <c r="P323" s="83">
        <v>45.736198822000006</v>
      </c>
      <c r="Q323" s="84">
        <f t="shared" si="5"/>
        <v>1.7951355021565932E-4</v>
      </c>
      <c r="R323" s="84">
        <f>P323/'סכום נכסי הקרן'!$C$42</f>
        <v>8.7725087809968353E-6</v>
      </c>
    </row>
    <row r="324" spans="2:18">
      <c r="B324" s="76" t="s">
        <v>3481</v>
      </c>
      <c r="C324" s="86" t="s">
        <v>3071</v>
      </c>
      <c r="D324" s="73">
        <v>9510</v>
      </c>
      <c r="E324" s="73"/>
      <c r="F324" s="73" t="s">
        <v>536</v>
      </c>
      <c r="G324" s="94">
        <v>44994</v>
      </c>
      <c r="H324" s="73"/>
      <c r="I324" s="83">
        <v>1.2899999999585532</v>
      </c>
      <c r="J324" s="86" t="s">
        <v>736</v>
      </c>
      <c r="K324" s="86" t="s">
        <v>132</v>
      </c>
      <c r="L324" s="87">
        <v>7.5109000000000009E-2</v>
      </c>
      <c r="M324" s="87">
        <v>7.9700000000660923E-2</v>
      </c>
      <c r="N324" s="83">
        <v>2404.7887580000006</v>
      </c>
      <c r="O324" s="85">
        <v>100.33</v>
      </c>
      <c r="P324" s="83">
        <v>8.9270808529999996</v>
      </c>
      <c r="Q324" s="84">
        <f t="shared" si="5"/>
        <v>3.5038591274739191E-5</v>
      </c>
      <c r="R324" s="84">
        <f>P324/'סכום נכסי הקרן'!$C$42</f>
        <v>1.7122738047470002E-6</v>
      </c>
    </row>
    <row r="325" spans="2:18">
      <c r="B325" s="76" t="s">
        <v>3481</v>
      </c>
      <c r="C325" s="86" t="s">
        <v>3071</v>
      </c>
      <c r="D325" s="73">
        <v>9560</v>
      </c>
      <c r="E325" s="73"/>
      <c r="F325" s="73" t="s">
        <v>536</v>
      </c>
      <c r="G325" s="94">
        <v>45058</v>
      </c>
      <c r="H325" s="73"/>
      <c r="I325" s="83">
        <v>1.2900000000099452</v>
      </c>
      <c r="J325" s="86" t="s">
        <v>736</v>
      </c>
      <c r="K325" s="86" t="s">
        <v>132</v>
      </c>
      <c r="L325" s="87">
        <v>7.5109000000000009E-2</v>
      </c>
      <c r="M325" s="87">
        <v>7.9700000000339791E-2</v>
      </c>
      <c r="N325" s="83">
        <v>13001.953342000001</v>
      </c>
      <c r="O325" s="85">
        <v>100.33</v>
      </c>
      <c r="P325" s="83">
        <v>48.265979888000004</v>
      </c>
      <c r="Q325" s="84">
        <f t="shared" si="5"/>
        <v>1.8944288391900085E-4</v>
      </c>
      <c r="R325" s="84">
        <f>P325/'סכום נכסי הקרן'!$C$42</f>
        <v>9.2577377065980922E-6</v>
      </c>
    </row>
    <row r="326" spans="2:18">
      <c r="B326" s="76" t="s">
        <v>3482</v>
      </c>
      <c r="C326" s="86" t="s">
        <v>3071</v>
      </c>
      <c r="D326" s="73">
        <v>9606</v>
      </c>
      <c r="E326" s="73"/>
      <c r="F326" s="73" t="s">
        <v>536</v>
      </c>
      <c r="G326" s="94">
        <v>44136</v>
      </c>
      <c r="H326" s="73"/>
      <c r="I326" s="83">
        <v>4.9999999999946622E-2</v>
      </c>
      <c r="J326" s="86" t="s">
        <v>736</v>
      </c>
      <c r="K326" s="86" t="s">
        <v>132</v>
      </c>
      <c r="L326" s="87">
        <v>7.0095999999999992E-2</v>
      </c>
      <c r="M326" s="101">
        <v>0</v>
      </c>
      <c r="N326" s="83">
        <v>893541.77670500008</v>
      </c>
      <c r="O326" s="85">
        <v>84.997694999999993</v>
      </c>
      <c r="P326" s="83">
        <v>2810.1126057030006</v>
      </c>
      <c r="Q326" s="84">
        <f t="shared" si="5"/>
        <v>1.1029628682497133E-2</v>
      </c>
      <c r="R326" s="84">
        <f>P326/'סכום נכסי הקרן'!$C$42</f>
        <v>5.3899838954831337E-4</v>
      </c>
    </row>
    <row r="327" spans="2:18">
      <c r="B327" s="76" t="s">
        <v>3483</v>
      </c>
      <c r="C327" s="86" t="s">
        <v>3071</v>
      </c>
      <c r="D327" s="73">
        <v>6588</v>
      </c>
      <c r="E327" s="73"/>
      <c r="F327" s="73" t="s">
        <v>536</v>
      </c>
      <c r="G327" s="94">
        <v>43397</v>
      </c>
      <c r="H327" s="73"/>
      <c r="I327" s="83">
        <v>3.0000000000139963E-2</v>
      </c>
      <c r="J327" s="86" t="s">
        <v>736</v>
      </c>
      <c r="K327" s="86" t="s">
        <v>132</v>
      </c>
      <c r="L327" s="87">
        <v>7.0457000000000006E-2</v>
      </c>
      <c r="M327" s="87">
        <v>6.1199999999995827E-2</v>
      </c>
      <c r="N327" s="83">
        <v>826706.4850000001</v>
      </c>
      <c r="O327" s="85">
        <v>100.44</v>
      </c>
      <c r="P327" s="83">
        <v>3072.2727000190007</v>
      </c>
      <c r="Q327" s="84">
        <f t="shared" si="5"/>
        <v>1.2058601147801789E-2</v>
      </c>
      <c r="R327" s="84">
        <f>P327/'סכום נכסי הקרן'!$C$42</f>
        <v>5.8928244875412164E-4</v>
      </c>
    </row>
    <row r="328" spans="2:18">
      <c r="B328" s="76" t="s">
        <v>3484</v>
      </c>
      <c r="C328" s="86" t="s">
        <v>3071</v>
      </c>
      <c r="D328" s="73" t="s">
        <v>3256</v>
      </c>
      <c r="E328" s="73"/>
      <c r="F328" s="73" t="s">
        <v>536</v>
      </c>
      <c r="G328" s="94">
        <v>44144</v>
      </c>
      <c r="H328" s="73"/>
      <c r="I328" s="83">
        <v>3.0000000000007115E-2</v>
      </c>
      <c r="J328" s="86" t="s">
        <v>736</v>
      </c>
      <c r="K328" s="86" t="s">
        <v>132</v>
      </c>
      <c r="L328" s="87">
        <v>7.8763E-2</v>
      </c>
      <c r="M328" s="101">
        <v>0</v>
      </c>
      <c r="N328" s="83">
        <v>1010909.5341710001</v>
      </c>
      <c r="O328" s="85">
        <v>75.180498</v>
      </c>
      <c r="P328" s="83">
        <v>2812.0252198660005</v>
      </c>
      <c r="Q328" s="84">
        <f t="shared" si="5"/>
        <v>1.1037135650007246E-2</v>
      </c>
      <c r="R328" s="84">
        <f>P328/'סכום נכסי הקרן'!$C$42</f>
        <v>5.3936524173480306E-4</v>
      </c>
    </row>
    <row r="329" spans="2:18">
      <c r="B329" s="76" t="s">
        <v>3485</v>
      </c>
      <c r="C329" s="86" t="s">
        <v>3071</v>
      </c>
      <c r="D329" s="73">
        <v>6826</v>
      </c>
      <c r="E329" s="73"/>
      <c r="F329" s="73" t="s">
        <v>536</v>
      </c>
      <c r="G329" s="94">
        <v>43550</v>
      </c>
      <c r="H329" s="73"/>
      <c r="I329" s="83">
        <v>2.1500000000004156</v>
      </c>
      <c r="J329" s="86" t="s">
        <v>687</v>
      </c>
      <c r="K329" s="86" t="s">
        <v>132</v>
      </c>
      <c r="L329" s="87">
        <v>8.2025000000000001E-2</v>
      </c>
      <c r="M329" s="87">
        <v>8.5000000000022419E-2</v>
      </c>
      <c r="N329" s="83">
        <v>420703.91779099999</v>
      </c>
      <c r="O329" s="85">
        <v>100.36</v>
      </c>
      <c r="P329" s="83">
        <v>1562.2068226490003</v>
      </c>
      <c r="Q329" s="84">
        <f t="shared" si="5"/>
        <v>6.1316265918004336E-3</v>
      </c>
      <c r="R329" s="84">
        <f>P329/'סכום נכסי הקרן'!$C$42</f>
        <v>2.9964171536768378E-4</v>
      </c>
    </row>
    <row r="330" spans="2:18">
      <c r="B330" s="76" t="s">
        <v>3486</v>
      </c>
      <c r="C330" s="86" t="s">
        <v>3071</v>
      </c>
      <c r="D330" s="73">
        <v>6528</v>
      </c>
      <c r="E330" s="73"/>
      <c r="F330" s="73" t="s">
        <v>536</v>
      </c>
      <c r="G330" s="94">
        <v>43373</v>
      </c>
      <c r="H330" s="73"/>
      <c r="I330" s="83">
        <v>4.3799999999994368</v>
      </c>
      <c r="J330" s="86" t="s">
        <v>687</v>
      </c>
      <c r="K330" s="86" t="s">
        <v>135</v>
      </c>
      <c r="L330" s="87">
        <v>3.032E-2</v>
      </c>
      <c r="M330" s="87">
        <v>8.0899999999987565E-2</v>
      </c>
      <c r="N330" s="83">
        <v>717564.82622100005</v>
      </c>
      <c r="O330" s="85">
        <v>80.540000000000006</v>
      </c>
      <c r="P330" s="83">
        <v>2699.3221841040004</v>
      </c>
      <c r="Q330" s="84">
        <f t="shared" si="5"/>
        <v>1.0594778773160996E-2</v>
      </c>
      <c r="R330" s="84">
        <f>P330/'סכום נכסי הקרן'!$C$42</f>
        <v>5.1774804580833331E-4</v>
      </c>
    </row>
    <row r="331" spans="2:18">
      <c r="B331" s="76" t="s">
        <v>3487</v>
      </c>
      <c r="C331" s="86" t="s">
        <v>3071</v>
      </c>
      <c r="D331" s="73">
        <v>8860</v>
      </c>
      <c r="E331" s="73"/>
      <c r="F331" s="73" t="s">
        <v>536</v>
      </c>
      <c r="G331" s="94">
        <v>44585</v>
      </c>
      <c r="H331" s="73"/>
      <c r="I331" s="83">
        <v>2.5899999999956935</v>
      </c>
      <c r="J331" s="86" t="s">
        <v>823</v>
      </c>
      <c r="K331" s="86" t="s">
        <v>134</v>
      </c>
      <c r="L331" s="87">
        <v>6.1120000000000001E-2</v>
      </c>
      <c r="M331" s="87">
        <v>6.9599999999827716E-2</v>
      </c>
      <c r="N331" s="83">
        <v>43271.138352000009</v>
      </c>
      <c r="O331" s="85">
        <v>100.15</v>
      </c>
      <c r="P331" s="83">
        <v>174.14589512500004</v>
      </c>
      <c r="Q331" s="84">
        <f t="shared" si="5"/>
        <v>6.8351871590901028E-4</v>
      </c>
      <c r="R331" s="84">
        <f>P331/'סכום נכסי הקרן'!$C$42</f>
        <v>3.3402347232751771E-5</v>
      </c>
    </row>
    <row r="332" spans="2:18">
      <c r="B332" s="76" t="s">
        <v>3487</v>
      </c>
      <c r="C332" s="86" t="s">
        <v>3071</v>
      </c>
      <c r="D332" s="73">
        <v>8977</v>
      </c>
      <c r="E332" s="73"/>
      <c r="F332" s="73" t="s">
        <v>536</v>
      </c>
      <c r="G332" s="94">
        <v>44553</v>
      </c>
      <c r="H332" s="73"/>
      <c r="I332" s="83">
        <v>2.5899999999902596</v>
      </c>
      <c r="J332" s="86" t="s">
        <v>823</v>
      </c>
      <c r="K332" s="86" t="s">
        <v>134</v>
      </c>
      <c r="L332" s="87">
        <v>6.1120000000000001E-2</v>
      </c>
      <c r="M332" s="87">
        <v>6.9500000000292217E-2</v>
      </c>
      <c r="N332" s="83">
        <v>6376.7992700000013</v>
      </c>
      <c r="O332" s="85">
        <v>100.16</v>
      </c>
      <c r="P332" s="83">
        <v>25.666167775000002</v>
      </c>
      <c r="Q332" s="84">
        <f t="shared" si="5"/>
        <v>1.0073913041292663E-4</v>
      </c>
      <c r="R332" s="84">
        <f>P332/'סכום נכסי הקרן'!$C$42</f>
        <v>4.922942613945887E-6</v>
      </c>
    </row>
    <row r="333" spans="2:18">
      <c r="B333" s="76" t="s">
        <v>3487</v>
      </c>
      <c r="C333" s="86" t="s">
        <v>3071</v>
      </c>
      <c r="D333" s="73">
        <v>8978</v>
      </c>
      <c r="E333" s="73"/>
      <c r="F333" s="73" t="s">
        <v>536</v>
      </c>
      <c r="G333" s="94">
        <v>44553</v>
      </c>
      <c r="H333" s="73"/>
      <c r="I333" s="83">
        <v>2.5900000000015186</v>
      </c>
      <c r="J333" s="86" t="s">
        <v>823</v>
      </c>
      <c r="K333" s="86" t="s">
        <v>134</v>
      </c>
      <c r="L333" s="87">
        <v>6.1120000000000001E-2</v>
      </c>
      <c r="M333" s="87">
        <v>7.0600000000212659E-2</v>
      </c>
      <c r="N333" s="83">
        <v>8198.7420679999996</v>
      </c>
      <c r="O333" s="85">
        <v>99.91</v>
      </c>
      <c r="P333" s="83">
        <v>32.916992405000002</v>
      </c>
      <c r="Q333" s="84">
        <f t="shared" si="5"/>
        <v>1.291984537683328E-4</v>
      </c>
      <c r="R333" s="84">
        <f>P333/'סכום נכסי הקרן'!$C$42</f>
        <v>6.31369926566716E-6</v>
      </c>
    </row>
    <row r="334" spans="2:18">
      <c r="B334" s="76" t="s">
        <v>3487</v>
      </c>
      <c r="C334" s="86" t="s">
        <v>3071</v>
      </c>
      <c r="D334" s="73">
        <v>8979</v>
      </c>
      <c r="E334" s="73"/>
      <c r="F334" s="73" t="s">
        <v>536</v>
      </c>
      <c r="G334" s="94">
        <v>44553</v>
      </c>
      <c r="H334" s="73"/>
      <c r="I334" s="83">
        <v>2.5899999999984415</v>
      </c>
      <c r="J334" s="86" t="s">
        <v>823</v>
      </c>
      <c r="K334" s="86" t="s">
        <v>134</v>
      </c>
      <c r="L334" s="87">
        <v>6.1120000000000001E-2</v>
      </c>
      <c r="M334" s="87">
        <v>6.9499999999922069E-2</v>
      </c>
      <c r="N334" s="83">
        <v>38260.795317000004</v>
      </c>
      <c r="O334" s="85">
        <v>100.17</v>
      </c>
      <c r="P334" s="83">
        <v>154.01238083600003</v>
      </c>
      <c r="Q334" s="84">
        <f t="shared" si="5"/>
        <v>6.0449512581132222E-4</v>
      </c>
      <c r="R334" s="84">
        <f>P334/'סכום נכסי הקרן'!$C$42</f>
        <v>2.9540604555360327E-5</v>
      </c>
    </row>
    <row r="335" spans="2:18">
      <c r="B335" s="76" t="s">
        <v>3487</v>
      </c>
      <c r="C335" s="86" t="s">
        <v>3071</v>
      </c>
      <c r="D335" s="73">
        <v>8918</v>
      </c>
      <c r="E335" s="73"/>
      <c r="F335" s="73" t="s">
        <v>536</v>
      </c>
      <c r="G335" s="94">
        <v>44553</v>
      </c>
      <c r="H335" s="73"/>
      <c r="I335" s="83">
        <v>2.5900000000013637</v>
      </c>
      <c r="J335" s="86" t="s">
        <v>823</v>
      </c>
      <c r="K335" s="86" t="s">
        <v>134</v>
      </c>
      <c r="L335" s="87">
        <v>6.1120000000000001E-2</v>
      </c>
      <c r="M335" s="87">
        <v>6.960000000014549E-2</v>
      </c>
      <c r="N335" s="83">
        <v>5465.8279450000009</v>
      </c>
      <c r="O335" s="85">
        <v>100.14</v>
      </c>
      <c r="P335" s="83">
        <v>21.995179883000006</v>
      </c>
      <c r="Q335" s="84">
        <f t="shared" si="5"/>
        <v>8.6330585622041415E-5</v>
      </c>
      <c r="R335" s="84">
        <f>P335/'סכום נכסי הקרן'!$C$42</f>
        <v>4.2188225876438247E-6</v>
      </c>
    </row>
    <row r="336" spans="2:18">
      <c r="B336" s="76" t="s">
        <v>3487</v>
      </c>
      <c r="C336" s="86" t="s">
        <v>3071</v>
      </c>
      <c r="D336" s="73">
        <v>9037</v>
      </c>
      <c r="E336" s="73"/>
      <c r="F336" s="73" t="s">
        <v>536</v>
      </c>
      <c r="G336" s="94">
        <v>44671</v>
      </c>
      <c r="H336" s="73"/>
      <c r="I336" s="83">
        <v>2.5899999999519947</v>
      </c>
      <c r="J336" s="86" t="s">
        <v>823</v>
      </c>
      <c r="K336" s="86" t="s">
        <v>134</v>
      </c>
      <c r="L336" s="87">
        <v>6.1120000000000001E-2</v>
      </c>
      <c r="M336" s="87">
        <v>6.9599999998516196E-2</v>
      </c>
      <c r="N336" s="83">
        <v>3416.1425410000006</v>
      </c>
      <c r="O336" s="85">
        <v>100.15</v>
      </c>
      <c r="P336" s="83">
        <v>13.748360474000002</v>
      </c>
      <c r="Q336" s="84">
        <f t="shared" si="5"/>
        <v>5.3962005192815032E-5</v>
      </c>
      <c r="R336" s="84">
        <f>P336/'סכום נכסי הקרן'!$C$42</f>
        <v>2.6370274768978003E-6</v>
      </c>
    </row>
    <row r="337" spans="2:18">
      <c r="B337" s="76" t="s">
        <v>3487</v>
      </c>
      <c r="C337" s="86" t="s">
        <v>3071</v>
      </c>
      <c r="D337" s="73">
        <v>9130</v>
      </c>
      <c r="E337" s="73"/>
      <c r="F337" s="73" t="s">
        <v>536</v>
      </c>
      <c r="G337" s="94">
        <v>44742</v>
      </c>
      <c r="H337" s="73"/>
      <c r="I337" s="83">
        <v>2.5899999999949079</v>
      </c>
      <c r="J337" s="86" t="s">
        <v>823</v>
      </c>
      <c r="K337" s="86" t="s">
        <v>134</v>
      </c>
      <c r="L337" s="87">
        <v>6.1120000000000001E-2</v>
      </c>
      <c r="M337" s="87">
        <v>6.9599999999699361E-2</v>
      </c>
      <c r="N337" s="83">
        <v>20496.854945000003</v>
      </c>
      <c r="O337" s="85">
        <v>100.15</v>
      </c>
      <c r="P337" s="83">
        <v>82.490160738000014</v>
      </c>
      <c r="Q337" s="84">
        <f t="shared" si="5"/>
        <v>3.2377202289088765E-4</v>
      </c>
      <c r="R337" s="84">
        <f>P337/'סכום נכסי הקרן'!$C$42</f>
        <v>1.5822164457441919E-5</v>
      </c>
    </row>
    <row r="338" spans="2:18">
      <c r="B338" s="76" t="s">
        <v>3487</v>
      </c>
      <c r="C338" s="86" t="s">
        <v>3071</v>
      </c>
      <c r="D338" s="73">
        <v>9313</v>
      </c>
      <c r="E338" s="73"/>
      <c r="F338" s="73" t="s">
        <v>536</v>
      </c>
      <c r="G338" s="94">
        <v>44886</v>
      </c>
      <c r="H338" s="73"/>
      <c r="I338" s="83">
        <v>2.5899999999696668</v>
      </c>
      <c r="J338" s="86" t="s">
        <v>823</v>
      </c>
      <c r="K338" s="86" t="s">
        <v>134</v>
      </c>
      <c r="L338" s="87">
        <v>6.1120000000000001E-2</v>
      </c>
      <c r="M338" s="87">
        <v>6.9499999999281567E-2</v>
      </c>
      <c r="N338" s="83">
        <v>9337.4561480000011</v>
      </c>
      <c r="O338" s="85">
        <v>100.16</v>
      </c>
      <c r="P338" s="83">
        <v>37.58260364600001</v>
      </c>
      <c r="Q338" s="84">
        <f t="shared" si="5"/>
        <v>1.4751087280117828E-4</v>
      </c>
      <c r="R338" s="84">
        <f>P338/'סכום נכסי הקרן'!$C$42</f>
        <v>7.2085947015489545E-6</v>
      </c>
    </row>
    <row r="339" spans="2:18">
      <c r="B339" s="76" t="s">
        <v>3487</v>
      </c>
      <c r="C339" s="86" t="s">
        <v>3071</v>
      </c>
      <c r="D339" s="73">
        <v>9496</v>
      </c>
      <c r="E339" s="73"/>
      <c r="F339" s="73" t="s">
        <v>536</v>
      </c>
      <c r="G339" s="94">
        <v>44985</v>
      </c>
      <c r="H339" s="73"/>
      <c r="I339" s="83">
        <v>2.589999999986706</v>
      </c>
      <c r="J339" s="86" t="s">
        <v>823</v>
      </c>
      <c r="K339" s="86" t="s">
        <v>134</v>
      </c>
      <c r="L339" s="87">
        <v>6.1120000000000001E-2</v>
      </c>
      <c r="M339" s="87">
        <v>6.9499999999505735E-2</v>
      </c>
      <c r="N339" s="83">
        <v>14575.541338000003</v>
      </c>
      <c r="O339" s="85">
        <v>100.17</v>
      </c>
      <c r="P339" s="83">
        <v>58.671384042000007</v>
      </c>
      <c r="Q339" s="84">
        <f t="shared" si="5"/>
        <v>2.3028386085245797E-4</v>
      </c>
      <c r="R339" s="84">
        <f>P339/'סכום נכסי הקרן'!$C$42</f>
        <v>1.1253563806314927E-5</v>
      </c>
    </row>
    <row r="340" spans="2:18">
      <c r="B340" s="76" t="s">
        <v>3487</v>
      </c>
      <c r="C340" s="86" t="s">
        <v>3071</v>
      </c>
      <c r="D340" s="73">
        <v>9547</v>
      </c>
      <c r="E340" s="73"/>
      <c r="F340" s="73" t="s">
        <v>536</v>
      </c>
      <c r="G340" s="94">
        <v>45036</v>
      </c>
      <c r="H340" s="73"/>
      <c r="I340" s="83">
        <v>2.590000000093065</v>
      </c>
      <c r="J340" s="86" t="s">
        <v>823</v>
      </c>
      <c r="K340" s="86" t="s">
        <v>134</v>
      </c>
      <c r="L340" s="87">
        <v>6.1120000000000001E-2</v>
      </c>
      <c r="M340" s="87">
        <v>6.9400000002530188E-2</v>
      </c>
      <c r="N340" s="83">
        <v>3416.1425410000006</v>
      </c>
      <c r="O340" s="85">
        <v>100.19</v>
      </c>
      <c r="P340" s="83">
        <v>13.753851608000003</v>
      </c>
      <c r="Q340" s="84">
        <f t="shared" si="5"/>
        <v>5.3983557770082909E-5</v>
      </c>
      <c r="R340" s="84">
        <f>P340/'סכום נכסי הקרן'!$C$42</f>
        <v>2.6380807131192915E-6</v>
      </c>
    </row>
    <row r="341" spans="2:18">
      <c r="B341" s="76" t="s">
        <v>3487</v>
      </c>
      <c r="C341" s="86" t="s">
        <v>3071</v>
      </c>
      <c r="D341" s="73">
        <v>8829</v>
      </c>
      <c r="E341" s="73"/>
      <c r="F341" s="73" t="s">
        <v>536</v>
      </c>
      <c r="G341" s="94">
        <v>44553</v>
      </c>
      <c r="H341" s="73"/>
      <c r="I341" s="83">
        <v>2.6000000000007222</v>
      </c>
      <c r="J341" s="86" t="s">
        <v>823</v>
      </c>
      <c r="K341" s="86" t="s">
        <v>134</v>
      </c>
      <c r="L341" s="87">
        <v>6.1180000000000005E-2</v>
      </c>
      <c r="M341" s="87">
        <v>6.9300000000017806E-2</v>
      </c>
      <c r="N341" s="83">
        <v>413353.24340200005</v>
      </c>
      <c r="O341" s="85">
        <v>100.15</v>
      </c>
      <c r="P341" s="83">
        <v>1663.551672328</v>
      </c>
      <c r="Q341" s="84">
        <f t="shared" si="5"/>
        <v>6.5294028441023298E-3</v>
      </c>
      <c r="R341" s="84">
        <f>P341/'סכום נכסי הקרן'!$C$42</f>
        <v>3.1908033524901465E-4</v>
      </c>
    </row>
    <row r="342" spans="2:18">
      <c r="B342" s="76" t="s">
        <v>3488</v>
      </c>
      <c r="C342" s="86" t="s">
        <v>3071</v>
      </c>
      <c r="D342" s="73">
        <v>7382</v>
      </c>
      <c r="E342" s="73"/>
      <c r="F342" s="73" t="s">
        <v>536</v>
      </c>
      <c r="G342" s="94">
        <v>43860</v>
      </c>
      <c r="H342" s="73"/>
      <c r="I342" s="83">
        <v>2.7900000000000191</v>
      </c>
      <c r="J342" s="86" t="s">
        <v>687</v>
      </c>
      <c r="K342" s="86" t="s">
        <v>132</v>
      </c>
      <c r="L342" s="87">
        <v>7.9430000000000001E-2</v>
      </c>
      <c r="M342" s="87">
        <v>8.5399999999997298E-2</v>
      </c>
      <c r="N342" s="83">
        <v>695305.90186800016</v>
      </c>
      <c r="O342" s="85">
        <v>100.28</v>
      </c>
      <c r="P342" s="83">
        <v>2579.8353060050008</v>
      </c>
      <c r="Q342" s="84">
        <f t="shared" si="5"/>
        <v>1.0125795467941073E-2</v>
      </c>
      <c r="R342" s="84">
        <f>P342/'סכום נכסי הקרן'!$C$42</f>
        <v>4.9482966355674212E-4</v>
      </c>
    </row>
    <row r="343" spans="2:18">
      <c r="B343" s="76" t="s">
        <v>3489</v>
      </c>
      <c r="C343" s="86" t="s">
        <v>3071</v>
      </c>
      <c r="D343" s="73">
        <v>9158</v>
      </c>
      <c r="E343" s="73"/>
      <c r="F343" s="73" t="s">
        <v>536</v>
      </c>
      <c r="G343" s="94">
        <v>44179</v>
      </c>
      <c r="H343" s="73"/>
      <c r="I343" s="83">
        <v>2.6800000000009954</v>
      </c>
      <c r="J343" s="86" t="s">
        <v>687</v>
      </c>
      <c r="K343" s="86" t="s">
        <v>132</v>
      </c>
      <c r="L343" s="87">
        <v>7.8274999999999997E-2</v>
      </c>
      <c r="M343" s="87">
        <v>8.2500000000027884E-2</v>
      </c>
      <c r="N343" s="83">
        <v>314797.00471500005</v>
      </c>
      <c r="O343" s="85">
        <v>100.05</v>
      </c>
      <c r="P343" s="83">
        <v>1165.331326663</v>
      </c>
      <c r="Q343" s="84">
        <f t="shared" si="5"/>
        <v>4.5738992092664585E-3</v>
      </c>
      <c r="R343" s="84">
        <f>P343/'סכום נכסי הקרן'!$C$42</f>
        <v>2.2351834125324061E-4</v>
      </c>
    </row>
    <row r="344" spans="2:18">
      <c r="B344" s="76" t="s">
        <v>3490</v>
      </c>
      <c r="C344" s="86" t="s">
        <v>3071</v>
      </c>
      <c r="D344" s="73">
        <v>7823</v>
      </c>
      <c r="E344" s="73"/>
      <c r="F344" s="73" t="s">
        <v>536</v>
      </c>
      <c r="G344" s="94">
        <v>44027</v>
      </c>
      <c r="H344" s="73"/>
      <c r="I344" s="83">
        <v>3.6100000000000771</v>
      </c>
      <c r="J344" s="86" t="s">
        <v>823</v>
      </c>
      <c r="K344" s="86" t="s">
        <v>134</v>
      </c>
      <c r="L344" s="87">
        <v>2.35E-2</v>
      </c>
      <c r="M344" s="87">
        <v>2.4299999999997161E-2</v>
      </c>
      <c r="N344" s="83">
        <v>482495.97151000006</v>
      </c>
      <c r="O344" s="85">
        <v>99.88</v>
      </c>
      <c r="P344" s="83">
        <v>1936.5833266850004</v>
      </c>
      <c r="Q344" s="84">
        <f t="shared" si="5"/>
        <v>7.6010459376972392E-3</v>
      </c>
      <c r="R344" s="84">
        <f>P344/'סכום נכסי הקרן'!$C$42</f>
        <v>3.7144963237094238E-4</v>
      </c>
    </row>
    <row r="345" spans="2:18">
      <c r="B345" s="76" t="s">
        <v>3490</v>
      </c>
      <c r="C345" s="86" t="s">
        <v>3071</v>
      </c>
      <c r="D345" s="73">
        <v>7993</v>
      </c>
      <c r="E345" s="73"/>
      <c r="F345" s="73" t="s">
        <v>536</v>
      </c>
      <c r="G345" s="94">
        <v>44119</v>
      </c>
      <c r="H345" s="73"/>
      <c r="I345" s="83">
        <v>3.6100000000009955</v>
      </c>
      <c r="J345" s="86" t="s">
        <v>823</v>
      </c>
      <c r="K345" s="86" t="s">
        <v>134</v>
      </c>
      <c r="L345" s="87">
        <v>2.35E-2</v>
      </c>
      <c r="M345" s="87">
        <v>2.4300000000003048E-2</v>
      </c>
      <c r="N345" s="83">
        <v>482495.97181100008</v>
      </c>
      <c r="O345" s="85">
        <v>99.88</v>
      </c>
      <c r="P345" s="83">
        <v>1936.5833278870005</v>
      </c>
      <c r="Q345" s="84">
        <f t="shared" si="5"/>
        <v>7.6010459424150616E-3</v>
      </c>
      <c r="R345" s="84">
        <f>P345/'סכום נכסי הקרן'!$C$42</f>
        <v>3.7144963260149402E-4</v>
      </c>
    </row>
    <row r="346" spans="2:18">
      <c r="B346" s="76" t="s">
        <v>3490</v>
      </c>
      <c r="C346" s="86" t="s">
        <v>3071</v>
      </c>
      <c r="D346" s="73">
        <v>8187</v>
      </c>
      <c r="E346" s="73"/>
      <c r="F346" s="73" t="s">
        <v>536</v>
      </c>
      <c r="G346" s="94">
        <v>44211</v>
      </c>
      <c r="H346" s="73"/>
      <c r="I346" s="83">
        <v>3.6100000000000771</v>
      </c>
      <c r="J346" s="86" t="s">
        <v>823</v>
      </c>
      <c r="K346" s="86" t="s">
        <v>134</v>
      </c>
      <c r="L346" s="87">
        <v>2.35E-2</v>
      </c>
      <c r="M346" s="87">
        <v>2.4299999999997161E-2</v>
      </c>
      <c r="N346" s="83">
        <v>482495.97151000006</v>
      </c>
      <c r="O346" s="85">
        <v>99.88</v>
      </c>
      <c r="P346" s="83">
        <v>1936.5833266850004</v>
      </c>
      <c r="Q346" s="84">
        <f t="shared" si="5"/>
        <v>7.6010459376972392E-3</v>
      </c>
      <c r="R346" s="84">
        <f>P346/'סכום נכסי הקרן'!$C$42</f>
        <v>3.7144963237094238E-4</v>
      </c>
    </row>
    <row r="347" spans="2:18">
      <c r="B347" s="115"/>
      <c r="C347" s="115"/>
      <c r="D347" s="115"/>
      <c r="E347" s="115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</row>
    <row r="348" spans="2:18">
      <c r="B348" s="115"/>
      <c r="C348" s="115"/>
      <c r="D348" s="115"/>
      <c r="E348" s="115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</row>
    <row r="349" spans="2:18">
      <c r="B349" s="115"/>
      <c r="C349" s="115"/>
      <c r="D349" s="115"/>
      <c r="E349" s="115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</row>
    <row r="350" spans="2:18">
      <c r="B350" s="129" t="s">
        <v>222</v>
      </c>
      <c r="C350" s="115"/>
      <c r="D350" s="115"/>
      <c r="E350" s="115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</row>
    <row r="351" spans="2:18">
      <c r="B351" s="129" t="s">
        <v>112</v>
      </c>
      <c r="C351" s="115"/>
      <c r="D351" s="115"/>
      <c r="E351" s="115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</row>
    <row r="352" spans="2:18">
      <c r="B352" s="129" t="s">
        <v>205</v>
      </c>
      <c r="C352" s="115"/>
      <c r="D352" s="115"/>
      <c r="E352" s="115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</row>
    <row r="353" spans="2:18">
      <c r="B353" s="129" t="s">
        <v>213</v>
      </c>
      <c r="C353" s="115"/>
      <c r="D353" s="115"/>
      <c r="E353" s="115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</row>
    <row r="354" spans="2:18">
      <c r="B354" s="115"/>
      <c r="C354" s="115"/>
      <c r="D354" s="115"/>
      <c r="E354" s="115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</row>
    <row r="355" spans="2:18">
      <c r="B355" s="115"/>
      <c r="C355" s="115"/>
      <c r="D355" s="115"/>
      <c r="E355" s="115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</row>
    <row r="356" spans="2:18">
      <c r="B356" s="115"/>
      <c r="C356" s="115"/>
      <c r="D356" s="115"/>
      <c r="E356" s="115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</row>
    <row r="357" spans="2:18">
      <c r="B357" s="115"/>
      <c r="C357" s="115"/>
      <c r="D357" s="115"/>
      <c r="E357" s="115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</row>
    <row r="358" spans="2:18">
      <c r="B358" s="115"/>
      <c r="C358" s="115"/>
      <c r="D358" s="115"/>
      <c r="E358" s="115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</row>
    <row r="359" spans="2:18">
      <c r="B359" s="115"/>
      <c r="C359" s="115"/>
      <c r="D359" s="115"/>
      <c r="E359" s="115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</row>
    <row r="360" spans="2:18">
      <c r="B360" s="115"/>
      <c r="C360" s="115"/>
      <c r="D360" s="115"/>
      <c r="E360" s="115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</row>
    <row r="361" spans="2:18">
      <c r="B361" s="115"/>
      <c r="C361" s="115"/>
      <c r="D361" s="115"/>
      <c r="E361" s="115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</row>
    <row r="362" spans="2:18">
      <c r="B362" s="115"/>
      <c r="C362" s="115"/>
      <c r="D362" s="115"/>
      <c r="E362" s="115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</row>
    <row r="363" spans="2:18">
      <c r="B363" s="115"/>
      <c r="C363" s="115"/>
      <c r="D363" s="115"/>
      <c r="E363" s="115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</row>
    <row r="364" spans="2:18">
      <c r="B364" s="115"/>
      <c r="C364" s="115"/>
      <c r="D364" s="115"/>
      <c r="E364" s="115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</row>
    <row r="365" spans="2:18">
      <c r="B365" s="115"/>
      <c r="C365" s="115"/>
      <c r="D365" s="115"/>
      <c r="E365" s="115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</row>
    <row r="366" spans="2:18">
      <c r="B366" s="115"/>
      <c r="C366" s="115"/>
      <c r="D366" s="115"/>
      <c r="E366" s="115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</row>
    <row r="367" spans="2:18">
      <c r="B367" s="115"/>
      <c r="C367" s="115"/>
      <c r="D367" s="115"/>
      <c r="E367" s="115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</row>
    <row r="368" spans="2:18">
      <c r="B368" s="115"/>
      <c r="C368" s="115"/>
      <c r="D368" s="115"/>
      <c r="E368" s="115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</row>
    <row r="369" spans="2:18">
      <c r="B369" s="115"/>
      <c r="C369" s="115"/>
      <c r="D369" s="115"/>
      <c r="E369" s="115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</row>
    <row r="370" spans="2:18">
      <c r="B370" s="115"/>
      <c r="C370" s="115"/>
      <c r="D370" s="115"/>
      <c r="E370" s="115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</row>
    <row r="371" spans="2:18">
      <c r="B371" s="115"/>
      <c r="C371" s="115"/>
      <c r="D371" s="115"/>
      <c r="E371" s="115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</row>
    <row r="372" spans="2:18">
      <c r="B372" s="115"/>
      <c r="C372" s="115"/>
      <c r="D372" s="115"/>
      <c r="E372" s="115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</row>
    <row r="373" spans="2:18">
      <c r="B373" s="115"/>
      <c r="C373" s="115"/>
      <c r="D373" s="115"/>
      <c r="E373" s="115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</row>
    <row r="374" spans="2:18">
      <c r="B374" s="115"/>
      <c r="C374" s="115"/>
      <c r="D374" s="115"/>
      <c r="E374" s="115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</row>
    <row r="375" spans="2:18">
      <c r="B375" s="115"/>
      <c r="C375" s="115"/>
      <c r="D375" s="115"/>
      <c r="E375" s="115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</row>
    <row r="376" spans="2:18">
      <c r="B376" s="115"/>
      <c r="C376" s="115"/>
      <c r="D376" s="115"/>
      <c r="E376" s="115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</row>
    <row r="377" spans="2:18">
      <c r="B377" s="115"/>
      <c r="C377" s="115"/>
      <c r="D377" s="115"/>
      <c r="E377" s="115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</row>
    <row r="378" spans="2:18">
      <c r="B378" s="115"/>
      <c r="C378" s="115"/>
      <c r="D378" s="115"/>
      <c r="E378" s="115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</row>
    <row r="379" spans="2:18">
      <c r="B379" s="115"/>
      <c r="C379" s="115"/>
      <c r="D379" s="115"/>
      <c r="E379" s="115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</row>
    <row r="380" spans="2:18">
      <c r="B380" s="115"/>
      <c r="C380" s="115"/>
      <c r="D380" s="115"/>
      <c r="E380" s="115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</row>
    <row r="381" spans="2:18">
      <c r="B381" s="115"/>
      <c r="C381" s="115"/>
      <c r="D381" s="115"/>
      <c r="E381" s="115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</row>
    <row r="382" spans="2:18">
      <c r="B382" s="115"/>
      <c r="C382" s="115"/>
      <c r="D382" s="115"/>
      <c r="E382" s="115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</row>
    <row r="383" spans="2:18">
      <c r="B383" s="115"/>
      <c r="C383" s="115"/>
      <c r="D383" s="115"/>
      <c r="E383" s="115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</row>
    <row r="384" spans="2:18">
      <c r="B384" s="115"/>
      <c r="C384" s="115"/>
      <c r="D384" s="115"/>
      <c r="E384" s="115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</row>
    <row r="385" spans="2:18">
      <c r="B385" s="115"/>
      <c r="C385" s="115"/>
      <c r="D385" s="115"/>
      <c r="E385" s="115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</row>
    <row r="386" spans="2:18">
      <c r="B386" s="115"/>
      <c r="C386" s="115"/>
      <c r="D386" s="115"/>
      <c r="E386" s="115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</row>
    <row r="387" spans="2:18">
      <c r="B387" s="115"/>
      <c r="C387" s="115"/>
      <c r="D387" s="115"/>
      <c r="E387" s="115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</row>
    <row r="388" spans="2:18">
      <c r="B388" s="115"/>
      <c r="C388" s="115"/>
      <c r="D388" s="115"/>
      <c r="E388" s="115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</row>
    <row r="389" spans="2:18">
      <c r="B389" s="115"/>
      <c r="C389" s="115"/>
      <c r="D389" s="115"/>
      <c r="E389" s="115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</row>
    <row r="390" spans="2:18">
      <c r="B390" s="115"/>
      <c r="C390" s="115"/>
      <c r="D390" s="115"/>
      <c r="E390" s="115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</row>
    <row r="391" spans="2:18">
      <c r="B391" s="115"/>
      <c r="C391" s="115"/>
      <c r="D391" s="115"/>
      <c r="E391" s="115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</row>
    <row r="392" spans="2:18">
      <c r="B392" s="115"/>
      <c r="C392" s="115"/>
      <c r="D392" s="115"/>
      <c r="E392" s="115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</row>
    <row r="393" spans="2:18">
      <c r="B393" s="115"/>
      <c r="C393" s="115"/>
      <c r="D393" s="115"/>
      <c r="E393" s="115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</row>
    <row r="394" spans="2:18">
      <c r="B394" s="115"/>
      <c r="C394" s="115"/>
      <c r="D394" s="115"/>
      <c r="E394" s="115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</row>
    <row r="395" spans="2:18">
      <c r="B395" s="115"/>
      <c r="C395" s="115"/>
      <c r="D395" s="115"/>
      <c r="E395" s="115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</row>
    <row r="396" spans="2:18">
      <c r="B396" s="115"/>
      <c r="C396" s="115"/>
      <c r="D396" s="115"/>
      <c r="E396" s="115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</row>
    <row r="397" spans="2:18">
      <c r="B397" s="115"/>
      <c r="C397" s="115"/>
      <c r="D397" s="115"/>
      <c r="E397" s="115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</row>
    <row r="398" spans="2:18">
      <c r="B398" s="115"/>
      <c r="C398" s="115"/>
      <c r="D398" s="115"/>
      <c r="E398" s="115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</row>
    <row r="399" spans="2:18">
      <c r="B399" s="115"/>
      <c r="C399" s="115"/>
      <c r="D399" s="115"/>
      <c r="E399" s="115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</row>
    <row r="400" spans="2:18">
      <c r="B400" s="115"/>
      <c r="C400" s="115"/>
      <c r="D400" s="115"/>
      <c r="E400" s="115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</row>
    <row r="401" spans="2:18">
      <c r="B401" s="115"/>
      <c r="C401" s="115"/>
      <c r="D401" s="115"/>
      <c r="E401" s="115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</row>
    <row r="402" spans="2:18">
      <c r="B402" s="115"/>
      <c r="C402" s="115"/>
      <c r="D402" s="115"/>
      <c r="E402" s="115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</row>
    <row r="403" spans="2:18">
      <c r="B403" s="115"/>
      <c r="C403" s="115"/>
      <c r="D403" s="115"/>
      <c r="E403" s="115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</row>
    <row r="404" spans="2:18">
      <c r="B404" s="115"/>
      <c r="C404" s="115"/>
      <c r="D404" s="115"/>
      <c r="E404" s="115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</row>
    <row r="405" spans="2:18">
      <c r="B405" s="115"/>
      <c r="C405" s="115"/>
      <c r="D405" s="115"/>
      <c r="E405" s="115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</row>
    <row r="406" spans="2:18">
      <c r="B406" s="115"/>
      <c r="C406" s="115"/>
      <c r="D406" s="115"/>
      <c r="E406" s="115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</row>
    <row r="407" spans="2:18">
      <c r="B407" s="115"/>
      <c r="C407" s="115"/>
      <c r="D407" s="115"/>
      <c r="E407" s="115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</row>
    <row r="408" spans="2:18">
      <c r="B408" s="115"/>
      <c r="C408" s="115"/>
      <c r="D408" s="115"/>
      <c r="E408" s="115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</row>
    <row r="409" spans="2:18">
      <c r="B409" s="115"/>
      <c r="C409" s="115"/>
      <c r="D409" s="115"/>
      <c r="E409" s="115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</row>
    <row r="410" spans="2:18">
      <c r="B410" s="115"/>
      <c r="C410" s="115"/>
      <c r="D410" s="115"/>
      <c r="E410" s="115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</row>
    <row r="411" spans="2:18">
      <c r="B411" s="115"/>
      <c r="C411" s="115"/>
      <c r="D411" s="115"/>
      <c r="E411" s="115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</row>
    <row r="412" spans="2:18">
      <c r="B412" s="115"/>
      <c r="C412" s="115"/>
      <c r="D412" s="115"/>
      <c r="E412" s="115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</row>
    <row r="413" spans="2:18">
      <c r="B413" s="115"/>
      <c r="C413" s="115"/>
      <c r="D413" s="115"/>
      <c r="E413" s="115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</row>
    <row r="414" spans="2:18">
      <c r="B414" s="115"/>
      <c r="C414" s="115"/>
      <c r="D414" s="115"/>
      <c r="E414" s="115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</row>
    <row r="415" spans="2:18">
      <c r="B415" s="115"/>
      <c r="C415" s="115"/>
      <c r="D415" s="115"/>
      <c r="E415" s="115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</row>
    <row r="416" spans="2:18">
      <c r="B416" s="115"/>
      <c r="C416" s="115"/>
      <c r="D416" s="115"/>
      <c r="E416" s="115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</row>
    <row r="417" spans="2:18">
      <c r="B417" s="115"/>
      <c r="C417" s="115"/>
      <c r="D417" s="115"/>
      <c r="E417" s="115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</row>
    <row r="418" spans="2:18">
      <c r="B418" s="115"/>
      <c r="C418" s="115"/>
      <c r="D418" s="115"/>
      <c r="E418" s="115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</row>
    <row r="419" spans="2:18">
      <c r="B419" s="115"/>
      <c r="C419" s="115"/>
      <c r="D419" s="115"/>
      <c r="E419" s="115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</row>
    <row r="420" spans="2:18">
      <c r="B420" s="115"/>
      <c r="C420" s="115"/>
      <c r="D420" s="115"/>
      <c r="E420" s="115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</row>
    <row r="421" spans="2:18">
      <c r="B421" s="115"/>
      <c r="C421" s="115"/>
      <c r="D421" s="115"/>
      <c r="E421" s="115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</row>
    <row r="422" spans="2:18">
      <c r="B422" s="115"/>
      <c r="C422" s="115"/>
      <c r="D422" s="115"/>
      <c r="E422" s="115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</row>
    <row r="423" spans="2:18">
      <c r="B423" s="115"/>
      <c r="C423" s="115"/>
      <c r="D423" s="115"/>
      <c r="E423" s="115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</row>
    <row r="424" spans="2:18">
      <c r="B424" s="115"/>
      <c r="C424" s="115"/>
      <c r="D424" s="115"/>
      <c r="E424" s="115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</row>
    <row r="425" spans="2:18">
      <c r="B425" s="115"/>
      <c r="C425" s="115"/>
      <c r="D425" s="115"/>
      <c r="E425" s="115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</row>
    <row r="426" spans="2:18">
      <c r="B426" s="115"/>
      <c r="C426" s="115"/>
      <c r="D426" s="115"/>
      <c r="E426" s="115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</row>
    <row r="427" spans="2:18">
      <c r="B427" s="115"/>
      <c r="C427" s="115"/>
      <c r="D427" s="115"/>
      <c r="E427" s="115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</row>
    <row r="428" spans="2:18">
      <c r="B428" s="115"/>
      <c r="C428" s="115"/>
      <c r="D428" s="115"/>
      <c r="E428" s="115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</row>
    <row r="429" spans="2:18">
      <c r="B429" s="115"/>
      <c r="C429" s="115"/>
      <c r="D429" s="115"/>
      <c r="E429" s="115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</row>
    <row r="430" spans="2:18">
      <c r="B430" s="115"/>
      <c r="C430" s="115"/>
      <c r="D430" s="115"/>
      <c r="E430" s="115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</row>
    <row r="431" spans="2:18">
      <c r="B431" s="115"/>
      <c r="C431" s="115"/>
      <c r="D431" s="115"/>
      <c r="E431" s="115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</row>
    <row r="432" spans="2:18">
      <c r="B432" s="115"/>
      <c r="C432" s="115"/>
      <c r="D432" s="115"/>
      <c r="E432" s="115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</row>
    <row r="433" spans="2:18">
      <c r="B433" s="115"/>
      <c r="C433" s="115"/>
      <c r="D433" s="115"/>
      <c r="E433" s="115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</row>
    <row r="434" spans="2:18">
      <c r="B434" s="115"/>
      <c r="C434" s="115"/>
      <c r="D434" s="115"/>
      <c r="E434" s="115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</row>
    <row r="435" spans="2:18">
      <c r="B435" s="115"/>
      <c r="C435" s="115"/>
      <c r="D435" s="115"/>
      <c r="E435" s="115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</row>
    <row r="436" spans="2:18">
      <c r="B436" s="115"/>
      <c r="C436" s="115"/>
      <c r="D436" s="115"/>
      <c r="E436" s="115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</row>
    <row r="437" spans="2:18">
      <c r="B437" s="115"/>
      <c r="C437" s="115"/>
      <c r="D437" s="115"/>
      <c r="E437" s="115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</row>
    <row r="438" spans="2:18">
      <c r="B438" s="115"/>
      <c r="C438" s="115"/>
      <c r="D438" s="115"/>
      <c r="E438" s="115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</row>
    <row r="439" spans="2:18">
      <c r="B439" s="115"/>
      <c r="C439" s="115"/>
      <c r="D439" s="115"/>
      <c r="E439" s="115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</row>
    <row r="440" spans="2:18">
      <c r="B440" s="115"/>
      <c r="C440" s="115"/>
      <c r="D440" s="115"/>
      <c r="E440" s="115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</row>
    <row r="441" spans="2:18">
      <c r="B441" s="115"/>
      <c r="C441" s="115"/>
      <c r="D441" s="115"/>
      <c r="E441" s="115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</row>
    <row r="442" spans="2:18">
      <c r="B442" s="115"/>
      <c r="C442" s="115"/>
      <c r="D442" s="115"/>
      <c r="E442" s="115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</row>
    <row r="443" spans="2:18">
      <c r="B443" s="115"/>
      <c r="C443" s="115"/>
      <c r="D443" s="115"/>
      <c r="E443" s="115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</row>
    <row r="444" spans="2:18">
      <c r="B444" s="115"/>
      <c r="C444" s="115"/>
      <c r="D444" s="115"/>
      <c r="E444" s="115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</row>
    <row r="445" spans="2:18">
      <c r="B445" s="115"/>
      <c r="C445" s="115"/>
      <c r="D445" s="115"/>
      <c r="E445" s="115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</row>
    <row r="446" spans="2:18">
      <c r="B446" s="115"/>
      <c r="C446" s="115"/>
      <c r="D446" s="115"/>
      <c r="E446" s="115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</row>
    <row r="447" spans="2:18">
      <c r="B447" s="115"/>
      <c r="C447" s="115"/>
      <c r="D447" s="115"/>
      <c r="E447" s="115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</row>
    <row r="448" spans="2:18">
      <c r="B448" s="115"/>
      <c r="C448" s="115"/>
      <c r="D448" s="115"/>
      <c r="E448" s="115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</row>
    <row r="449" spans="2:18">
      <c r="B449" s="115"/>
      <c r="C449" s="115"/>
      <c r="D449" s="115"/>
      <c r="E449" s="115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</row>
    <row r="450" spans="2:18">
      <c r="B450" s="115"/>
      <c r="C450" s="115"/>
      <c r="D450" s="115"/>
      <c r="E450" s="115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</row>
    <row r="451" spans="2:18">
      <c r="B451" s="115"/>
      <c r="C451" s="115"/>
      <c r="D451" s="115"/>
      <c r="E451" s="115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</row>
    <row r="452" spans="2:18">
      <c r="B452" s="115"/>
      <c r="C452" s="115"/>
      <c r="D452" s="115"/>
      <c r="E452" s="115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</row>
    <row r="453" spans="2:18">
      <c r="B453" s="115"/>
      <c r="C453" s="115"/>
      <c r="D453" s="115"/>
      <c r="E453" s="115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</row>
    <row r="454" spans="2:18">
      <c r="B454" s="115"/>
      <c r="C454" s="115"/>
      <c r="D454" s="115"/>
      <c r="E454" s="115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</row>
    <row r="455" spans="2:18">
      <c r="B455" s="115"/>
      <c r="C455" s="115"/>
      <c r="D455" s="115"/>
      <c r="E455" s="115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</row>
    <row r="456" spans="2:18">
      <c r="B456" s="115"/>
      <c r="C456" s="115"/>
      <c r="D456" s="115"/>
      <c r="E456" s="115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</row>
    <row r="457" spans="2:18">
      <c r="B457" s="115"/>
      <c r="C457" s="115"/>
      <c r="D457" s="115"/>
      <c r="E457" s="115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</row>
    <row r="458" spans="2:18">
      <c r="B458" s="115"/>
      <c r="C458" s="115"/>
      <c r="D458" s="115"/>
      <c r="E458" s="115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</row>
    <row r="459" spans="2:18">
      <c r="B459" s="115"/>
      <c r="C459" s="115"/>
      <c r="D459" s="115"/>
      <c r="E459" s="115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</row>
    <row r="460" spans="2:18">
      <c r="B460" s="115"/>
      <c r="C460" s="115"/>
      <c r="D460" s="115"/>
      <c r="E460" s="115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</row>
    <row r="461" spans="2:18">
      <c r="B461" s="115"/>
      <c r="C461" s="115"/>
      <c r="D461" s="115"/>
      <c r="E461" s="115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</row>
    <row r="462" spans="2:18">
      <c r="B462" s="115"/>
      <c r="C462" s="115"/>
      <c r="D462" s="115"/>
      <c r="E462" s="115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</row>
    <row r="463" spans="2:18">
      <c r="B463" s="115"/>
      <c r="C463" s="115"/>
      <c r="D463" s="115"/>
      <c r="E463" s="115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</row>
    <row r="464" spans="2:18">
      <c r="B464" s="115"/>
      <c r="C464" s="115"/>
      <c r="D464" s="115"/>
      <c r="E464" s="115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</row>
    <row r="465" spans="2:18">
      <c r="B465" s="115"/>
      <c r="C465" s="115"/>
      <c r="D465" s="115"/>
      <c r="E465" s="115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</row>
    <row r="466" spans="2:18">
      <c r="B466" s="115"/>
      <c r="C466" s="115"/>
      <c r="D466" s="115"/>
      <c r="E466" s="115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</row>
    <row r="467" spans="2:18">
      <c r="B467" s="115"/>
      <c r="C467" s="115"/>
      <c r="D467" s="115"/>
      <c r="E467" s="115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</row>
    <row r="468" spans="2:18">
      <c r="B468" s="115"/>
      <c r="C468" s="115"/>
      <c r="D468" s="115"/>
      <c r="E468" s="115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</row>
    <row r="469" spans="2:18">
      <c r="B469" s="115"/>
      <c r="C469" s="115"/>
      <c r="D469" s="115"/>
      <c r="E469" s="115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</row>
    <row r="470" spans="2:18">
      <c r="B470" s="115"/>
      <c r="C470" s="115"/>
      <c r="D470" s="115"/>
      <c r="E470" s="115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</row>
    <row r="471" spans="2:18">
      <c r="B471" s="115"/>
      <c r="C471" s="115"/>
      <c r="D471" s="115"/>
      <c r="E471" s="115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</row>
    <row r="472" spans="2:18">
      <c r="B472" s="115"/>
      <c r="C472" s="115"/>
      <c r="D472" s="115"/>
      <c r="E472" s="115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</row>
    <row r="473" spans="2:18">
      <c r="B473" s="115"/>
      <c r="C473" s="115"/>
      <c r="D473" s="115"/>
      <c r="E473" s="115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</row>
    <row r="474" spans="2:18">
      <c r="B474" s="115"/>
      <c r="C474" s="115"/>
      <c r="D474" s="115"/>
      <c r="E474" s="115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</row>
    <row r="475" spans="2:18">
      <c r="B475" s="115"/>
      <c r="C475" s="115"/>
      <c r="D475" s="115"/>
      <c r="E475" s="115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</row>
    <row r="476" spans="2:18">
      <c r="B476" s="115"/>
      <c r="C476" s="115"/>
      <c r="D476" s="115"/>
      <c r="E476" s="115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</row>
    <row r="477" spans="2:18">
      <c r="B477" s="115"/>
      <c r="C477" s="115"/>
      <c r="D477" s="115"/>
      <c r="E477" s="115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</row>
    <row r="478" spans="2:18">
      <c r="B478" s="115"/>
      <c r="C478" s="115"/>
      <c r="D478" s="115"/>
      <c r="E478" s="115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</row>
    <row r="479" spans="2:18">
      <c r="B479" s="115"/>
      <c r="C479" s="115"/>
      <c r="D479" s="115"/>
      <c r="E479" s="115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</row>
    <row r="480" spans="2:18">
      <c r="B480" s="115"/>
      <c r="C480" s="115"/>
      <c r="D480" s="115"/>
      <c r="E480" s="115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</row>
    <row r="481" spans="2:18">
      <c r="B481" s="115"/>
      <c r="C481" s="115"/>
      <c r="D481" s="115"/>
      <c r="E481" s="115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</row>
    <row r="482" spans="2:18">
      <c r="B482" s="115"/>
      <c r="C482" s="115"/>
      <c r="D482" s="115"/>
      <c r="E482" s="115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</row>
    <row r="483" spans="2:18">
      <c r="B483" s="115"/>
      <c r="C483" s="115"/>
      <c r="D483" s="115"/>
      <c r="E483" s="115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</row>
    <row r="484" spans="2:18">
      <c r="B484" s="115"/>
      <c r="C484" s="115"/>
      <c r="D484" s="115"/>
      <c r="E484" s="115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</row>
    <row r="485" spans="2:18">
      <c r="B485" s="115"/>
      <c r="C485" s="115"/>
      <c r="D485" s="115"/>
      <c r="E485" s="115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</row>
    <row r="486" spans="2:18">
      <c r="B486" s="115"/>
      <c r="C486" s="115"/>
      <c r="D486" s="115"/>
      <c r="E486" s="115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</row>
    <row r="487" spans="2:18">
      <c r="B487" s="115"/>
      <c r="C487" s="115"/>
      <c r="D487" s="115"/>
      <c r="E487" s="115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</row>
    <row r="488" spans="2:18">
      <c r="B488" s="115"/>
      <c r="C488" s="115"/>
      <c r="D488" s="115"/>
      <c r="E488" s="115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</row>
    <row r="489" spans="2:18">
      <c r="B489" s="115"/>
      <c r="C489" s="115"/>
      <c r="D489" s="115"/>
      <c r="E489" s="115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</row>
    <row r="490" spans="2:18">
      <c r="B490" s="115"/>
      <c r="C490" s="115"/>
      <c r="D490" s="115"/>
      <c r="E490" s="115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</row>
    <row r="491" spans="2:18">
      <c r="B491" s="115"/>
      <c r="C491" s="115"/>
      <c r="D491" s="115"/>
      <c r="E491" s="115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</row>
    <row r="492" spans="2:18">
      <c r="B492" s="115"/>
      <c r="C492" s="115"/>
      <c r="D492" s="115"/>
      <c r="E492" s="115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</row>
    <row r="493" spans="2:18">
      <c r="B493" s="115"/>
      <c r="C493" s="115"/>
      <c r="D493" s="115"/>
      <c r="E493" s="115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</row>
    <row r="494" spans="2:18">
      <c r="B494" s="115"/>
      <c r="C494" s="115"/>
      <c r="D494" s="115"/>
      <c r="E494" s="115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</row>
    <row r="495" spans="2:18">
      <c r="B495" s="115"/>
      <c r="C495" s="115"/>
      <c r="D495" s="115"/>
      <c r="E495" s="115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</row>
    <row r="496" spans="2:18">
      <c r="B496" s="115"/>
      <c r="C496" s="115"/>
      <c r="D496" s="115"/>
      <c r="E496" s="115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</row>
    <row r="497" spans="2:18">
      <c r="B497" s="115"/>
      <c r="C497" s="115"/>
      <c r="D497" s="115"/>
      <c r="E497" s="115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</row>
    <row r="498" spans="2:18">
      <c r="B498" s="115"/>
      <c r="C498" s="115"/>
      <c r="D498" s="115"/>
      <c r="E498" s="115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</row>
    <row r="499" spans="2:18">
      <c r="B499" s="115"/>
      <c r="C499" s="115"/>
      <c r="D499" s="115"/>
      <c r="E499" s="115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</row>
    <row r="500" spans="2:18">
      <c r="B500" s="115"/>
      <c r="C500" s="115"/>
      <c r="D500" s="115"/>
      <c r="E500" s="115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</row>
    <row r="501" spans="2:18">
      <c r="B501" s="115"/>
      <c r="C501" s="115"/>
      <c r="D501" s="115"/>
      <c r="E501" s="115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</row>
    <row r="502" spans="2:18">
      <c r="B502" s="115"/>
      <c r="C502" s="115"/>
      <c r="D502" s="115"/>
      <c r="E502" s="115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</row>
    <row r="503" spans="2:18">
      <c r="B503" s="115"/>
      <c r="C503" s="115"/>
      <c r="D503" s="115"/>
      <c r="E503" s="115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</row>
    <row r="504" spans="2:18">
      <c r="B504" s="115"/>
      <c r="C504" s="115"/>
      <c r="D504" s="115"/>
      <c r="E504" s="115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</row>
    <row r="505" spans="2:18">
      <c r="B505" s="115"/>
      <c r="C505" s="115"/>
      <c r="D505" s="115"/>
      <c r="E505" s="115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</row>
    <row r="506" spans="2:18">
      <c r="B506" s="115"/>
      <c r="C506" s="115"/>
      <c r="D506" s="115"/>
      <c r="E506" s="115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</row>
    <row r="507" spans="2:18">
      <c r="B507" s="115"/>
      <c r="C507" s="115"/>
      <c r="D507" s="115"/>
      <c r="E507" s="115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</row>
    <row r="508" spans="2:18">
      <c r="B508" s="115"/>
      <c r="C508" s="115"/>
      <c r="D508" s="115"/>
      <c r="E508" s="115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</row>
    <row r="509" spans="2:18">
      <c r="B509" s="115"/>
      <c r="C509" s="115"/>
      <c r="D509" s="115"/>
      <c r="E509" s="115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</row>
    <row r="510" spans="2:18">
      <c r="B510" s="115"/>
      <c r="C510" s="115"/>
      <c r="D510" s="115"/>
      <c r="E510" s="115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</row>
    <row r="511" spans="2:18">
      <c r="B511" s="115"/>
      <c r="C511" s="115"/>
      <c r="D511" s="115"/>
      <c r="E511" s="115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</row>
    <row r="512" spans="2:18">
      <c r="B512" s="115"/>
      <c r="C512" s="115"/>
      <c r="D512" s="115"/>
      <c r="E512" s="115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</row>
    <row r="513" spans="2:18">
      <c r="B513" s="115"/>
      <c r="C513" s="115"/>
      <c r="D513" s="115"/>
      <c r="E513" s="115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</row>
    <row r="514" spans="2:18">
      <c r="B514" s="115"/>
      <c r="C514" s="115"/>
      <c r="D514" s="115"/>
      <c r="E514" s="115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</row>
    <row r="515" spans="2:18">
      <c r="B515" s="115"/>
      <c r="C515" s="115"/>
      <c r="D515" s="115"/>
      <c r="E515" s="115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</row>
    <row r="516" spans="2:18">
      <c r="B516" s="115"/>
      <c r="C516" s="115"/>
      <c r="D516" s="115"/>
      <c r="E516" s="115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</row>
    <row r="517" spans="2:18">
      <c r="B517" s="115"/>
      <c r="C517" s="115"/>
      <c r="D517" s="115"/>
      <c r="E517" s="115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</row>
    <row r="518" spans="2:18">
      <c r="B518" s="115"/>
      <c r="C518" s="115"/>
      <c r="D518" s="115"/>
      <c r="E518" s="115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</row>
    <row r="519" spans="2:18">
      <c r="B519" s="115"/>
      <c r="C519" s="115"/>
      <c r="D519" s="115"/>
      <c r="E519" s="115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</row>
    <row r="520" spans="2:18">
      <c r="B520" s="115"/>
      <c r="C520" s="115"/>
      <c r="D520" s="115"/>
      <c r="E520" s="115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</row>
    <row r="521" spans="2:18">
      <c r="B521" s="115"/>
      <c r="C521" s="115"/>
      <c r="D521" s="115"/>
      <c r="E521" s="115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</row>
    <row r="522" spans="2:18">
      <c r="B522" s="115"/>
      <c r="C522" s="115"/>
      <c r="D522" s="115"/>
      <c r="E522" s="115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</row>
    <row r="523" spans="2:18">
      <c r="B523" s="115"/>
      <c r="C523" s="115"/>
      <c r="D523" s="115"/>
      <c r="E523" s="115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</row>
    <row r="524" spans="2:18">
      <c r="B524" s="115"/>
      <c r="C524" s="115"/>
      <c r="D524" s="115"/>
      <c r="E524" s="115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</row>
    <row r="525" spans="2:18">
      <c r="B525" s="115"/>
      <c r="C525" s="115"/>
      <c r="D525" s="115"/>
      <c r="E525" s="115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</row>
    <row r="526" spans="2:18">
      <c r="B526" s="115"/>
      <c r="C526" s="115"/>
      <c r="D526" s="115"/>
      <c r="E526" s="115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</row>
    <row r="527" spans="2:18">
      <c r="B527" s="115"/>
      <c r="C527" s="115"/>
      <c r="D527" s="115"/>
      <c r="E527" s="115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</row>
    <row r="528" spans="2:18">
      <c r="B528" s="115"/>
      <c r="C528" s="115"/>
      <c r="D528" s="115"/>
      <c r="E528" s="115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</row>
    <row r="529" spans="2:18">
      <c r="B529" s="115"/>
      <c r="C529" s="115"/>
      <c r="D529" s="115"/>
      <c r="E529" s="115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</row>
    <row r="530" spans="2:18">
      <c r="B530" s="115"/>
      <c r="C530" s="115"/>
      <c r="D530" s="115"/>
      <c r="E530" s="115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</row>
    <row r="531" spans="2:18">
      <c r="B531" s="115"/>
      <c r="C531" s="115"/>
      <c r="D531" s="115"/>
      <c r="E531" s="115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</row>
    <row r="532" spans="2:18">
      <c r="B532" s="115"/>
      <c r="C532" s="115"/>
      <c r="D532" s="115"/>
      <c r="E532" s="115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</row>
    <row r="533" spans="2:18">
      <c r="B533" s="115"/>
      <c r="C533" s="115"/>
      <c r="D533" s="115"/>
      <c r="E533" s="115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</row>
    <row r="534" spans="2:18">
      <c r="B534" s="115"/>
      <c r="C534" s="115"/>
      <c r="D534" s="115"/>
      <c r="E534" s="115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</row>
    <row r="535" spans="2:18">
      <c r="B535" s="115"/>
      <c r="C535" s="115"/>
      <c r="D535" s="115"/>
      <c r="E535" s="115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</row>
    <row r="536" spans="2:18">
      <c r="B536" s="115"/>
      <c r="C536" s="115"/>
      <c r="D536" s="115"/>
      <c r="E536" s="115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</row>
    <row r="537" spans="2:18">
      <c r="B537" s="115"/>
      <c r="C537" s="115"/>
      <c r="D537" s="115"/>
      <c r="E537" s="115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</row>
    <row r="538" spans="2:18">
      <c r="B538" s="115"/>
      <c r="C538" s="115"/>
      <c r="D538" s="115"/>
      <c r="E538" s="115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</row>
    <row r="539" spans="2:18">
      <c r="B539" s="115"/>
      <c r="C539" s="115"/>
      <c r="D539" s="115"/>
      <c r="E539" s="115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</row>
    <row r="540" spans="2:18">
      <c r="B540" s="115"/>
      <c r="C540" s="115"/>
      <c r="D540" s="115"/>
      <c r="E540" s="115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</row>
    <row r="541" spans="2:18">
      <c r="B541" s="115"/>
      <c r="C541" s="115"/>
      <c r="D541" s="115"/>
      <c r="E541" s="115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</row>
    <row r="542" spans="2:18">
      <c r="B542" s="115"/>
      <c r="C542" s="115"/>
      <c r="D542" s="115"/>
      <c r="E542" s="115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</row>
    <row r="543" spans="2:18">
      <c r="B543" s="115"/>
      <c r="C543" s="115"/>
      <c r="D543" s="115"/>
      <c r="E543" s="115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</row>
    <row r="544" spans="2:18">
      <c r="B544" s="115"/>
      <c r="C544" s="115"/>
      <c r="D544" s="115"/>
      <c r="E544" s="115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</row>
    <row r="545" spans="2:18">
      <c r="B545" s="115"/>
      <c r="C545" s="115"/>
      <c r="D545" s="115"/>
      <c r="E545" s="115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</row>
    <row r="546" spans="2:18">
      <c r="B546" s="115"/>
      <c r="C546" s="115"/>
      <c r="D546" s="115"/>
      <c r="E546" s="115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</row>
    <row r="547" spans="2:18">
      <c r="B547" s="115"/>
      <c r="C547" s="115"/>
      <c r="D547" s="115"/>
      <c r="E547" s="115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</row>
    <row r="548" spans="2:18">
      <c r="B548" s="115"/>
      <c r="C548" s="115"/>
      <c r="D548" s="115"/>
      <c r="E548" s="115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</row>
    <row r="549" spans="2:18">
      <c r="B549" s="115"/>
      <c r="C549" s="115"/>
      <c r="D549" s="115"/>
      <c r="E549" s="115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</row>
    <row r="550" spans="2:18">
      <c r="B550" s="115"/>
      <c r="C550" s="115"/>
      <c r="D550" s="115"/>
      <c r="E550" s="115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</row>
    <row r="551" spans="2:18">
      <c r="B551" s="115"/>
      <c r="C551" s="115"/>
      <c r="D551" s="115"/>
      <c r="E551" s="115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</row>
    <row r="552" spans="2:18">
      <c r="B552" s="115"/>
      <c r="C552" s="115"/>
      <c r="D552" s="115"/>
      <c r="E552" s="115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</row>
    <row r="553" spans="2:18">
      <c r="B553" s="115"/>
      <c r="C553" s="115"/>
      <c r="D553" s="115"/>
      <c r="E553" s="115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</row>
    <row r="554" spans="2:18">
      <c r="B554" s="115"/>
      <c r="C554" s="115"/>
      <c r="D554" s="115"/>
      <c r="E554" s="115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</row>
    <row r="555" spans="2:18">
      <c r="B555" s="115"/>
      <c r="C555" s="115"/>
      <c r="D555" s="115"/>
      <c r="E555" s="115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</row>
    <row r="556" spans="2:18">
      <c r="B556" s="115"/>
      <c r="C556" s="115"/>
      <c r="D556" s="115"/>
      <c r="E556" s="115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</row>
    <row r="557" spans="2:18">
      <c r="B557" s="115"/>
      <c r="C557" s="115"/>
      <c r="D557" s="115"/>
      <c r="E557" s="115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</row>
    <row r="558" spans="2:18">
      <c r="B558" s="115"/>
      <c r="C558" s="115"/>
      <c r="D558" s="115"/>
      <c r="E558" s="115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</row>
    <row r="559" spans="2:18">
      <c r="B559" s="115"/>
      <c r="C559" s="115"/>
      <c r="D559" s="115"/>
      <c r="E559" s="115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</row>
    <row r="560" spans="2:18">
      <c r="B560" s="115"/>
      <c r="C560" s="115"/>
      <c r="D560" s="115"/>
      <c r="E560" s="115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</row>
    <row r="561" spans="2:18">
      <c r="B561" s="115"/>
      <c r="C561" s="115"/>
      <c r="D561" s="115"/>
      <c r="E561" s="115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</row>
    <row r="562" spans="2:18">
      <c r="B562" s="115"/>
      <c r="C562" s="115"/>
      <c r="D562" s="115"/>
      <c r="E562" s="115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</row>
    <row r="563" spans="2:18">
      <c r="B563" s="115"/>
      <c r="C563" s="115"/>
      <c r="D563" s="115"/>
      <c r="E563" s="115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</row>
    <row r="564" spans="2:18">
      <c r="B564" s="115"/>
      <c r="C564" s="115"/>
      <c r="D564" s="115"/>
      <c r="E564" s="115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</row>
    <row r="565" spans="2:18">
      <c r="B565" s="115"/>
      <c r="C565" s="115"/>
      <c r="D565" s="115"/>
      <c r="E565" s="115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</row>
    <row r="566" spans="2:18">
      <c r="B566" s="115"/>
      <c r="C566" s="115"/>
      <c r="D566" s="115"/>
      <c r="E566" s="115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</row>
    <row r="567" spans="2:18">
      <c r="B567" s="115"/>
      <c r="C567" s="115"/>
      <c r="D567" s="115"/>
      <c r="E567" s="115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</row>
    <row r="568" spans="2:18">
      <c r="B568" s="115"/>
      <c r="C568" s="115"/>
      <c r="D568" s="115"/>
      <c r="E568" s="115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</row>
    <row r="569" spans="2:18">
      <c r="B569" s="115"/>
      <c r="C569" s="115"/>
      <c r="D569" s="115"/>
      <c r="E569" s="115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</row>
    <row r="570" spans="2:18">
      <c r="B570" s="115"/>
      <c r="C570" s="115"/>
      <c r="D570" s="115"/>
      <c r="E570" s="115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</row>
    <row r="571" spans="2:18">
      <c r="B571" s="115"/>
      <c r="C571" s="115"/>
      <c r="D571" s="115"/>
      <c r="E571" s="115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</row>
    <row r="572" spans="2:18">
      <c r="B572" s="115"/>
      <c r="C572" s="115"/>
      <c r="D572" s="115"/>
      <c r="E572" s="115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</row>
    <row r="573" spans="2:18">
      <c r="B573" s="115"/>
      <c r="C573" s="115"/>
      <c r="D573" s="115"/>
      <c r="E573" s="115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</row>
    <row r="574" spans="2:18">
      <c r="B574" s="115"/>
      <c r="C574" s="115"/>
      <c r="D574" s="115"/>
      <c r="E574" s="115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</row>
    <row r="575" spans="2:18">
      <c r="B575" s="115"/>
      <c r="C575" s="115"/>
      <c r="D575" s="115"/>
      <c r="E575" s="115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</row>
    <row r="576" spans="2:18">
      <c r="B576" s="115"/>
      <c r="C576" s="115"/>
      <c r="D576" s="115"/>
      <c r="E576" s="115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</row>
    <row r="577" spans="2:18">
      <c r="B577" s="115"/>
      <c r="C577" s="115"/>
      <c r="D577" s="115"/>
      <c r="E577" s="115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</row>
    <row r="578" spans="2:18">
      <c r="B578" s="115"/>
      <c r="C578" s="115"/>
      <c r="D578" s="115"/>
      <c r="E578" s="115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</row>
    <row r="579" spans="2:18">
      <c r="B579" s="115"/>
      <c r="C579" s="115"/>
      <c r="D579" s="115"/>
      <c r="E579" s="115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</row>
    <row r="580" spans="2:18">
      <c r="B580" s="115"/>
      <c r="C580" s="115"/>
      <c r="D580" s="115"/>
      <c r="E580" s="115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</row>
    <row r="581" spans="2:18">
      <c r="B581" s="115"/>
      <c r="C581" s="115"/>
      <c r="D581" s="115"/>
      <c r="E581" s="115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</row>
    <row r="582" spans="2:18">
      <c r="B582" s="115"/>
      <c r="C582" s="115"/>
      <c r="D582" s="115"/>
      <c r="E582" s="115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</row>
    <row r="583" spans="2:18">
      <c r="B583" s="115"/>
      <c r="C583" s="115"/>
      <c r="D583" s="115"/>
      <c r="E583" s="115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</row>
    <row r="584" spans="2:18">
      <c r="B584" s="115"/>
      <c r="C584" s="115"/>
      <c r="D584" s="115"/>
      <c r="E584" s="115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</row>
    <row r="585" spans="2:18">
      <c r="B585" s="115"/>
      <c r="C585" s="115"/>
      <c r="D585" s="115"/>
      <c r="E585" s="115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</row>
    <row r="586" spans="2:18">
      <c r="B586" s="115"/>
      <c r="C586" s="115"/>
      <c r="D586" s="115"/>
      <c r="E586" s="115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</row>
    <row r="587" spans="2:18">
      <c r="B587" s="115"/>
      <c r="C587" s="115"/>
      <c r="D587" s="115"/>
      <c r="E587" s="115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</row>
    <row r="588" spans="2:18">
      <c r="B588" s="115"/>
      <c r="C588" s="115"/>
      <c r="D588" s="115"/>
      <c r="E588" s="115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</row>
    <row r="589" spans="2:18">
      <c r="B589" s="115"/>
      <c r="C589" s="115"/>
      <c r="D589" s="115"/>
      <c r="E589" s="115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</row>
    <row r="590" spans="2:18">
      <c r="B590" s="115"/>
      <c r="C590" s="115"/>
      <c r="D590" s="115"/>
      <c r="E590" s="115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</row>
    <row r="591" spans="2:18">
      <c r="B591" s="115"/>
      <c r="C591" s="115"/>
      <c r="D591" s="115"/>
      <c r="E591" s="115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</row>
    <row r="592" spans="2:18">
      <c r="B592" s="115"/>
      <c r="C592" s="115"/>
      <c r="D592" s="115"/>
      <c r="E592" s="115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</row>
    <row r="593" spans="2:18">
      <c r="B593" s="115"/>
      <c r="C593" s="115"/>
      <c r="D593" s="115"/>
      <c r="E593" s="115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</row>
    <row r="594" spans="2:18">
      <c r="B594" s="115"/>
      <c r="C594" s="115"/>
      <c r="D594" s="115"/>
      <c r="E594" s="115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</row>
    <row r="595" spans="2:18">
      <c r="B595" s="115"/>
      <c r="C595" s="115"/>
      <c r="D595" s="115"/>
      <c r="E595" s="115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</row>
    <row r="596" spans="2:18">
      <c r="B596" s="115"/>
      <c r="C596" s="115"/>
      <c r="D596" s="115"/>
      <c r="E596" s="115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</row>
    <row r="597" spans="2:18">
      <c r="B597" s="115"/>
      <c r="C597" s="115"/>
      <c r="D597" s="115"/>
      <c r="E597" s="115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</row>
    <row r="598" spans="2:18">
      <c r="B598" s="115"/>
      <c r="C598" s="115"/>
      <c r="D598" s="115"/>
      <c r="E598" s="115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</row>
    <row r="599" spans="2:18">
      <c r="B599" s="115"/>
      <c r="C599" s="115"/>
      <c r="D599" s="115"/>
      <c r="E599" s="115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</row>
    <row r="600" spans="2:18">
      <c r="B600" s="115"/>
      <c r="C600" s="115"/>
      <c r="D600" s="115"/>
      <c r="E600" s="115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</row>
    <row r="601" spans="2:18">
      <c r="B601" s="115"/>
      <c r="C601" s="115"/>
      <c r="D601" s="115"/>
      <c r="E601" s="115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</row>
    <row r="602" spans="2:18">
      <c r="B602" s="115"/>
      <c r="C602" s="115"/>
      <c r="D602" s="115"/>
      <c r="E602" s="115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</row>
    <row r="603" spans="2:18">
      <c r="B603" s="115"/>
      <c r="C603" s="115"/>
      <c r="D603" s="115"/>
      <c r="E603" s="115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</row>
    <row r="604" spans="2:18">
      <c r="B604" s="115"/>
      <c r="C604" s="115"/>
      <c r="D604" s="115"/>
      <c r="E604" s="115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</row>
    <row r="605" spans="2:18">
      <c r="B605" s="115"/>
      <c r="C605" s="115"/>
      <c r="D605" s="115"/>
      <c r="E605" s="115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</row>
    <row r="606" spans="2:18">
      <c r="B606" s="115"/>
      <c r="C606" s="115"/>
      <c r="D606" s="115"/>
      <c r="E606" s="115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</row>
    <row r="607" spans="2:18">
      <c r="B607" s="115"/>
      <c r="C607" s="115"/>
      <c r="D607" s="115"/>
      <c r="E607" s="115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</row>
    <row r="608" spans="2:18">
      <c r="B608" s="115"/>
      <c r="C608" s="115"/>
      <c r="D608" s="115"/>
      <c r="E608" s="115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</row>
    <row r="609" spans="2:18">
      <c r="B609" s="115"/>
      <c r="C609" s="115"/>
      <c r="D609" s="115"/>
      <c r="E609" s="115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</row>
    <row r="610" spans="2:18">
      <c r="B610" s="115"/>
      <c r="C610" s="115"/>
      <c r="D610" s="115"/>
      <c r="E610" s="115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</row>
    <row r="611" spans="2:18">
      <c r="B611" s="115"/>
      <c r="C611" s="115"/>
      <c r="D611" s="115"/>
      <c r="E611" s="115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</row>
    <row r="612" spans="2:18">
      <c r="B612" s="115"/>
      <c r="C612" s="115"/>
      <c r="D612" s="115"/>
      <c r="E612" s="115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</row>
    <row r="613" spans="2:18">
      <c r="B613" s="115"/>
      <c r="C613" s="115"/>
      <c r="D613" s="115"/>
      <c r="E613" s="115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</row>
    <row r="614" spans="2:18">
      <c r="B614" s="115"/>
      <c r="C614" s="115"/>
      <c r="D614" s="115"/>
      <c r="E614" s="115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</row>
    <row r="615" spans="2:18">
      <c r="B615" s="115"/>
      <c r="C615" s="115"/>
      <c r="D615" s="115"/>
      <c r="E615" s="115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</row>
    <row r="616" spans="2:18">
      <c r="B616" s="115"/>
      <c r="C616" s="115"/>
      <c r="D616" s="115"/>
      <c r="E616" s="115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</row>
    <row r="617" spans="2:18">
      <c r="B617" s="115"/>
      <c r="C617" s="115"/>
      <c r="D617" s="115"/>
      <c r="E617" s="115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</row>
    <row r="618" spans="2:18">
      <c r="B618" s="115"/>
      <c r="C618" s="115"/>
      <c r="D618" s="115"/>
      <c r="E618" s="115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</row>
    <row r="619" spans="2:18">
      <c r="B619" s="115"/>
      <c r="C619" s="115"/>
      <c r="D619" s="115"/>
      <c r="E619" s="115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</row>
    <row r="620" spans="2:18">
      <c r="B620" s="115"/>
      <c r="C620" s="115"/>
      <c r="D620" s="115"/>
      <c r="E620" s="115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</row>
    <row r="621" spans="2:18">
      <c r="B621" s="115"/>
      <c r="C621" s="115"/>
      <c r="D621" s="115"/>
      <c r="E621" s="115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</row>
    <row r="622" spans="2:18">
      <c r="B622" s="115"/>
      <c r="C622" s="115"/>
      <c r="D622" s="115"/>
      <c r="E622" s="115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</row>
    <row r="623" spans="2:18">
      <c r="B623" s="115"/>
      <c r="C623" s="115"/>
      <c r="D623" s="115"/>
      <c r="E623" s="115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</row>
    <row r="624" spans="2:18">
      <c r="B624" s="115"/>
      <c r="C624" s="115"/>
      <c r="D624" s="115"/>
      <c r="E624" s="115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</row>
    <row r="625" spans="2:18">
      <c r="B625" s="115"/>
      <c r="C625" s="115"/>
      <c r="D625" s="115"/>
      <c r="E625" s="115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</row>
    <row r="626" spans="2:18">
      <c r="B626" s="115"/>
      <c r="C626" s="115"/>
      <c r="D626" s="115"/>
      <c r="E626" s="115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</row>
    <row r="627" spans="2:18">
      <c r="B627" s="115"/>
      <c r="C627" s="115"/>
      <c r="D627" s="115"/>
      <c r="E627" s="115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</row>
    <row r="628" spans="2:18">
      <c r="B628" s="115"/>
      <c r="C628" s="115"/>
      <c r="D628" s="115"/>
      <c r="E628" s="115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</row>
    <row r="629" spans="2:18">
      <c r="B629" s="115"/>
      <c r="C629" s="115"/>
      <c r="D629" s="115"/>
      <c r="E629" s="115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</row>
    <row r="630" spans="2:18">
      <c r="B630" s="115"/>
      <c r="C630" s="115"/>
      <c r="D630" s="115"/>
      <c r="E630" s="115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</row>
    <row r="631" spans="2:18">
      <c r="B631" s="115"/>
      <c r="C631" s="115"/>
      <c r="D631" s="115"/>
      <c r="E631" s="115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</row>
    <row r="632" spans="2:18">
      <c r="B632" s="115"/>
      <c r="C632" s="115"/>
      <c r="D632" s="115"/>
      <c r="E632" s="115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</row>
    <row r="633" spans="2:18">
      <c r="B633" s="115"/>
      <c r="C633" s="115"/>
      <c r="D633" s="115"/>
      <c r="E633" s="115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</row>
    <row r="634" spans="2:18">
      <c r="B634" s="115"/>
      <c r="C634" s="115"/>
      <c r="D634" s="115"/>
      <c r="E634" s="115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</row>
    <row r="635" spans="2:18">
      <c r="B635" s="115"/>
      <c r="C635" s="115"/>
      <c r="D635" s="115"/>
      <c r="E635" s="115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</row>
    <row r="636" spans="2:18">
      <c r="B636" s="115"/>
      <c r="C636" s="115"/>
      <c r="D636" s="115"/>
      <c r="E636" s="115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</row>
    <row r="637" spans="2:18">
      <c r="B637" s="115"/>
      <c r="C637" s="115"/>
      <c r="D637" s="115"/>
      <c r="E637" s="115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</row>
    <row r="638" spans="2:18">
      <c r="B638" s="115"/>
      <c r="C638" s="115"/>
      <c r="D638" s="115"/>
      <c r="E638" s="115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</row>
    <row r="639" spans="2:18">
      <c r="B639" s="115"/>
      <c r="C639" s="115"/>
      <c r="D639" s="115"/>
      <c r="E639" s="115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</row>
    <row r="640" spans="2:18">
      <c r="B640" s="115"/>
      <c r="C640" s="115"/>
      <c r="D640" s="115"/>
      <c r="E640" s="115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</row>
    <row r="641" spans="2:18">
      <c r="B641" s="115"/>
      <c r="C641" s="115"/>
      <c r="D641" s="115"/>
      <c r="E641" s="115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</row>
    <row r="642" spans="2:18">
      <c r="B642" s="115"/>
      <c r="C642" s="115"/>
      <c r="D642" s="115"/>
      <c r="E642" s="115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</row>
    <row r="643" spans="2:18">
      <c r="B643" s="115"/>
      <c r="C643" s="115"/>
      <c r="D643" s="115"/>
      <c r="E643" s="115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</row>
    <row r="644" spans="2:18">
      <c r="B644" s="115"/>
      <c r="C644" s="115"/>
      <c r="D644" s="115"/>
      <c r="E644" s="115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</row>
    <row r="645" spans="2:18">
      <c r="B645" s="115"/>
      <c r="C645" s="115"/>
      <c r="D645" s="115"/>
      <c r="E645" s="115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</row>
    <row r="646" spans="2:18">
      <c r="B646" s="115"/>
      <c r="C646" s="115"/>
      <c r="D646" s="115"/>
      <c r="E646" s="115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</row>
    <row r="647" spans="2:18">
      <c r="B647" s="115"/>
      <c r="C647" s="115"/>
      <c r="D647" s="115"/>
      <c r="E647" s="115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</row>
    <row r="648" spans="2:18">
      <c r="B648" s="115"/>
      <c r="C648" s="115"/>
      <c r="D648" s="115"/>
      <c r="E648" s="115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</row>
    <row r="649" spans="2:18">
      <c r="B649" s="115"/>
      <c r="C649" s="115"/>
      <c r="D649" s="115"/>
      <c r="E649" s="115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</row>
    <row r="650" spans="2:18">
      <c r="B650" s="115"/>
      <c r="C650" s="115"/>
      <c r="D650" s="115"/>
      <c r="E650" s="115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</row>
    <row r="651" spans="2:18">
      <c r="B651" s="115"/>
      <c r="C651" s="115"/>
      <c r="D651" s="115"/>
      <c r="E651" s="115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</row>
    <row r="652" spans="2:18">
      <c r="B652" s="115"/>
      <c r="C652" s="115"/>
      <c r="D652" s="115"/>
      <c r="E652" s="115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</row>
    <row r="653" spans="2:18">
      <c r="B653" s="115"/>
      <c r="C653" s="115"/>
      <c r="D653" s="115"/>
      <c r="E653" s="115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</row>
    <row r="654" spans="2:18">
      <c r="B654" s="115"/>
      <c r="C654" s="115"/>
      <c r="D654" s="115"/>
      <c r="E654" s="115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</row>
    <row r="655" spans="2:18">
      <c r="B655" s="115"/>
      <c r="C655" s="115"/>
      <c r="D655" s="115"/>
      <c r="E655" s="115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</row>
    <row r="656" spans="2:18">
      <c r="B656" s="115"/>
      <c r="C656" s="115"/>
      <c r="D656" s="115"/>
      <c r="E656" s="115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</row>
    <row r="657" spans="2:18">
      <c r="B657" s="115"/>
      <c r="C657" s="115"/>
      <c r="D657" s="115"/>
      <c r="E657" s="115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</row>
    <row r="658" spans="2:18">
      <c r="B658" s="115"/>
      <c r="C658" s="115"/>
      <c r="D658" s="115"/>
      <c r="E658" s="115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</row>
    <row r="659" spans="2:18">
      <c r="B659" s="115"/>
      <c r="C659" s="115"/>
      <c r="D659" s="115"/>
      <c r="E659" s="115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</row>
    <row r="660" spans="2:18">
      <c r="B660" s="115"/>
      <c r="C660" s="115"/>
      <c r="D660" s="115"/>
      <c r="E660" s="115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</row>
    <row r="661" spans="2:18">
      <c r="B661" s="115"/>
      <c r="C661" s="115"/>
      <c r="D661" s="115"/>
      <c r="E661" s="115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</row>
    <row r="662" spans="2:18">
      <c r="B662" s="115"/>
      <c r="C662" s="115"/>
      <c r="D662" s="115"/>
      <c r="E662" s="115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</row>
    <row r="663" spans="2:18">
      <c r="B663" s="115"/>
      <c r="C663" s="115"/>
      <c r="D663" s="115"/>
      <c r="E663" s="115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</row>
    <row r="664" spans="2:18">
      <c r="B664" s="115"/>
      <c r="C664" s="115"/>
      <c r="D664" s="115"/>
      <c r="E664" s="115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</row>
    <row r="665" spans="2:18">
      <c r="B665" s="115"/>
      <c r="C665" s="115"/>
      <c r="D665" s="115"/>
      <c r="E665" s="115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</row>
    <row r="666" spans="2:18">
      <c r="B666" s="115"/>
      <c r="C666" s="115"/>
      <c r="D666" s="115"/>
      <c r="E666" s="115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</row>
    <row r="667" spans="2:18">
      <c r="B667" s="115"/>
      <c r="C667" s="115"/>
      <c r="D667" s="115"/>
      <c r="E667" s="115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</row>
    <row r="668" spans="2:18">
      <c r="B668" s="115"/>
      <c r="C668" s="115"/>
      <c r="D668" s="115"/>
      <c r="E668" s="115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</row>
    <row r="669" spans="2:18">
      <c r="B669" s="115"/>
      <c r="C669" s="115"/>
      <c r="D669" s="115"/>
      <c r="E669" s="115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</row>
    <row r="670" spans="2:18">
      <c r="B670" s="115"/>
      <c r="C670" s="115"/>
      <c r="D670" s="115"/>
      <c r="E670" s="115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</row>
    <row r="671" spans="2:18">
      <c r="B671" s="115"/>
      <c r="C671" s="115"/>
      <c r="D671" s="115"/>
      <c r="E671" s="115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</row>
    <row r="672" spans="2:18">
      <c r="B672" s="115"/>
      <c r="C672" s="115"/>
      <c r="D672" s="115"/>
      <c r="E672" s="115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</row>
    <row r="673" spans="2:18">
      <c r="B673" s="115"/>
      <c r="C673" s="115"/>
      <c r="D673" s="115"/>
      <c r="E673" s="115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</row>
    <row r="674" spans="2:18">
      <c r="B674" s="115"/>
      <c r="C674" s="115"/>
      <c r="D674" s="115"/>
      <c r="E674" s="115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</row>
    <row r="675" spans="2:18">
      <c r="B675" s="115"/>
      <c r="C675" s="115"/>
      <c r="D675" s="115"/>
      <c r="E675" s="115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</row>
    <row r="676" spans="2:18">
      <c r="B676" s="115"/>
      <c r="C676" s="115"/>
      <c r="D676" s="115"/>
      <c r="E676" s="115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</row>
    <row r="677" spans="2:18">
      <c r="B677" s="115"/>
      <c r="C677" s="115"/>
      <c r="D677" s="115"/>
      <c r="E677" s="115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</row>
    <row r="678" spans="2:18">
      <c r="B678" s="115"/>
      <c r="C678" s="115"/>
      <c r="D678" s="115"/>
      <c r="E678" s="115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</row>
    <row r="679" spans="2:18">
      <c r="B679" s="115"/>
      <c r="C679" s="115"/>
      <c r="D679" s="115"/>
      <c r="E679" s="115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</row>
    <row r="680" spans="2:18">
      <c r="B680" s="115"/>
      <c r="C680" s="115"/>
      <c r="D680" s="115"/>
      <c r="E680" s="115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</row>
    <row r="681" spans="2:18">
      <c r="B681" s="115"/>
      <c r="C681" s="115"/>
      <c r="D681" s="115"/>
      <c r="E681" s="115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</row>
    <row r="682" spans="2:18">
      <c r="B682" s="115"/>
      <c r="C682" s="115"/>
      <c r="D682" s="115"/>
      <c r="E682" s="115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</row>
    <row r="683" spans="2:18">
      <c r="B683" s="115"/>
      <c r="C683" s="115"/>
      <c r="D683" s="115"/>
      <c r="E683" s="115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</row>
    <row r="684" spans="2:18">
      <c r="B684" s="115"/>
      <c r="C684" s="115"/>
      <c r="D684" s="115"/>
      <c r="E684" s="115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</row>
    <row r="685" spans="2:18">
      <c r="B685" s="115"/>
      <c r="C685" s="115"/>
      <c r="D685" s="115"/>
      <c r="E685" s="115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</row>
    <row r="686" spans="2:18">
      <c r="B686" s="115"/>
      <c r="C686" s="115"/>
      <c r="D686" s="115"/>
      <c r="E686" s="115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</row>
    <row r="687" spans="2:18">
      <c r="B687" s="115"/>
      <c r="C687" s="115"/>
      <c r="D687" s="115"/>
      <c r="E687" s="115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</row>
    <row r="688" spans="2:18">
      <c r="B688" s="115"/>
      <c r="C688" s="115"/>
      <c r="D688" s="115"/>
      <c r="E688" s="115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</row>
    <row r="689" spans="2:18">
      <c r="B689" s="115"/>
      <c r="C689" s="115"/>
      <c r="D689" s="115"/>
      <c r="E689" s="115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</row>
    <row r="690" spans="2:18">
      <c r="B690" s="115"/>
      <c r="C690" s="115"/>
      <c r="D690" s="115"/>
      <c r="E690" s="115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</row>
    <row r="691" spans="2:18">
      <c r="B691" s="115"/>
      <c r="C691" s="115"/>
      <c r="D691" s="115"/>
      <c r="E691" s="115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</row>
    <row r="692" spans="2:18">
      <c r="B692" s="115"/>
      <c r="C692" s="115"/>
      <c r="D692" s="115"/>
      <c r="E692" s="115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</row>
    <row r="693" spans="2:18">
      <c r="B693" s="115"/>
      <c r="C693" s="115"/>
      <c r="D693" s="115"/>
      <c r="E693" s="115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</row>
    <row r="694" spans="2:18">
      <c r="B694" s="115"/>
      <c r="C694" s="115"/>
      <c r="D694" s="115"/>
      <c r="E694" s="115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</row>
    <row r="695" spans="2:18">
      <c r="B695" s="115"/>
      <c r="C695" s="115"/>
      <c r="D695" s="115"/>
      <c r="E695" s="115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</row>
    <row r="696" spans="2:18">
      <c r="B696" s="115"/>
      <c r="C696" s="115"/>
      <c r="D696" s="115"/>
      <c r="E696" s="115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</row>
    <row r="697" spans="2:18">
      <c r="B697" s="115"/>
      <c r="C697" s="115"/>
      <c r="D697" s="115"/>
      <c r="E697" s="115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</row>
    <row r="698" spans="2:18">
      <c r="B698" s="115"/>
      <c r="C698" s="115"/>
      <c r="D698" s="115"/>
      <c r="E698" s="115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</row>
    <row r="699" spans="2:18">
      <c r="B699" s="115"/>
      <c r="C699" s="115"/>
      <c r="D699" s="115"/>
      <c r="E699" s="115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</row>
    <row r="700" spans="2:18">
      <c r="B700" s="115"/>
      <c r="C700" s="115"/>
      <c r="D700" s="115"/>
      <c r="E700" s="115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</row>
    <row r="701" spans="2:18">
      <c r="B701" s="115"/>
      <c r="C701" s="115"/>
      <c r="D701" s="115"/>
      <c r="E701" s="115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</row>
    <row r="702" spans="2:18">
      <c r="B702" s="115"/>
      <c r="C702" s="115"/>
      <c r="D702" s="115"/>
      <c r="E702" s="115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</row>
    <row r="703" spans="2:18">
      <c r="B703" s="115"/>
      <c r="C703" s="115"/>
      <c r="D703" s="115"/>
      <c r="E703" s="115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</row>
    <row r="704" spans="2:18">
      <c r="B704" s="115"/>
      <c r="C704" s="115"/>
      <c r="D704" s="115"/>
      <c r="E704" s="115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</row>
    <row r="705" spans="2:18">
      <c r="B705" s="115"/>
      <c r="C705" s="115"/>
      <c r="D705" s="115"/>
      <c r="E705" s="115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</row>
    <row r="706" spans="2:18">
      <c r="B706" s="115"/>
      <c r="C706" s="115"/>
      <c r="D706" s="115"/>
      <c r="E706" s="115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</row>
    <row r="707" spans="2:18">
      <c r="B707" s="115"/>
      <c r="C707" s="115"/>
      <c r="D707" s="115"/>
      <c r="E707" s="115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</row>
    <row r="708" spans="2:18">
      <c r="B708" s="115"/>
      <c r="C708" s="115"/>
      <c r="D708" s="115"/>
      <c r="E708" s="115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</row>
    <row r="709" spans="2:18">
      <c r="B709" s="115"/>
      <c r="C709" s="115"/>
      <c r="D709" s="115"/>
      <c r="E709" s="115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</row>
    <row r="710" spans="2:18">
      <c r="B710" s="115"/>
      <c r="C710" s="115"/>
      <c r="D710" s="115"/>
      <c r="E710" s="115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</row>
    <row r="711" spans="2:18">
      <c r="B711" s="115"/>
      <c r="C711" s="115"/>
      <c r="D711" s="115"/>
      <c r="E711" s="115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</row>
    <row r="712" spans="2:18">
      <c r="B712" s="115"/>
      <c r="C712" s="115"/>
      <c r="D712" s="115"/>
      <c r="E712" s="115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</row>
    <row r="713" spans="2:18">
      <c r="B713" s="115"/>
      <c r="C713" s="115"/>
      <c r="D713" s="115"/>
      <c r="E713" s="115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</row>
    <row r="714" spans="2:18">
      <c r="B714" s="115"/>
      <c r="C714" s="115"/>
      <c r="D714" s="115"/>
      <c r="E714" s="115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</row>
    <row r="715" spans="2:18">
      <c r="B715" s="115"/>
      <c r="C715" s="115"/>
      <c r="D715" s="115"/>
      <c r="E715" s="115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</row>
    <row r="716" spans="2:18">
      <c r="B716" s="115"/>
      <c r="C716" s="115"/>
      <c r="D716" s="115"/>
      <c r="E716" s="115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</row>
    <row r="717" spans="2:18">
      <c r="B717" s="115"/>
      <c r="C717" s="115"/>
      <c r="D717" s="115"/>
      <c r="E717" s="115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</row>
    <row r="718" spans="2:18">
      <c r="B718" s="115"/>
      <c r="C718" s="115"/>
      <c r="D718" s="115"/>
      <c r="E718" s="115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</row>
    <row r="719" spans="2:18">
      <c r="B719" s="115"/>
      <c r="C719" s="115"/>
      <c r="D719" s="115"/>
      <c r="E719" s="115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</row>
    <row r="720" spans="2:18">
      <c r="B720" s="115"/>
      <c r="C720" s="115"/>
      <c r="D720" s="115"/>
      <c r="E720" s="115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</row>
    <row r="721" spans="2:18">
      <c r="B721" s="115"/>
      <c r="C721" s="115"/>
      <c r="D721" s="115"/>
      <c r="E721" s="115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</row>
    <row r="722" spans="2:18">
      <c r="B722" s="115"/>
      <c r="C722" s="115"/>
      <c r="D722" s="115"/>
      <c r="E722" s="115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</row>
    <row r="723" spans="2:18">
      <c r="B723" s="115"/>
      <c r="C723" s="115"/>
      <c r="D723" s="115"/>
      <c r="E723" s="115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</row>
    <row r="724" spans="2:18">
      <c r="B724" s="115"/>
      <c r="C724" s="115"/>
      <c r="D724" s="115"/>
      <c r="E724" s="115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</row>
    <row r="725" spans="2:18">
      <c r="B725" s="115"/>
      <c r="C725" s="115"/>
      <c r="D725" s="115"/>
      <c r="E725" s="115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</row>
    <row r="726" spans="2:18">
      <c r="B726" s="115"/>
      <c r="C726" s="115"/>
      <c r="D726" s="115"/>
      <c r="E726" s="115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</row>
    <row r="727" spans="2:18">
      <c r="B727" s="115"/>
      <c r="C727" s="115"/>
      <c r="D727" s="115"/>
      <c r="E727" s="115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</row>
    <row r="728" spans="2:18">
      <c r="B728" s="115"/>
      <c r="C728" s="115"/>
      <c r="D728" s="115"/>
      <c r="E728" s="115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</row>
    <row r="729" spans="2:18">
      <c r="B729" s="115"/>
      <c r="C729" s="115"/>
      <c r="D729" s="115"/>
      <c r="E729" s="115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</row>
    <row r="730" spans="2:18">
      <c r="B730" s="115"/>
      <c r="C730" s="115"/>
      <c r="D730" s="115"/>
      <c r="E730" s="115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</row>
    <row r="731" spans="2:18">
      <c r="B731" s="115"/>
      <c r="C731" s="115"/>
      <c r="D731" s="115"/>
      <c r="E731" s="115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</row>
    <row r="732" spans="2:18">
      <c r="B732" s="115"/>
      <c r="C732" s="115"/>
      <c r="D732" s="115"/>
      <c r="E732" s="115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</row>
    <row r="733" spans="2:18">
      <c r="B733" s="115"/>
      <c r="C733" s="115"/>
      <c r="D733" s="115"/>
      <c r="E733" s="115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</row>
    <row r="734" spans="2:18">
      <c r="B734" s="115"/>
      <c r="C734" s="115"/>
      <c r="D734" s="115"/>
      <c r="E734" s="115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</row>
    <row r="735" spans="2:18">
      <c r="B735" s="115"/>
      <c r="C735" s="115"/>
      <c r="D735" s="115"/>
      <c r="E735" s="115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</row>
    <row r="736" spans="2:18">
      <c r="B736" s="115"/>
      <c r="C736" s="115"/>
      <c r="D736" s="115"/>
      <c r="E736" s="115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</row>
    <row r="737" spans="2:18">
      <c r="B737" s="115"/>
      <c r="C737" s="115"/>
      <c r="D737" s="115"/>
      <c r="E737" s="115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</row>
    <row r="738" spans="2:18">
      <c r="B738" s="115"/>
      <c r="C738" s="115"/>
      <c r="D738" s="115"/>
      <c r="E738" s="115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</row>
    <row r="739" spans="2:18">
      <c r="B739" s="115"/>
      <c r="C739" s="115"/>
      <c r="D739" s="115"/>
      <c r="E739" s="115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</row>
    <row r="740" spans="2:18">
      <c r="B740" s="115"/>
      <c r="C740" s="115"/>
      <c r="D740" s="115"/>
      <c r="E740" s="115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</row>
    <row r="741" spans="2:18">
      <c r="B741" s="115"/>
      <c r="C741" s="115"/>
      <c r="D741" s="115"/>
      <c r="E741" s="115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</row>
    <row r="742" spans="2:18">
      <c r="B742" s="115"/>
      <c r="C742" s="115"/>
      <c r="D742" s="115"/>
      <c r="E742" s="115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</row>
    <row r="743" spans="2:18">
      <c r="B743" s="115"/>
      <c r="C743" s="115"/>
      <c r="D743" s="115"/>
      <c r="E743" s="115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</row>
    <row r="744" spans="2:18">
      <c r="B744" s="115"/>
      <c r="C744" s="115"/>
      <c r="D744" s="115"/>
      <c r="E744" s="115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</row>
    <row r="745" spans="2:18">
      <c r="B745" s="115"/>
      <c r="C745" s="115"/>
      <c r="D745" s="115"/>
      <c r="E745" s="115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</row>
    <row r="746" spans="2:18">
      <c r="B746" s="115"/>
      <c r="C746" s="115"/>
      <c r="D746" s="115"/>
      <c r="E746" s="115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</row>
    <row r="747" spans="2:18">
      <c r="B747" s="115"/>
      <c r="C747" s="115"/>
      <c r="D747" s="115"/>
      <c r="E747" s="115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</row>
    <row r="748" spans="2:18">
      <c r="B748" s="115"/>
      <c r="C748" s="115"/>
      <c r="D748" s="115"/>
      <c r="E748" s="115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</row>
    <row r="749" spans="2:18">
      <c r="B749" s="115"/>
      <c r="C749" s="115"/>
      <c r="D749" s="115"/>
      <c r="E749" s="115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</row>
    <row r="750" spans="2:18">
      <c r="B750" s="115"/>
      <c r="C750" s="115"/>
      <c r="D750" s="115"/>
      <c r="E750" s="115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</row>
    <row r="751" spans="2:18">
      <c r="B751" s="115"/>
      <c r="C751" s="115"/>
      <c r="D751" s="115"/>
      <c r="E751" s="115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</row>
    <row r="752" spans="2:18">
      <c r="B752" s="115"/>
      <c r="C752" s="115"/>
      <c r="D752" s="115"/>
      <c r="E752" s="115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</row>
    <row r="753" spans="2:18">
      <c r="B753" s="115"/>
      <c r="C753" s="115"/>
      <c r="D753" s="115"/>
      <c r="E753" s="115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</row>
    <row r="754" spans="2:18">
      <c r="B754" s="115"/>
      <c r="C754" s="115"/>
      <c r="D754" s="115"/>
      <c r="E754" s="115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</row>
    <row r="755" spans="2:18">
      <c r="B755" s="115"/>
      <c r="C755" s="115"/>
      <c r="D755" s="115"/>
      <c r="E755" s="115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</row>
    <row r="756" spans="2:18">
      <c r="B756" s="115"/>
      <c r="C756" s="115"/>
      <c r="D756" s="115"/>
      <c r="E756" s="115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</row>
    <row r="757" spans="2:18">
      <c r="B757" s="115"/>
      <c r="C757" s="115"/>
      <c r="D757" s="115"/>
      <c r="E757" s="115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</row>
    <row r="758" spans="2:18">
      <c r="B758" s="115"/>
      <c r="C758" s="115"/>
      <c r="D758" s="115"/>
      <c r="E758" s="115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</row>
    <row r="759" spans="2:18">
      <c r="B759" s="115"/>
      <c r="C759" s="115"/>
      <c r="D759" s="115"/>
      <c r="E759" s="115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</row>
    <row r="760" spans="2:18">
      <c r="B760" s="115"/>
      <c r="C760" s="115"/>
      <c r="D760" s="115"/>
      <c r="E760" s="115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</row>
    <row r="761" spans="2:18">
      <c r="B761" s="115"/>
      <c r="C761" s="115"/>
      <c r="D761" s="115"/>
      <c r="E761" s="115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</row>
    <row r="762" spans="2:18">
      <c r="B762" s="115"/>
      <c r="C762" s="115"/>
      <c r="D762" s="115"/>
      <c r="E762" s="115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</row>
    <row r="763" spans="2:18">
      <c r="B763" s="115"/>
      <c r="C763" s="115"/>
      <c r="D763" s="115"/>
      <c r="E763" s="115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</row>
    <row r="764" spans="2:18">
      <c r="B764" s="115"/>
      <c r="C764" s="115"/>
      <c r="D764" s="115"/>
      <c r="E764" s="115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</row>
    <row r="765" spans="2:18">
      <c r="B765" s="115"/>
      <c r="C765" s="115"/>
      <c r="D765" s="115"/>
      <c r="E765" s="115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</row>
    <row r="766" spans="2:18">
      <c r="B766" s="115"/>
      <c r="C766" s="115"/>
      <c r="D766" s="115"/>
      <c r="E766" s="115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</row>
    <row r="767" spans="2:18">
      <c r="B767" s="115"/>
      <c r="C767" s="115"/>
      <c r="D767" s="115"/>
      <c r="E767" s="115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</row>
    <row r="768" spans="2:18">
      <c r="B768" s="115"/>
      <c r="C768" s="115"/>
      <c r="D768" s="115"/>
      <c r="E768" s="115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</row>
    <row r="769" spans="2:18">
      <c r="B769" s="115"/>
      <c r="C769" s="115"/>
      <c r="D769" s="115"/>
      <c r="E769" s="115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</row>
    <row r="770" spans="2:18">
      <c r="B770" s="115"/>
      <c r="C770" s="115"/>
      <c r="D770" s="115"/>
      <c r="E770" s="115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</row>
    <row r="771" spans="2:18">
      <c r="B771" s="115"/>
      <c r="C771" s="115"/>
      <c r="D771" s="115"/>
      <c r="E771" s="115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</row>
    <row r="772" spans="2:18">
      <c r="B772" s="115"/>
      <c r="C772" s="115"/>
      <c r="D772" s="115"/>
      <c r="E772" s="115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</row>
    <row r="773" spans="2:18">
      <c r="B773" s="115"/>
      <c r="C773" s="115"/>
      <c r="D773" s="115"/>
      <c r="E773" s="115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</row>
    <row r="774" spans="2:18">
      <c r="B774" s="115"/>
      <c r="C774" s="115"/>
      <c r="D774" s="115"/>
      <c r="E774" s="115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</row>
    <row r="775" spans="2:18">
      <c r="B775" s="115"/>
      <c r="C775" s="115"/>
      <c r="D775" s="115"/>
      <c r="E775" s="115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</row>
    <row r="776" spans="2:18">
      <c r="B776" s="115"/>
      <c r="C776" s="115"/>
      <c r="D776" s="115"/>
      <c r="E776" s="115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</row>
    <row r="777" spans="2:18">
      <c r="B777" s="115"/>
      <c r="C777" s="115"/>
      <c r="D777" s="115"/>
      <c r="E777" s="115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</row>
    <row r="778" spans="2:18">
      <c r="B778" s="115"/>
      <c r="C778" s="115"/>
      <c r="D778" s="115"/>
      <c r="E778" s="115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</row>
    <row r="779" spans="2:18">
      <c r="B779" s="115"/>
      <c r="C779" s="115"/>
      <c r="D779" s="115"/>
      <c r="E779" s="115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</row>
    <row r="780" spans="2:18">
      <c r="B780" s="115"/>
      <c r="C780" s="115"/>
      <c r="D780" s="115"/>
      <c r="E780" s="115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</row>
    <row r="781" spans="2:18">
      <c r="B781" s="115"/>
      <c r="C781" s="115"/>
      <c r="D781" s="115"/>
      <c r="E781" s="115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</row>
    <row r="782" spans="2:18">
      <c r="B782" s="115"/>
      <c r="C782" s="115"/>
      <c r="D782" s="115"/>
      <c r="E782" s="115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</row>
    <row r="783" spans="2:18">
      <c r="B783" s="115"/>
      <c r="C783" s="115"/>
      <c r="D783" s="115"/>
      <c r="E783" s="115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</row>
    <row r="784" spans="2:18">
      <c r="B784" s="115"/>
      <c r="C784" s="115"/>
      <c r="D784" s="115"/>
      <c r="E784" s="115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</row>
    <row r="785" spans="2:18">
      <c r="B785" s="115"/>
      <c r="C785" s="115"/>
      <c r="D785" s="115"/>
      <c r="E785" s="115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</row>
    <row r="786" spans="2:18">
      <c r="B786" s="115"/>
      <c r="C786" s="115"/>
      <c r="D786" s="115"/>
      <c r="E786" s="115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</row>
    <row r="787" spans="2:18">
      <c r="B787" s="115"/>
      <c r="C787" s="115"/>
      <c r="D787" s="115"/>
      <c r="E787" s="115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</row>
    <row r="788" spans="2:18">
      <c r="B788" s="115"/>
      <c r="C788" s="115"/>
      <c r="D788" s="115"/>
      <c r="E788" s="115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</row>
    <row r="789" spans="2:18">
      <c r="B789" s="115"/>
      <c r="C789" s="115"/>
      <c r="D789" s="115"/>
      <c r="E789" s="115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</row>
    <row r="790" spans="2:18">
      <c r="B790" s="115"/>
      <c r="C790" s="115"/>
      <c r="D790" s="115"/>
      <c r="E790" s="115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</row>
    <row r="791" spans="2:18">
      <c r="B791" s="115"/>
      <c r="C791" s="115"/>
      <c r="D791" s="115"/>
      <c r="E791" s="115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</row>
    <row r="792" spans="2:18">
      <c r="B792" s="115"/>
      <c r="C792" s="115"/>
      <c r="D792" s="115"/>
      <c r="E792" s="115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</row>
    <row r="793" spans="2:18">
      <c r="B793" s="115"/>
      <c r="C793" s="115"/>
      <c r="D793" s="115"/>
      <c r="E793" s="115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</row>
    <row r="794" spans="2:18">
      <c r="B794" s="115"/>
      <c r="C794" s="115"/>
      <c r="D794" s="115"/>
      <c r="E794" s="115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</row>
    <row r="795" spans="2:18">
      <c r="B795" s="115"/>
      <c r="C795" s="115"/>
      <c r="D795" s="115"/>
      <c r="E795" s="115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</row>
    <row r="796" spans="2:18">
      <c r="B796" s="115"/>
      <c r="C796" s="115"/>
      <c r="D796" s="115"/>
      <c r="E796" s="115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</row>
    <row r="797" spans="2:18">
      <c r="B797" s="115"/>
      <c r="C797" s="115"/>
      <c r="D797" s="115"/>
      <c r="E797" s="115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</row>
    <row r="798" spans="2:18">
      <c r="B798" s="115"/>
      <c r="C798" s="115"/>
      <c r="D798" s="115"/>
      <c r="E798" s="115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</row>
    <row r="799" spans="2:18">
      <c r="B799" s="115"/>
      <c r="C799" s="115"/>
      <c r="D799" s="115"/>
      <c r="E799" s="115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</row>
    <row r="800" spans="2:18">
      <c r="B800" s="115"/>
      <c r="C800" s="115"/>
      <c r="D800" s="115"/>
      <c r="E800" s="115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</row>
    <row r="801" spans="2:18">
      <c r="B801" s="115"/>
      <c r="C801" s="115"/>
      <c r="D801" s="115"/>
      <c r="E801" s="115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</row>
    <row r="802" spans="2:18">
      <c r="B802" s="115"/>
      <c r="C802" s="115"/>
      <c r="D802" s="115"/>
      <c r="E802" s="115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</row>
    <row r="803" spans="2:18">
      <c r="B803" s="115"/>
      <c r="C803" s="115"/>
      <c r="D803" s="115"/>
      <c r="E803" s="115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</row>
    <row r="804" spans="2:18">
      <c r="B804" s="115"/>
      <c r="C804" s="115"/>
      <c r="D804" s="115"/>
      <c r="E804" s="115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</row>
    <row r="805" spans="2:18">
      <c r="B805" s="115"/>
      <c r="C805" s="115"/>
      <c r="D805" s="115"/>
      <c r="E805" s="115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</row>
    <row r="806" spans="2:18">
      <c r="B806" s="115"/>
      <c r="C806" s="115"/>
      <c r="D806" s="115"/>
      <c r="E806" s="115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</row>
    <row r="807" spans="2:18">
      <c r="B807" s="115"/>
      <c r="C807" s="115"/>
      <c r="D807" s="115"/>
      <c r="E807" s="115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</row>
    <row r="808" spans="2:18">
      <c r="B808" s="115"/>
      <c r="C808" s="115"/>
      <c r="D808" s="115"/>
      <c r="E808" s="115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</row>
    <row r="809" spans="2:18">
      <c r="B809" s="115"/>
      <c r="C809" s="115"/>
      <c r="D809" s="115"/>
      <c r="E809" s="115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</row>
    <row r="810" spans="2:18">
      <c r="B810" s="115"/>
      <c r="C810" s="115"/>
      <c r="D810" s="115"/>
      <c r="E810" s="115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</row>
    <row r="811" spans="2:18">
      <c r="B811" s="115"/>
      <c r="C811" s="115"/>
      <c r="D811" s="115"/>
      <c r="E811" s="115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</row>
    <row r="812" spans="2:18">
      <c r="B812" s="115"/>
      <c r="C812" s="115"/>
      <c r="D812" s="115"/>
      <c r="E812" s="115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</row>
    <row r="813" spans="2:18">
      <c r="B813" s="115"/>
      <c r="C813" s="115"/>
      <c r="D813" s="115"/>
      <c r="E813" s="115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</row>
    <row r="814" spans="2:18">
      <c r="B814" s="115"/>
      <c r="C814" s="115"/>
      <c r="D814" s="115"/>
      <c r="E814" s="115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</row>
    <row r="815" spans="2:18">
      <c r="B815" s="115"/>
      <c r="C815" s="115"/>
      <c r="D815" s="115"/>
      <c r="E815" s="115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</row>
    <row r="816" spans="2:18">
      <c r="B816" s="115"/>
      <c r="C816" s="115"/>
      <c r="D816" s="115"/>
      <c r="E816" s="115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</row>
    <row r="817" spans="2:18">
      <c r="B817" s="115"/>
      <c r="C817" s="115"/>
      <c r="D817" s="115"/>
      <c r="E817" s="115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</row>
    <row r="818" spans="2:18">
      <c r="B818" s="115"/>
      <c r="C818" s="115"/>
      <c r="D818" s="115"/>
      <c r="E818" s="115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</row>
    <row r="819" spans="2:18">
      <c r="B819" s="115"/>
      <c r="C819" s="115"/>
      <c r="D819" s="115"/>
      <c r="E819" s="115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</row>
    <row r="820" spans="2:18">
      <c r="B820" s="115"/>
      <c r="C820" s="115"/>
      <c r="D820" s="115"/>
      <c r="E820" s="115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</row>
    <row r="821" spans="2:18">
      <c r="B821" s="115"/>
      <c r="C821" s="115"/>
      <c r="D821" s="115"/>
      <c r="E821" s="115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</row>
    <row r="822" spans="2:18">
      <c r="B822" s="115"/>
      <c r="C822" s="115"/>
      <c r="D822" s="115"/>
      <c r="E822" s="115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</row>
    <row r="823" spans="2:18">
      <c r="B823" s="115"/>
      <c r="C823" s="115"/>
      <c r="D823" s="115"/>
      <c r="E823" s="115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</row>
    <row r="824" spans="2:18">
      <c r="B824" s="115"/>
      <c r="C824" s="115"/>
      <c r="D824" s="115"/>
      <c r="E824" s="115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</row>
    <row r="825" spans="2:18">
      <c r="B825" s="115"/>
      <c r="C825" s="115"/>
      <c r="D825" s="115"/>
      <c r="E825" s="115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</row>
    <row r="826" spans="2:18">
      <c r="B826" s="115"/>
      <c r="C826" s="115"/>
      <c r="D826" s="115"/>
      <c r="E826" s="115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</row>
    <row r="827" spans="2:18">
      <c r="B827" s="115"/>
      <c r="C827" s="115"/>
      <c r="D827" s="115"/>
      <c r="E827" s="115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</row>
    <row r="828" spans="2:18">
      <c r="B828" s="115"/>
      <c r="C828" s="115"/>
      <c r="D828" s="115"/>
      <c r="E828" s="115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</row>
    <row r="829" spans="2:18">
      <c r="B829" s="115"/>
      <c r="C829" s="115"/>
      <c r="D829" s="115"/>
      <c r="E829" s="115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</row>
    <row r="830" spans="2:18">
      <c r="B830" s="115"/>
      <c r="C830" s="115"/>
      <c r="D830" s="115"/>
      <c r="E830" s="115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</row>
    <row r="831" spans="2:18">
      <c r="B831" s="115"/>
      <c r="C831" s="115"/>
      <c r="D831" s="115"/>
      <c r="E831" s="115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</row>
    <row r="832" spans="2:18">
      <c r="B832" s="115"/>
      <c r="C832" s="115"/>
      <c r="D832" s="115"/>
      <c r="E832" s="115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</row>
    <row r="833" spans="2:18">
      <c r="B833" s="115"/>
      <c r="C833" s="115"/>
      <c r="D833" s="115"/>
      <c r="E833" s="115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</row>
    <row r="834" spans="2:18">
      <c r="B834" s="115"/>
      <c r="C834" s="115"/>
      <c r="D834" s="115"/>
      <c r="E834" s="115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</row>
    <row r="835" spans="2:18">
      <c r="B835" s="115"/>
      <c r="C835" s="115"/>
      <c r="D835" s="115"/>
      <c r="E835" s="115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</row>
    <row r="836" spans="2:18">
      <c r="B836" s="115"/>
      <c r="C836" s="115"/>
      <c r="D836" s="115"/>
      <c r="E836" s="115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</row>
    <row r="837" spans="2:18">
      <c r="B837" s="115"/>
      <c r="C837" s="115"/>
      <c r="D837" s="115"/>
      <c r="E837" s="115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</row>
    <row r="838" spans="2:18">
      <c r="B838" s="115"/>
      <c r="C838" s="115"/>
      <c r="D838" s="115"/>
      <c r="E838" s="115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</row>
    <row r="839" spans="2:18">
      <c r="B839" s="115"/>
      <c r="C839" s="115"/>
      <c r="D839" s="115"/>
      <c r="E839" s="115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</row>
    <row r="840" spans="2:18">
      <c r="B840" s="115"/>
      <c r="C840" s="115"/>
      <c r="D840" s="115"/>
      <c r="E840" s="115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</row>
    <row r="841" spans="2:18">
      <c r="B841" s="115"/>
      <c r="C841" s="115"/>
      <c r="D841" s="115"/>
      <c r="E841" s="115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</row>
    <row r="842" spans="2:18">
      <c r="B842" s="115"/>
      <c r="C842" s="115"/>
      <c r="D842" s="115"/>
      <c r="E842" s="115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</row>
    <row r="843" spans="2:18">
      <c r="B843" s="115"/>
      <c r="C843" s="115"/>
      <c r="D843" s="115"/>
      <c r="E843" s="115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</row>
    <row r="844" spans="2:18">
      <c r="B844" s="115"/>
      <c r="C844" s="115"/>
      <c r="D844" s="115"/>
      <c r="E844" s="115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</row>
    <row r="845" spans="2:18">
      <c r="B845" s="115"/>
      <c r="C845" s="115"/>
      <c r="D845" s="115"/>
      <c r="E845" s="115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</row>
    <row r="846" spans="2:18">
      <c r="B846" s="115"/>
      <c r="C846" s="115"/>
      <c r="D846" s="115"/>
      <c r="E846" s="115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</row>
    <row r="847" spans="2:18">
      <c r="B847" s="115"/>
      <c r="C847" s="115"/>
      <c r="D847" s="115"/>
      <c r="E847" s="115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</row>
    <row r="848" spans="2:18">
      <c r="B848" s="115"/>
      <c r="C848" s="115"/>
      <c r="D848" s="115"/>
      <c r="E848" s="115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</row>
    <row r="849" spans="2:18">
      <c r="B849" s="115"/>
      <c r="C849" s="115"/>
      <c r="D849" s="115"/>
      <c r="E849" s="115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</row>
    <row r="850" spans="2:18">
      <c r="B850" s="115"/>
      <c r="C850" s="115"/>
      <c r="D850" s="115"/>
      <c r="E850" s="115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</row>
    <row r="851" spans="2:18">
      <c r="B851" s="115"/>
      <c r="C851" s="115"/>
      <c r="D851" s="115"/>
      <c r="E851" s="115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</row>
    <row r="852" spans="2:18">
      <c r="B852" s="115"/>
      <c r="C852" s="115"/>
      <c r="D852" s="115"/>
      <c r="E852" s="115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</row>
    <row r="853" spans="2:18">
      <c r="B853" s="115"/>
      <c r="C853" s="115"/>
      <c r="D853" s="115"/>
      <c r="E853" s="115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</row>
    <row r="854" spans="2:18">
      <c r="B854" s="115"/>
      <c r="C854" s="115"/>
      <c r="D854" s="115"/>
      <c r="E854" s="115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</row>
    <row r="855" spans="2:18">
      <c r="B855" s="115"/>
      <c r="C855" s="115"/>
      <c r="D855" s="115"/>
      <c r="E855" s="115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</row>
    <row r="856" spans="2:18">
      <c r="B856" s="115"/>
      <c r="C856" s="115"/>
      <c r="D856" s="115"/>
      <c r="E856" s="115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</row>
    <row r="857" spans="2:18">
      <c r="B857" s="115"/>
      <c r="C857" s="115"/>
      <c r="D857" s="115"/>
      <c r="E857" s="115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</row>
    <row r="858" spans="2:18">
      <c r="B858" s="115"/>
      <c r="C858" s="115"/>
      <c r="D858" s="115"/>
      <c r="E858" s="115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</row>
    <row r="859" spans="2:18">
      <c r="B859" s="115"/>
      <c r="C859" s="115"/>
      <c r="D859" s="115"/>
      <c r="E859" s="115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</row>
    <row r="860" spans="2:18">
      <c r="B860" s="115"/>
      <c r="C860" s="115"/>
      <c r="D860" s="115"/>
      <c r="E860" s="115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</row>
    <row r="861" spans="2:18">
      <c r="B861" s="115"/>
      <c r="C861" s="115"/>
      <c r="D861" s="115"/>
      <c r="E861" s="115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</row>
    <row r="862" spans="2:18">
      <c r="B862" s="115"/>
      <c r="C862" s="115"/>
      <c r="D862" s="115"/>
      <c r="E862" s="115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</row>
    <row r="863" spans="2:18">
      <c r="B863" s="115"/>
      <c r="C863" s="115"/>
      <c r="D863" s="115"/>
      <c r="E863" s="115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</row>
    <row r="864" spans="2:18">
      <c r="B864" s="115"/>
      <c r="C864" s="115"/>
      <c r="D864" s="115"/>
      <c r="E864" s="115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</row>
    <row r="865" spans="2:18">
      <c r="B865" s="115"/>
      <c r="C865" s="115"/>
      <c r="D865" s="115"/>
      <c r="E865" s="115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</row>
    <row r="866" spans="2:18">
      <c r="B866" s="115"/>
      <c r="C866" s="115"/>
      <c r="D866" s="115"/>
      <c r="E866" s="115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</row>
    <row r="867" spans="2:18">
      <c r="B867" s="115"/>
      <c r="C867" s="115"/>
      <c r="D867" s="115"/>
      <c r="E867" s="115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</row>
    <row r="868" spans="2:18">
      <c r="B868" s="115"/>
      <c r="C868" s="115"/>
      <c r="D868" s="115"/>
      <c r="E868" s="115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</row>
    <row r="869" spans="2:18">
      <c r="B869" s="115"/>
      <c r="C869" s="115"/>
      <c r="D869" s="115"/>
      <c r="E869" s="115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</row>
    <row r="870" spans="2:18">
      <c r="B870" s="115"/>
      <c r="C870" s="115"/>
      <c r="D870" s="115"/>
      <c r="E870" s="115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</row>
    <row r="871" spans="2:18">
      <c r="B871" s="115"/>
      <c r="C871" s="115"/>
      <c r="D871" s="115"/>
      <c r="E871" s="115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</row>
    <row r="872" spans="2:18">
      <c r="B872" s="115"/>
      <c r="C872" s="115"/>
      <c r="D872" s="115"/>
      <c r="E872" s="115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</row>
    <row r="873" spans="2:18">
      <c r="B873" s="115"/>
      <c r="C873" s="115"/>
      <c r="D873" s="115"/>
      <c r="E873" s="115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</row>
    <row r="874" spans="2:18">
      <c r="B874" s="115"/>
      <c r="C874" s="115"/>
      <c r="D874" s="115"/>
      <c r="E874" s="115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</row>
    <row r="875" spans="2:18">
      <c r="B875" s="115"/>
      <c r="C875" s="115"/>
      <c r="D875" s="115"/>
      <c r="E875" s="115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</row>
    <row r="876" spans="2:18">
      <c r="B876" s="115"/>
      <c r="C876" s="115"/>
      <c r="D876" s="115"/>
      <c r="E876" s="115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</row>
    <row r="877" spans="2:18">
      <c r="B877" s="115"/>
      <c r="C877" s="115"/>
      <c r="D877" s="115"/>
      <c r="E877" s="115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</row>
    <row r="878" spans="2:18">
      <c r="B878" s="115"/>
      <c r="C878" s="115"/>
      <c r="D878" s="115"/>
      <c r="E878" s="115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</row>
    <row r="879" spans="2:18">
      <c r="B879" s="115"/>
      <c r="C879" s="115"/>
      <c r="D879" s="115"/>
      <c r="E879" s="115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</row>
    <row r="880" spans="2:18">
      <c r="B880" s="115"/>
      <c r="C880" s="115"/>
      <c r="D880" s="115"/>
      <c r="E880" s="115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</row>
    <row r="881" spans="2:18">
      <c r="B881" s="115"/>
      <c r="C881" s="115"/>
      <c r="D881" s="115"/>
      <c r="E881" s="115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</row>
    <row r="882" spans="2:18">
      <c r="B882" s="115"/>
      <c r="C882" s="115"/>
      <c r="D882" s="115"/>
      <c r="E882" s="115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</row>
    <row r="883" spans="2:18">
      <c r="B883" s="115"/>
      <c r="C883" s="115"/>
      <c r="D883" s="115"/>
      <c r="E883" s="115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</row>
    <row r="884" spans="2:18">
      <c r="B884" s="115"/>
      <c r="C884" s="115"/>
      <c r="D884" s="115"/>
      <c r="E884" s="115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</row>
    <row r="885" spans="2:18">
      <c r="B885" s="115"/>
      <c r="C885" s="115"/>
      <c r="D885" s="115"/>
      <c r="E885" s="115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</row>
    <row r="886" spans="2:18">
      <c r="B886" s="115"/>
      <c r="C886" s="115"/>
      <c r="D886" s="115"/>
      <c r="E886" s="115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</row>
    <row r="887" spans="2:18">
      <c r="B887" s="115"/>
      <c r="C887" s="115"/>
      <c r="D887" s="115"/>
      <c r="E887" s="115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</row>
    <row r="888" spans="2:18">
      <c r="B888" s="115"/>
      <c r="C888" s="115"/>
      <c r="D888" s="115"/>
      <c r="E888" s="115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</row>
    <row r="889" spans="2:18">
      <c r="B889" s="115"/>
      <c r="C889" s="115"/>
      <c r="D889" s="115"/>
      <c r="E889" s="115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</row>
    <row r="890" spans="2:18">
      <c r="B890" s="115"/>
      <c r="C890" s="115"/>
      <c r="D890" s="115"/>
      <c r="E890" s="115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</row>
    <row r="891" spans="2:18">
      <c r="B891" s="115"/>
      <c r="C891" s="115"/>
      <c r="D891" s="115"/>
      <c r="E891" s="115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</row>
    <row r="892" spans="2:18">
      <c r="B892" s="115"/>
      <c r="C892" s="115"/>
      <c r="D892" s="115"/>
      <c r="E892" s="115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</row>
    <row r="893" spans="2:18">
      <c r="B893" s="115"/>
      <c r="C893" s="115"/>
      <c r="D893" s="115"/>
      <c r="E893" s="115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</row>
    <row r="894" spans="2:18">
      <c r="B894" s="115"/>
      <c r="C894" s="115"/>
      <c r="D894" s="115"/>
      <c r="E894" s="115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</row>
    <row r="895" spans="2:18">
      <c r="B895" s="115"/>
      <c r="C895" s="115"/>
      <c r="D895" s="115"/>
      <c r="E895" s="115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</row>
    <row r="896" spans="2:18">
      <c r="B896" s="115"/>
      <c r="C896" s="115"/>
      <c r="D896" s="115"/>
      <c r="E896" s="115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</row>
    <row r="897" spans="2:18">
      <c r="B897" s="115"/>
      <c r="C897" s="115"/>
      <c r="D897" s="115"/>
      <c r="E897" s="115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</row>
    <row r="898" spans="2:18">
      <c r="B898" s="115"/>
      <c r="C898" s="115"/>
      <c r="D898" s="115"/>
      <c r="E898" s="115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</row>
    <row r="899" spans="2:18">
      <c r="B899" s="115"/>
      <c r="C899" s="115"/>
      <c r="D899" s="115"/>
      <c r="E899" s="115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</row>
    <row r="900" spans="2:18">
      <c r="B900" s="115"/>
      <c r="C900" s="115"/>
      <c r="D900" s="115"/>
      <c r="E900" s="115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</row>
    <row r="901" spans="2:18">
      <c r="B901" s="115"/>
      <c r="C901" s="115"/>
      <c r="D901" s="115"/>
      <c r="E901" s="115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</row>
    <row r="902" spans="2:18">
      <c r="B902" s="115"/>
      <c r="C902" s="115"/>
      <c r="D902" s="115"/>
      <c r="E902" s="115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</row>
    <row r="903" spans="2:18">
      <c r="B903" s="115"/>
      <c r="C903" s="115"/>
      <c r="D903" s="115"/>
      <c r="E903" s="115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</row>
    <row r="904" spans="2:18">
      <c r="B904" s="115"/>
      <c r="C904" s="115"/>
      <c r="D904" s="115"/>
      <c r="E904" s="115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</row>
    <row r="905" spans="2:18">
      <c r="B905" s="115"/>
      <c r="C905" s="115"/>
      <c r="D905" s="115"/>
      <c r="E905" s="115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</row>
    <row r="906" spans="2:18">
      <c r="B906" s="115"/>
      <c r="C906" s="115"/>
      <c r="D906" s="115"/>
      <c r="E906" s="115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</row>
    <row r="907" spans="2:18">
      <c r="B907" s="115"/>
      <c r="C907" s="115"/>
      <c r="D907" s="115"/>
      <c r="E907" s="115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</row>
    <row r="908" spans="2:18">
      <c r="B908" s="115"/>
      <c r="C908" s="115"/>
      <c r="D908" s="115"/>
      <c r="E908" s="115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</row>
    <row r="909" spans="2:18">
      <c r="B909" s="115"/>
      <c r="C909" s="115"/>
      <c r="D909" s="115"/>
      <c r="E909" s="115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</row>
    <row r="910" spans="2:18">
      <c r="B910" s="115"/>
      <c r="C910" s="115"/>
      <c r="D910" s="115"/>
      <c r="E910" s="115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</row>
    <row r="911" spans="2:18">
      <c r="B911" s="115"/>
      <c r="C911" s="115"/>
      <c r="D911" s="115"/>
      <c r="E911" s="115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</row>
    <row r="912" spans="2:18">
      <c r="B912" s="115"/>
      <c r="C912" s="115"/>
      <c r="D912" s="115"/>
      <c r="E912" s="115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</row>
    <row r="913" spans="2:18">
      <c r="B913" s="115"/>
      <c r="C913" s="115"/>
      <c r="D913" s="115"/>
      <c r="E913" s="115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</row>
    <row r="914" spans="2:18">
      <c r="B914" s="115"/>
      <c r="C914" s="115"/>
      <c r="D914" s="115"/>
      <c r="E914" s="115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</row>
    <row r="915" spans="2:18">
      <c r="B915" s="115"/>
      <c r="C915" s="115"/>
      <c r="D915" s="115"/>
      <c r="E915" s="115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</row>
    <row r="916" spans="2:18">
      <c r="B916" s="115"/>
      <c r="C916" s="115"/>
      <c r="D916" s="115"/>
      <c r="E916" s="115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</row>
    <row r="917" spans="2:18">
      <c r="B917" s="115"/>
      <c r="C917" s="115"/>
      <c r="D917" s="115"/>
      <c r="E917" s="115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</row>
    <row r="918" spans="2:18">
      <c r="B918" s="115"/>
      <c r="C918" s="115"/>
      <c r="D918" s="115"/>
      <c r="E918" s="115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</row>
    <row r="919" spans="2:18">
      <c r="B919" s="115"/>
      <c r="C919" s="115"/>
      <c r="D919" s="115"/>
      <c r="E919" s="115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</row>
    <row r="920" spans="2:18">
      <c r="B920" s="115"/>
      <c r="C920" s="115"/>
      <c r="D920" s="115"/>
      <c r="E920" s="115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</row>
    <row r="921" spans="2:18">
      <c r="B921" s="115"/>
      <c r="C921" s="115"/>
      <c r="D921" s="115"/>
      <c r="E921" s="115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</row>
    <row r="922" spans="2:18">
      <c r="B922" s="115"/>
      <c r="C922" s="115"/>
      <c r="D922" s="115"/>
      <c r="E922" s="115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</row>
    <row r="923" spans="2:18">
      <c r="B923" s="115"/>
      <c r="C923" s="115"/>
      <c r="D923" s="115"/>
      <c r="E923" s="115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</row>
    <row r="924" spans="2:18">
      <c r="B924" s="115"/>
      <c r="C924" s="115"/>
      <c r="D924" s="115"/>
      <c r="E924" s="115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</row>
    <row r="925" spans="2:18">
      <c r="B925" s="115"/>
      <c r="C925" s="115"/>
      <c r="D925" s="115"/>
      <c r="E925" s="115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</row>
    <row r="926" spans="2:18">
      <c r="B926" s="115"/>
      <c r="C926" s="115"/>
      <c r="D926" s="115"/>
      <c r="E926" s="115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</row>
    <row r="927" spans="2:18">
      <c r="B927" s="115"/>
      <c r="C927" s="115"/>
      <c r="D927" s="115"/>
      <c r="E927" s="115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</row>
    <row r="928" spans="2:18">
      <c r="B928" s="115"/>
      <c r="C928" s="115"/>
      <c r="D928" s="115"/>
      <c r="E928" s="115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</row>
    <row r="929" spans="2:18">
      <c r="B929" s="115"/>
      <c r="C929" s="115"/>
      <c r="D929" s="115"/>
      <c r="E929" s="115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</row>
    <row r="930" spans="2:18">
      <c r="B930" s="115"/>
      <c r="C930" s="115"/>
      <c r="D930" s="115"/>
      <c r="E930" s="115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</row>
    <row r="931" spans="2:18">
      <c r="B931" s="115"/>
      <c r="C931" s="115"/>
      <c r="D931" s="115"/>
      <c r="E931" s="115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</row>
    <row r="932" spans="2:18">
      <c r="B932" s="115"/>
      <c r="C932" s="115"/>
      <c r="D932" s="115"/>
      <c r="E932" s="115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</row>
    <row r="933" spans="2:18">
      <c r="B933" s="115"/>
      <c r="C933" s="115"/>
      <c r="D933" s="115"/>
      <c r="E933" s="115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</row>
    <row r="934" spans="2:18">
      <c r="B934" s="115"/>
      <c r="C934" s="115"/>
      <c r="D934" s="115"/>
      <c r="E934" s="115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</row>
    <row r="935" spans="2:18">
      <c r="B935" s="115"/>
      <c r="C935" s="115"/>
      <c r="D935" s="115"/>
      <c r="E935" s="115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</row>
    <row r="936" spans="2:18">
      <c r="B936" s="115"/>
      <c r="C936" s="115"/>
      <c r="D936" s="115"/>
      <c r="E936" s="115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</row>
    <row r="937" spans="2:18">
      <c r="B937" s="115"/>
      <c r="C937" s="115"/>
      <c r="D937" s="115"/>
      <c r="E937" s="115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</row>
    <row r="938" spans="2:18">
      <c r="B938" s="115"/>
      <c r="C938" s="115"/>
      <c r="D938" s="115"/>
      <c r="E938" s="115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</row>
    <row r="939" spans="2:18">
      <c r="B939" s="115"/>
      <c r="C939" s="115"/>
      <c r="D939" s="115"/>
      <c r="E939" s="115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</row>
    <row r="940" spans="2:18">
      <c r="B940" s="115"/>
      <c r="C940" s="115"/>
      <c r="D940" s="115"/>
      <c r="E940" s="115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</row>
    <row r="941" spans="2:18">
      <c r="B941" s="115"/>
      <c r="C941" s="115"/>
      <c r="D941" s="115"/>
      <c r="E941" s="115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</row>
    <row r="942" spans="2:18">
      <c r="B942" s="115"/>
      <c r="C942" s="115"/>
      <c r="D942" s="115"/>
      <c r="E942" s="115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</row>
    <row r="943" spans="2:18">
      <c r="B943" s="115"/>
      <c r="C943" s="115"/>
      <c r="D943" s="115"/>
      <c r="E943" s="115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</row>
    <row r="944" spans="2:18">
      <c r="B944" s="115"/>
      <c r="C944" s="115"/>
      <c r="D944" s="115"/>
      <c r="E944" s="115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</row>
    <row r="945" spans="2:18">
      <c r="B945" s="115"/>
      <c r="C945" s="115"/>
      <c r="D945" s="115"/>
      <c r="E945" s="115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</row>
    <row r="946" spans="2:18">
      <c r="B946" s="115"/>
      <c r="C946" s="115"/>
      <c r="D946" s="115"/>
      <c r="E946" s="115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</row>
    <row r="947" spans="2:18">
      <c r="B947" s="115"/>
      <c r="C947" s="115"/>
      <c r="D947" s="115"/>
      <c r="E947" s="115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</row>
    <row r="948" spans="2:18">
      <c r="B948" s="115"/>
      <c r="C948" s="115"/>
      <c r="D948" s="115"/>
      <c r="E948" s="115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</row>
    <row r="949" spans="2:18">
      <c r="B949" s="115"/>
      <c r="C949" s="115"/>
      <c r="D949" s="115"/>
      <c r="E949" s="115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</row>
    <row r="950" spans="2:18">
      <c r="B950" s="115"/>
      <c r="C950" s="115"/>
      <c r="D950" s="115"/>
      <c r="E950" s="115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</row>
    <row r="951" spans="2:18">
      <c r="B951" s="115"/>
      <c r="C951" s="115"/>
      <c r="D951" s="115"/>
      <c r="E951" s="115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</row>
    <row r="952" spans="2:18">
      <c r="B952" s="115"/>
      <c r="C952" s="115"/>
      <c r="D952" s="115"/>
      <c r="E952" s="115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</row>
    <row r="953" spans="2:18">
      <c r="B953" s="115"/>
      <c r="C953" s="115"/>
      <c r="D953" s="115"/>
      <c r="E953" s="115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</row>
    <row r="954" spans="2:18">
      <c r="B954" s="115"/>
      <c r="C954" s="115"/>
      <c r="D954" s="115"/>
      <c r="E954" s="115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</row>
    <row r="955" spans="2:18">
      <c r="B955" s="115"/>
      <c r="C955" s="115"/>
      <c r="D955" s="115"/>
      <c r="E955" s="115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</row>
    <row r="956" spans="2:18">
      <c r="B956" s="115"/>
      <c r="C956" s="115"/>
      <c r="D956" s="115"/>
      <c r="E956" s="115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</row>
    <row r="957" spans="2:18">
      <c r="B957" s="115"/>
      <c r="C957" s="115"/>
      <c r="D957" s="115"/>
      <c r="E957" s="115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</row>
    <row r="958" spans="2:18">
      <c r="B958" s="115"/>
      <c r="C958" s="115"/>
      <c r="D958" s="115"/>
      <c r="E958" s="115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</row>
    <row r="959" spans="2:18">
      <c r="B959" s="115"/>
      <c r="C959" s="115"/>
      <c r="D959" s="115"/>
      <c r="E959" s="115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</row>
    <row r="960" spans="2:18">
      <c r="B960" s="115"/>
      <c r="C960" s="115"/>
      <c r="D960" s="115"/>
      <c r="E960" s="115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</row>
    <row r="961" spans="2:18">
      <c r="B961" s="115"/>
      <c r="C961" s="115"/>
      <c r="D961" s="115"/>
      <c r="E961" s="115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</row>
    <row r="962" spans="2:18">
      <c r="B962" s="115"/>
      <c r="C962" s="115"/>
      <c r="D962" s="115"/>
      <c r="E962" s="115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</row>
    <row r="963" spans="2:18">
      <c r="B963" s="115"/>
      <c r="C963" s="115"/>
      <c r="D963" s="115"/>
      <c r="E963" s="115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</row>
    <row r="964" spans="2:18">
      <c r="B964" s="115"/>
      <c r="C964" s="115"/>
      <c r="D964" s="115"/>
      <c r="E964" s="115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</row>
    <row r="965" spans="2:18">
      <c r="B965" s="115"/>
      <c r="C965" s="115"/>
      <c r="D965" s="115"/>
      <c r="E965" s="115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</row>
    <row r="966" spans="2:18">
      <c r="B966" s="115"/>
      <c r="C966" s="115"/>
      <c r="D966" s="115"/>
      <c r="E966" s="115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</row>
    <row r="967" spans="2:18">
      <c r="B967" s="115"/>
      <c r="C967" s="115"/>
      <c r="D967" s="115"/>
      <c r="E967" s="115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</row>
    <row r="968" spans="2:18">
      <c r="B968" s="115"/>
      <c r="C968" s="115"/>
      <c r="D968" s="115"/>
      <c r="E968" s="115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</row>
    <row r="969" spans="2:18">
      <c r="B969" s="115"/>
      <c r="C969" s="115"/>
      <c r="D969" s="115"/>
      <c r="E969" s="115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</row>
    <row r="970" spans="2:18">
      <c r="B970" s="115"/>
      <c r="C970" s="115"/>
      <c r="D970" s="115"/>
      <c r="E970" s="115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</row>
    <row r="971" spans="2:18">
      <c r="B971" s="115"/>
      <c r="C971" s="115"/>
      <c r="D971" s="115"/>
      <c r="E971" s="115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</row>
    <row r="972" spans="2:18">
      <c r="B972" s="115"/>
      <c r="C972" s="115"/>
      <c r="D972" s="115"/>
      <c r="E972" s="115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</row>
    <row r="973" spans="2:18">
      <c r="B973" s="115"/>
      <c r="C973" s="115"/>
      <c r="D973" s="115"/>
      <c r="E973" s="115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</row>
    <row r="974" spans="2:18">
      <c r="B974" s="115"/>
      <c r="C974" s="115"/>
      <c r="D974" s="115"/>
      <c r="E974" s="115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</row>
    <row r="975" spans="2:18">
      <c r="B975" s="115"/>
      <c r="C975" s="115"/>
      <c r="D975" s="115"/>
      <c r="E975" s="115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</row>
    <row r="976" spans="2:18">
      <c r="B976" s="115"/>
      <c r="C976" s="115"/>
      <c r="D976" s="115"/>
      <c r="E976" s="115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</row>
    <row r="977" spans="2:18">
      <c r="B977" s="115"/>
      <c r="C977" s="115"/>
      <c r="D977" s="115"/>
      <c r="E977" s="115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</row>
    <row r="978" spans="2:18">
      <c r="B978" s="115"/>
      <c r="C978" s="115"/>
      <c r="D978" s="115"/>
      <c r="E978" s="115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</row>
    <row r="979" spans="2:18">
      <c r="B979" s="115"/>
      <c r="C979" s="115"/>
      <c r="D979" s="115"/>
      <c r="E979" s="115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</row>
    <row r="980" spans="2:18">
      <c r="B980" s="115"/>
      <c r="C980" s="115"/>
      <c r="D980" s="115"/>
      <c r="E980" s="115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</row>
    <row r="981" spans="2:18">
      <c r="B981" s="115"/>
      <c r="C981" s="115"/>
      <c r="D981" s="115"/>
      <c r="E981" s="115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</row>
    <row r="982" spans="2:18">
      <c r="B982" s="115"/>
      <c r="C982" s="115"/>
      <c r="D982" s="115"/>
      <c r="E982" s="115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</row>
    <row r="983" spans="2:18">
      <c r="B983" s="115"/>
      <c r="C983" s="115"/>
      <c r="D983" s="115"/>
      <c r="E983" s="115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</row>
    <row r="984" spans="2:18">
      <c r="B984" s="115"/>
      <c r="C984" s="115"/>
      <c r="D984" s="115"/>
      <c r="E984" s="115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</row>
    <row r="985" spans="2:18">
      <c r="B985" s="115"/>
      <c r="C985" s="115"/>
      <c r="D985" s="115"/>
      <c r="E985" s="115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</row>
    <row r="986" spans="2:18">
      <c r="B986" s="115"/>
      <c r="C986" s="115"/>
      <c r="D986" s="115"/>
      <c r="E986" s="115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</row>
    <row r="987" spans="2:18">
      <c r="B987" s="115"/>
      <c r="C987" s="115"/>
      <c r="D987" s="115"/>
      <c r="E987" s="115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</row>
    <row r="988" spans="2:18">
      <c r="B988" s="115"/>
      <c r="C988" s="115"/>
      <c r="D988" s="115"/>
      <c r="E988" s="115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</row>
    <row r="989" spans="2:18">
      <c r="B989" s="115"/>
      <c r="C989" s="115"/>
      <c r="D989" s="115"/>
      <c r="E989" s="115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</row>
    <row r="990" spans="2:18">
      <c r="B990" s="115"/>
      <c r="C990" s="115"/>
      <c r="D990" s="115"/>
      <c r="E990" s="115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</row>
    <row r="991" spans="2:18">
      <c r="B991" s="115"/>
      <c r="C991" s="115"/>
      <c r="D991" s="115"/>
      <c r="E991" s="115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</row>
    <row r="992" spans="2:18">
      <c r="B992" s="115"/>
      <c r="C992" s="115"/>
      <c r="D992" s="115"/>
      <c r="E992" s="115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</row>
    <row r="993" spans="2:18">
      <c r="B993" s="115"/>
      <c r="C993" s="115"/>
      <c r="D993" s="115"/>
      <c r="E993" s="115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</row>
    <row r="994" spans="2:18">
      <c r="B994" s="115"/>
      <c r="C994" s="115"/>
      <c r="D994" s="115"/>
      <c r="E994" s="115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</row>
    <row r="995" spans="2:18">
      <c r="B995" s="115"/>
      <c r="C995" s="115"/>
      <c r="D995" s="115"/>
      <c r="E995" s="115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</row>
    <row r="996" spans="2:18">
      <c r="B996" s="115"/>
      <c r="C996" s="115"/>
      <c r="D996" s="115"/>
      <c r="E996" s="115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</row>
    <row r="997" spans="2:18">
      <c r="B997" s="115"/>
      <c r="C997" s="115"/>
      <c r="D997" s="115"/>
      <c r="E997" s="115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</row>
    <row r="998" spans="2:18">
      <c r="B998" s="115"/>
      <c r="C998" s="115"/>
      <c r="D998" s="115"/>
      <c r="E998" s="115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</row>
    <row r="999" spans="2:18">
      <c r="B999" s="115"/>
      <c r="C999" s="115"/>
      <c r="D999" s="115"/>
      <c r="E999" s="115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</row>
    <row r="1000" spans="2:18">
      <c r="B1000" s="115"/>
      <c r="C1000" s="115"/>
      <c r="D1000" s="115"/>
      <c r="E1000" s="115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</row>
    <row r="1001" spans="2:18">
      <c r="B1001" s="115"/>
      <c r="C1001" s="115"/>
      <c r="D1001" s="115"/>
      <c r="E1001" s="115"/>
      <c r="F1001" s="116"/>
      <c r="G1001" s="116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</row>
    <row r="1002" spans="2:18">
      <c r="B1002" s="115"/>
      <c r="C1002" s="115"/>
      <c r="D1002" s="115"/>
      <c r="E1002" s="115"/>
      <c r="F1002" s="116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</row>
    <row r="1003" spans="2:18">
      <c r="B1003" s="115"/>
      <c r="C1003" s="115"/>
      <c r="D1003" s="115"/>
      <c r="E1003" s="115"/>
      <c r="F1003" s="116"/>
      <c r="G1003" s="116"/>
      <c r="H1003" s="116"/>
      <c r="I1003" s="116"/>
      <c r="J1003" s="116"/>
      <c r="K1003" s="116"/>
      <c r="L1003" s="116"/>
      <c r="M1003" s="116"/>
      <c r="N1003" s="116"/>
      <c r="O1003" s="116"/>
      <c r="P1003" s="116"/>
      <c r="Q1003" s="116"/>
      <c r="R1003" s="116"/>
    </row>
    <row r="1004" spans="2:18">
      <c r="B1004" s="115"/>
      <c r="C1004" s="115"/>
      <c r="D1004" s="115"/>
      <c r="E1004" s="115"/>
      <c r="F1004" s="116"/>
      <c r="G1004" s="116"/>
      <c r="H1004" s="116"/>
      <c r="I1004" s="116"/>
      <c r="J1004" s="116"/>
      <c r="K1004" s="116"/>
      <c r="L1004" s="116"/>
      <c r="M1004" s="116"/>
      <c r="N1004" s="116"/>
      <c r="O1004" s="116"/>
      <c r="P1004" s="116"/>
      <c r="Q1004" s="116"/>
      <c r="R1004" s="116"/>
    </row>
    <row r="1005" spans="2:18">
      <c r="B1005" s="115"/>
      <c r="C1005" s="115"/>
      <c r="D1005" s="115"/>
      <c r="E1005" s="115"/>
      <c r="F1005" s="116"/>
      <c r="G1005" s="116"/>
      <c r="H1005" s="116"/>
      <c r="I1005" s="116"/>
      <c r="J1005" s="116"/>
      <c r="K1005" s="116"/>
      <c r="L1005" s="116"/>
      <c r="M1005" s="116"/>
      <c r="N1005" s="116"/>
      <c r="O1005" s="116"/>
      <c r="P1005" s="116"/>
      <c r="Q1005" s="116"/>
      <c r="R1005" s="116"/>
    </row>
    <row r="1006" spans="2:18">
      <c r="B1006" s="115"/>
      <c r="C1006" s="115"/>
      <c r="D1006" s="115"/>
      <c r="E1006" s="115"/>
      <c r="F1006" s="116"/>
      <c r="G1006" s="116"/>
      <c r="H1006" s="116"/>
      <c r="I1006" s="116"/>
      <c r="J1006" s="116"/>
      <c r="K1006" s="116"/>
      <c r="L1006" s="116"/>
      <c r="M1006" s="116"/>
      <c r="N1006" s="116"/>
      <c r="O1006" s="116"/>
      <c r="P1006" s="116"/>
      <c r="Q1006" s="116"/>
      <c r="R1006" s="116"/>
    </row>
    <row r="1007" spans="2:18">
      <c r="B1007" s="115"/>
      <c r="C1007" s="115"/>
      <c r="D1007" s="115"/>
      <c r="E1007" s="115"/>
      <c r="F1007" s="116"/>
      <c r="G1007" s="116"/>
      <c r="H1007" s="116"/>
      <c r="I1007" s="116"/>
      <c r="J1007" s="116"/>
      <c r="K1007" s="116"/>
      <c r="L1007" s="116"/>
      <c r="M1007" s="116"/>
      <c r="N1007" s="116"/>
      <c r="O1007" s="116"/>
      <c r="P1007" s="116"/>
      <c r="Q1007" s="116"/>
      <c r="R1007" s="116"/>
    </row>
    <row r="1008" spans="2:18">
      <c r="B1008" s="115"/>
      <c r="C1008" s="115"/>
      <c r="D1008" s="115"/>
      <c r="E1008" s="115"/>
      <c r="F1008" s="116"/>
      <c r="G1008" s="116"/>
      <c r="H1008" s="116"/>
      <c r="I1008" s="116"/>
      <c r="J1008" s="116"/>
      <c r="K1008" s="116"/>
      <c r="L1008" s="116"/>
      <c r="M1008" s="116"/>
      <c r="N1008" s="116"/>
      <c r="O1008" s="116"/>
      <c r="P1008" s="116"/>
      <c r="Q1008" s="116"/>
      <c r="R1008" s="116"/>
    </row>
    <row r="1009" spans="2:18">
      <c r="B1009" s="115"/>
      <c r="C1009" s="115"/>
      <c r="D1009" s="115"/>
      <c r="E1009" s="115"/>
      <c r="F1009" s="116"/>
      <c r="G1009" s="116"/>
      <c r="H1009" s="116"/>
      <c r="I1009" s="116"/>
      <c r="J1009" s="116"/>
      <c r="K1009" s="116"/>
      <c r="L1009" s="116"/>
      <c r="M1009" s="116"/>
      <c r="N1009" s="116"/>
      <c r="O1009" s="116"/>
      <c r="P1009" s="116"/>
      <c r="Q1009" s="116"/>
      <c r="R1009" s="116"/>
    </row>
    <row r="1010" spans="2:18">
      <c r="B1010" s="115"/>
      <c r="C1010" s="115"/>
      <c r="D1010" s="115"/>
      <c r="E1010" s="115"/>
      <c r="F1010" s="116"/>
      <c r="G1010" s="116"/>
      <c r="H1010" s="116"/>
      <c r="I1010" s="116"/>
      <c r="J1010" s="116"/>
      <c r="K1010" s="116"/>
      <c r="L1010" s="116"/>
      <c r="M1010" s="116"/>
      <c r="N1010" s="116"/>
      <c r="O1010" s="116"/>
      <c r="P1010" s="116"/>
      <c r="Q1010" s="116"/>
      <c r="R1010" s="116"/>
    </row>
    <row r="1011" spans="2:18">
      <c r="B1011" s="115"/>
      <c r="C1011" s="115"/>
      <c r="D1011" s="115"/>
      <c r="E1011" s="115"/>
      <c r="F1011" s="116"/>
      <c r="G1011" s="116"/>
      <c r="H1011" s="116"/>
      <c r="I1011" s="116"/>
      <c r="J1011" s="116"/>
      <c r="K1011" s="116"/>
      <c r="L1011" s="116"/>
      <c r="M1011" s="116"/>
      <c r="N1011" s="116"/>
      <c r="O1011" s="116"/>
      <c r="P1011" s="116"/>
      <c r="Q1011" s="116"/>
      <c r="R1011" s="116"/>
    </row>
    <row r="1012" spans="2:18">
      <c r="B1012" s="115"/>
      <c r="C1012" s="115"/>
      <c r="D1012" s="115"/>
      <c r="E1012" s="115"/>
      <c r="F1012" s="116"/>
      <c r="G1012" s="116"/>
      <c r="H1012" s="116"/>
      <c r="I1012" s="116"/>
      <c r="J1012" s="116"/>
      <c r="K1012" s="116"/>
      <c r="L1012" s="116"/>
      <c r="M1012" s="116"/>
      <c r="N1012" s="116"/>
      <c r="O1012" s="116"/>
      <c r="P1012" s="116"/>
      <c r="Q1012" s="116"/>
      <c r="R1012" s="116"/>
    </row>
    <row r="1013" spans="2:18">
      <c r="B1013" s="115"/>
      <c r="C1013" s="115"/>
      <c r="D1013" s="115"/>
      <c r="E1013" s="115"/>
      <c r="F1013" s="116"/>
      <c r="G1013" s="116"/>
      <c r="H1013" s="116"/>
      <c r="I1013" s="116"/>
      <c r="J1013" s="116"/>
      <c r="K1013" s="116"/>
      <c r="L1013" s="116"/>
      <c r="M1013" s="116"/>
      <c r="N1013" s="116"/>
      <c r="O1013" s="116"/>
      <c r="P1013" s="116"/>
      <c r="Q1013" s="116"/>
      <c r="R1013" s="116"/>
    </row>
    <row r="1014" spans="2:18">
      <c r="B1014" s="115"/>
      <c r="C1014" s="115"/>
      <c r="D1014" s="115"/>
      <c r="E1014" s="115"/>
      <c r="F1014" s="116"/>
      <c r="G1014" s="116"/>
      <c r="H1014" s="116"/>
      <c r="I1014" s="116"/>
      <c r="J1014" s="116"/>
      <c r="K1014" s="116"/>
      <c r="L1014" s="116"/>
      <c r="M1014" s="116"/>
      <c r="N1014" s="116"/>
      <c r="O1014" s="116"/>
      <c r="P1014" s="116"/>
      <c r="Q1014" s="116"/>
      <c r="R1014" s="116"/>
    </row>
    <row r="1015" spans="2:18">
      <c r="B1015" s="115"/>
      <c r="C1015" s="115"/>
      <c r="D1015" s="115"/>
      <c r="E1015" s="115"/>
      <c r="F1015" s="116"/>
      <c r="G1015" s="116"/>
      <c r="H1015" s="116"/>
      <c r="I1015" s="116"/>
      <c r="J1015" s="116"/>
      <c r="K1015" s="116"/>
      <c r="L1015" s="116"/>
      <c r="M1015" s="116"/>
      <c r="N1015" s="116"/>
      <c r="O1015" s="116"/>
      <c r="P1015" s="116"/>
      <c r="Q1015" s="116"/>
      <c r="R1015" s="116"/>
    </row>
    <row r="1016" spans="2:18">
      <c r="B1016" s="115"/>
      <c r="C1016" s="115"/>
      <c r="D1016" s="115"/>
      <c r="E1016" s="115"/>
      <c r="F1016" s="116"/>
      <c r="G1016" s="116"/>
      <c r="H1016" s="116"/>
      <c r="I1016" s="116"/>
      <c r="J1016" s="116"/>
      <c r="K1016" s="116"/>
      <c r="L1016" s="116"/>
      <c r="M1016" s="116"/>
      <c r="N1016" s="116"/>
      <c r="O1016" s="116"/>
      <c r="P1016" s="116"/>
      <c r="Q1016" s="116"/>
      <c r="R1016" s="116"/>
    </row>
    <row r="1017" spans="2:18">
      <c r="B1017" s="115"/>
      <c r="C1017" s="115"/>
      <c r="D1017" s="115"/>
      <c r="E1017" s="115"/>
      <c r="F1017" s="116"/>
      <c r="G1017" s="116"/>
      <c r="H1017" s="116"/>
      <c r="I1017" s="116"/>
      <c r="J1017" s="116"/>
      <c r="K1017" s="116"/>
      <c r="L1017" s="116"/>
      <c r="M1017" s="116"/>
      <c r="N1017" s="116"/>
      <c r="O1017" s="116"/>
      <c r="P1017" s="116"/>
      <c r="Q1017" s="116"/>
      <c r="R1017" s="116"/>
    </row>
    <row r="1018" spans="2:18">
      <c r="B1018" s="115"/>
      <c r="C1018" s="115"/>
      <c r="D1018" s="115"/>
      <c r="E1018" s="115"/>
      <c r="F1018" s="116"/>
      <c r="G1018" s="116"/>
      <c r="H1018" s="116"/>
      <c r="I1018" s="116"/>
      <c r="J1018" s="116"/>
      <c r="K1018" s="116"/>
      <c r="L1018" s="116"/>
      <c r="M1018" s="116"/>
      <c r="N1018" s="116"/>
      <c r="O1018" s="116"/>
      <c r="P1018" s="116"/>
      <c r="Q1018" s="116"/>
      <c r="R1018" s="116"/>
    </row>
    <row r="1019" spans="2:18">
      <c r="B1019" s="115"/>
      <c r="C1019" s="115"/>
      <c r="D1019" s="115"/>
      <c r="E1019" s="115"/>
      <c r="F1019" s="116"/>
      <c r="G1019" s="116"/>
      <c r="H1019" s="116"/>
      <c r="I1019" s="116"/>
      <c r="J1019" s="116"/>
      <c r="K1019" s="116"/>
      <c r="L1019" s="116"/>
      <c r="M1019" s="116"/>
      <c r="N1019" s="116"/>
      <c r="O1019" s="116"/>
      <c r="P1019" s="116"/>
      <c r="Q1019" s="116"/>
      <c r="R1019" s="116"/>
    </row>
    <row r="1020" spans="2:18">
      <c r="B1020" s="115"/>
      <c r="C1020" s="115"/>
      <c r="D1020" s="115"/>
      <c r="E1020" s="115"/>
      <c r="F1020" s="116"/>
      <c r="G1020" s="116"/>
      <c r="H1020" s="116"/>
      <c r="I1020" s="116"/>
      <c r="J1020" s="116"/>
      <c r="K1020" s="116"/>
      <c r="L1020" s="116"/>
      <c r="M1020" s="116"/>
      <c r="N1020" s="116"/>
      <c r="O1020" s="116"/>
      <c r="P1020" s="116"/>
      <c r="Q1020" s="116"/>
      <c r="R1020" s="116"/>
    </row>
    <row r="1021" spans="2:18">
      <c r="B1021" s="115"/>
      <c r="C1021" s="115"/>
      <c r="D1021" s="115"/>
      <c r="E1021" s="115"/>
      <c r="F1021" s="116"/>
      <c r="G1021" s="116"/>
      <c r="H1021" s="116"/>
      <c r="I1021" s="116"/>
      <c r="J1021" s="116"/>
      <c r="K1021" s="116"/>
      <c r="L1021" s="116"/>
      <c r="M1021" s="116"/>
      <c r="N1021" s="116"/>
      <c r="O1021" s="116"/>
      <c r="P1021" s="116"/>
      <c r="Q1021" s="116"/>
      <c r="R1021" s="116"/>
    </row>
    <row r="1022" spans="2:18">
      <c r="B1022" s="115"/>
      <c r="C1022" s="115"/>
      <c r="D1022" s="115"/>
      <c r="E1022" s="115"/>
      <c r="F1022" s="116"/>
      <c r="G1022" s="116"/>
      <c r="H1022" s="116"/>
      <c r="I1022" s="116"/>
      <c r="J1022" s="116"/>
      <c r="K1022" s="116"/>
      <c r="L1022" s="116"/>
      <c r="M1022" s="116"/>
      <c r="N1022" s="116"/>
      <c r="O1022" s="116"/>
      <c r="P1022" s="116"/>
      <c r="Q1022" s="116"/>
      <c r="R1022" s="116"/>
    </row>
    <row r="1023" spans="2:18">
      <c r="B1023" s="115"/>
      <c r="C1023" s="115"/>
      <c r="D1023" s="115"/>
      <c r="E1023" s="115"/>
      <c r="F1023" s="116"/>
      <c r="G1023" s="116"/>
      <c r="H1023" s="116"/>
      <c r="I1023" s="116"/>
      <c r="J1023" s="116"/>
      <c r="K1023" s="116"/>
      <c r="L1023" s="116"/>
      <c r="M1023" s="116"/>
      <c r="N1023" s="116"/>
      <c r="O1023" s="116"/>
      <c r="P1023" s="116"/>
      <c r="Q1023" s="116"/>
      <c r="R1023" s="116"/>
    </row>
    <row r="1024" spans="2:18">
      <c r="B1024" s="115"/>
      <c r="C1024" s="115"/>
      <c r="D1024" s="115"/>
      <c r="E1024" s="115"/>
      <c r="F1024" s="116"/>
      <c r="G1024" s="116"/>
      <c r="H1024" s="116"/>
      <c r="I1024" s="116"/>
      <c r="J1024" s="116"/>
      <c r="K1024" s="116"/>
      <c r="L1024" s="116"/>
      <c r="M1024" s="116"/>
      <c r="N1024" s="116"/>
      <c r="O1024" s="116"/>
      <c r="P1024" s="116"/>
      <c r="Q1024" s="116"/>
      <c r="R1024" s="116"/>
    </row>
    <row r="1025" spans="2:18">
      <c r="B1025" s="115"/>
      <c r="C1025" s="115"/>
      <c r="D1025" s="115"/>
      <c r="E1025" s="115"/>
      <c r="F1025" s="116"/>
      <c r="G1025" s="116"/>
      <c r="H1025" s="116"/>
      <c r="I1025" s="116"/>
      <c r="J1025" s="116"/>
      <c r="K1025" s="116"/>
      <c r="L1025" s="116"/>
      <c r="M1025" s="116"/>
      <c r="N1025" s="116"/>
      <c r="O1025" s="116"/>
      <c r="P1025" s="116"/>
      <c r="Q1025" s="116"/>
      <c r="R1025" s="116"/>
    </row>
    <row r="1026" spans="2:18">
      <c r="B1026" s="115"/>
      <c r="C1026" s="115"/>
      <c r="D1026" s="115"/>
      <c r="E1026" s="115"/>
      <c r="F1026" s="116"/>
      <c r="G1026" s="116"/>
      <c r="H1026" s="116"/>
      <c r="I1026" s="116"/>
      <c r="J1026" s="116"/>
      <c r="K1026" s="116"/>
      <c r="L1026" s="116"/>
      <c r="M1026" s="116"/>
      <c r="N1026" s="116"/>
      <c r="O1026" s="116"/>
      <c r="P1026" s="116"/>
      <c r="Q1026" s="116"/>
      <c r="R1026" s="116"/>
    </row>
    <row r="1027" spans="2:18">
      <c r="B1027" s="115"/>
      <c r="C1027" s="115"/>
      <c r="D1027" s="115"/>
      <c r="E1027" s="115"/>
      <c r="F1027" s="116"/>
      <c r="G1027" s="116"/>
      <c r="H1027" s="116"/>
      <c r="I1027" s="116"/>
      <c r="J1027" s="116"/>
      <c r="K1027" s="116"/>
      <c r="L1027" s="116"/>
      <c r="M1027" s="116"/>
      <c r="N1027" s="116"/>
      <c r="O1027" s="116"/>
      <c r="P1027" s="116"/>
      <c r="Q1027" s="116"/>
      <c r="R1027" s="116"/>
    </row>
    <row r="1028" spans="2:18">
      <c r="B1028" s="115"/>
      <c r="C1028" s="115"/>
      <c r="D1028" s="115"/>
      <c r="E1028" s="115"/>
      <c r="F1028" s="116"/>
      <c r="G1028" s="116"/>
      <c r="H1028" s="116"/>
      <c r="I1028" s="116"/>
      <c r="J1028" s="116"/>
      <c r="K1028" s="116"/>
      <c r="L1028" s="116"/>
      <c r="M1028" s="116"/>
      <c r="N1028" s="116"/>
      <c r="O1028" s="116"/>
      <c r="P1028" s="116"/>
      <c r="Q1028" s="116"/>
      <c r="R1028" s="116"/>
    </row>
    <row r="1029" spans="2:18">
      <c r="B1029" s="115"/>
      <c r="C1029" s="115"/>
      <c r="D1029" s="115"/>
      <c r="E1029" s="115"/>
      <c r="F1029" s="116"/>
      <c r="G1029" s="116"/>
      <c r="H1029" s="116"/>
      <c r="I1029" s="116"/>
      <c r="J1029" s="116"/>
      <c r="K1029" s="116"/>
      <c r="L1029" s="116"/>
      <c r="M1029" s="116"/>
      <c r="N1029" s="116"/>
      <c r="O1029" s="116"/>
      <c r="P1029" s="116"/>
      <c r="Q1029" s="116"/>
      <c r="R1029" s="116"/>
    </row>
    <row r="1030" spans="2:18">
      <c r="B1030" s="115"/>
      <c r="C1030" s="115"/>
      <c r="D1030" s="115"/>
      <c r="E1030" s="115"/>
      <c r="F1030" s="116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</row>
    <row r="1031" spans="2:18">
      <c r="B1031" s="115"/>
      <c r="C1031" s="115"/>
      <c r="D1031" s="115"/>
      <c r="E1031" s="115"/>
      <c r="F1031" s="116"/>
      <c r="G1031" s="116"/>
      <c r="H1031" s="116"/>
      <c r="I1031" s="116"/>
      <c r="J1031" s="116"/>
      <c r="K1031" s="116"/>
      <c r="L1031" s="116"/>
      <c r="M1031" s="116"/>
      <c r="N1031" s="116"/>
      <c r="O1031" s="116"/>
      <c r="P1031" s="116"/>
      <c r="Q1031" s="116"/>
      <c r="R1031" s="116"/>
    </row>
    <row r="1032" spans="2:18">
      <c r="B1032" s="115"/>
      <c r="C1032" s="115"/>
      <c r="D1032" s="115"/>
      <c r="E1032" s="115"/>
      <c r="F1032" s="116"/>
      <c r="G1032" s="116"/>
      <c r="H1032" s="116"/>
      <c r="I1032" s="116"/>
      <c r="J1032" s="116"/>
      <c r="K1032" s="116"/>
      <c r="L1032" s="116"/>
      <c r="M1032" s="116"/>
      <c r="N1032" s="116"/>
      <c r="O1032" s="116"/>
      <c r="P1032" s="116"/>
      <c r="Q1032" s="116"/>
      <c r="R1032" s="116"/>
    </row>
    <row r="1033" spans="2:18">
      <c r="B1033" s="115"/>
      <c r="C1033" s="115"/>
      <c r="D1033" s="115"/>
      <c r="E1033" s="115"/>
      <c r="F1033" s="116"/>
      <c r="G1033" s="116"/>
      <c r="H1033" s="116"/>
      <c r="I1033" s="116"/>
      <c r="J1033" s="116"/>
      <c r="K1033" s="116"/>
      <c r="L1033" s="116"/>
      <c r="M1033" s="116"/>
      <c r="N1033" s="116"/>
      <c r="O1033" s="116"/>
      <c r="P1033" s="116"/>
      <c r="Q1033" s="116"/>
      <c r="R1033" s="116"/>
    </row>
    <row r="1034" spans="2:18">
      <c r="B1034" s="115"/>
      <c r="C1034" s="115"/>
      <c r="D1034" s="115"/>
      <c r="E1034" s="115"/>
      <c r="F1034" s="116"/>
      <c r="G1034" s="116"/>
      <c r="H1034" s="116"/>
      <c r="I1034" s="116"/>
      <c r="J1034" s="116"/>
      <c r="K1034" s="116"/>
      <c r="L1034" s="116"/>
      <c r="M1034" s="116"/>
      <c r="N1034" s="116"/>
      <c r="O1034" s="116"/>
      <c r="P1034" s="116"/>
      <c r="Q1034" s="116"/>
      <c r="R1034" s="116"/>
    </row>
    <row r="1035" spans="2:18">
      <c r="B1035" s="115"/>
      <c r="C1035" s="115"/>
      <c r="D1035" s="115"/>
      <c r="E1035" s="115"/>
      <c r="F1035" s="116"/>
      <c r="G1035" s="116"/>
      <c r="H1035" s="116"/>
      <c r="I1035" s="116"/>
      <c r="J1035" s="116"/>
      <c r="K1035" s="116"/>
      <c r="L1035" s="116"/>
      <c r="M1035" s="116"/>
      <c r="N1035" s="116"/>
      <c r="O1035" s="116"/>
      <c r="P1035" s="116"/>
      <c r="Q1035" s="116"/>
      <c r="R1035" s="116"/>
    </row>
    <row r="1036" spans="2:18">
      <c r="B1036" s="115"/>
      <c r="C1036" s="115"/>
      <c r="D1036" s="115"/>
      <c r="E1036" s="115"/>
      <c r="F1036" s="116"/>
      <c r="G1036" s="116"/>
      <c r="H1036" s="116"/>
      <c r="I1036" s="116"/>
      <c r="J1036" s="116"/>
      <c r="K1036" s="116"/>
      <c r="L1036" s="116"/>
      <c r="M1036" s="116"/>
      <c r="N1036" s="116"/>
      <c r="O1036" s="116"/>
      <c r="P1036" s="116"/>
      <c r="Q1036" s="116"/>
      <c r="R1036" s="116"/>
    </row>
    <row r="1037" spans="2:18">
      <c r="B1037" s="115"/>
      <c r="C1037" s="115"/>
      <c r="D1037" s="115"/>
      <c r="E1037" s="115"/>
      <c r="F1037" s="116"/>
      <c r="G1037" s="116"/>
      <c r="H1037" s="116"/>
      <c r="I1037" s="116"/>
      <c r="J1037" s="116"/>
      <c r="K1037" s="116"/>
      <c r="L1037" s="116"/>
      <c r="M1037" s="116"/>
      <c r="N1037" s="116"/>
      <c r="O1037" s="116"/>
      <c r="P1037" s="116"/>
      <c r="Q1037" s="116"/>
      <c r="R1037" s="116"/>
    </row>
    <row r="1038" spans="2:18">
      <c r="B1038" s="115"/>
      <c r="C1038" s="115"/>
      <c r="D1038" s="115"/>
      <c r="E1038" s="115"/>
      <c r="F1038" s="116"/>
      <c r="G1038" s="116"/>
      <c r="H1038" s="116"/>
      <c r="I1038" s="116"/>
      <c r="J1038" s="116"/>
      <c r="K1038" s="116"/>
      <c r="L1038" s="116"/>
      <c r="M1038" s="116"/>
      <c r="N1038" s="116"/>
      <c r="O1038" s="116"/>
      <c r="P1038" s="116"/>
      <c r="Q1038" s="116"/>
      <c r="R1038" s="116"/>
    </row>
    <row r="1039" spans="2:18">
      <c r="B1039" s="115"/>
      <c r="C1039" s="115"/>
      <c r="D1039" s="115"/>
      <c r="E1039" s="115"/>
      <c r="F1039" s="116"/>
      <c r="G1039" s="116"/>
      <c r="H1039" s="116"/>
      <c r="I1039" s="116"/>
      <c r="J1039" s="116"/>
      <c r="K1039" s="116"/>
      <c r="L1039" s="116"/>
      <c r="M1039" s="116"/>
      <c r="N1039" s="116"/>
      <c r="O1039" s="116"/>
      <c r="P1039" s="116"/>
      <c r="Q1039" s="116"/>
      <c r="R1039" s="116"/>
    </row>
    <row r="1040" spans="2:18">
      <c r="B1040" s="115"/>
      <c r="C1040" s="115"/>
      <c r="D1040" s="115"/>
      <c r="E1040" s="115"/>
      <c r="F1040" s="116"/>
      <c r="G1040" s="116"/>
      <c r="H1040" s="116"/>
      <c r="I1040" s="116"/>
      <c r="J1040" s="116"/>
      <c r="K1040" s="116"/>
      <c r="L1040" s="116"/>
      <c r="M1040" s="116"/>
      <c r="N1040" s="116"/>
      <c r="O1040" s="116"/>
      <c r="P1040" s="116"/>
      <c r="Q1040" s="116"/>
      <c r="R1040" s="116"/>
    </row>
    <row r="1041" spans="2:18">
      <c r="B1041" s="115"/>
      <c r="C1041" s="115"/>
      <c r="D1041" s="115"/>
      <c r="E1041" s="115"/>
      <c r="F1041" s="116"/>
      <c r="G1041" s="116"/>
      <c r="H1041" s="116"/>
      <c r="I1041" s="116"/>
      <c r="J1041" s="116"/>
      <c r="K1041" s="116"/>
      <c r="L1041" s="116"/>
      <c r="M1041" s="116"/>
      <c r="N1041" s="116"/>
      <c r="O1041" s="116"/>
      <c r="P1041" s="116"/>
      <c r="Q1041" s="116"/>
      <c r="R1041" s="116"/>
    </row>
    <row r="1042" spans="2:18">
      <c r="B1042" s="115"/>
      <c r="C1042" s="115"/>
      <c r="D1042" s="115"/>
      <c r="E1042" s="115"/>
      <c r="F1042" s="116"/>
      <c r="G1042" s="116"/>
      <c r="H1042" s="116"/>
      <c r="I1042" s="116"/>
      <c r="J1042" s="116"/>
      <c r="K1042" s="116"/>
      <c r="L1042" s="116"/>
      <c r="M1042" s="116"/>
      <c r="N1042" s="116"/>
      <c r="O1042" s="116"/>
      <c r="P1042" s="116"/>
      <c r="Q1042" s="116"/>
      <c r="R1042" s="116"/>
    </row>
    <row r="1043" spans="2:18">
      <c r="B1043" s="115"/>
      <c r="C1043" s="115"/>
      <c r="D1043" s="115"/>
      <c r="E1043" s="115"/>
      <c r="F1043" s="116"/>
      <c r="G1043" s="116"/>
      <c r="H1043" s="116"/>
      <c r="I1043" s="116"/>
      <c r="J1043" s="116"/>
      <c r="K1043" s="116"/>
      <c r="L1043" s="116"/>
      <c r="M1043" s="116"/>
      <c r="N1043" s="116"/>
      <c r="O1043" s="116"/>
      <c r="P1043" s="116"/>
      <c r="Q1043" s="116"/>
      <c r="R1043" s="116"/>
    </row>
    <row r="1044" spans="2:18">
      <c r="B1044" s="115"/>
      <c r="C1044" s="115"/>
      <c r="D1044" s="115"/>
      <c r="E1044" s="115"/>
      <c r="F1044" s="116"/>
      <c r="G1044" s="116"/>
      <c r="H1044" s="116"/>
      <c r="I1044" s="116"/>
      <c r="J1044" s="116"/>
      <c r="K1044" s="116"/>
      <c r="L1044" s="116"/>
      <c r="M1044" s="116"/>
      <c r="N1044" s="116"/>
      <c r="O1044" s="116"/>
      <c r="P1044" s="116"/>
      <c r="Q1044" s="116"/>
      <c r="R1044" s="116"/>
    </row>
    <row r="1045" spans="2:18">
      <c r="B1045" s="115"/>
      <c r="C1045" s="115"/>
      <c r="D1045" s="115"/>
      <c r="E1045" s="115"/>
      <c r="F1045" s="116"/>
      <c r="G1045" s="116"/>
      <c r="H1045" s="116"/>
      <c r="I1045" s="116"/>
      <c r="J1045" s="116"/>
      <c r="K1045" s="116"/>
      <c r="L1045" s="116"/>
      <c r="M1045" s="116"/>
      <c r="N1045" s="116"/>
      <c r="O1045" s="116"/>
      <c r="P1045" s="116"/>
      <c r="Q1045" s="116"/>
      <c r="R1045" s="116"/>
    </row>
    <row r="1046" spans="2:18">
      <c r="B1046" s="115"/>
      <c r="C1046" s="115"/>
      <c r="D1046" s="115"/>
      <c r="E1046" s="115"/>
      <c r="F1046" s="116"/>
      <c r="G1046" s="116"/>
      <c r="H1046" s="116"/>
      <c r="I1046" s="116"/>
      <c r="J1046" s="116"/>
      <c r="K1046" s="116"/>
      <c r="L1046" s="116"/>
      <c r="M1046" s="116"/>
      <c r="N1046" s="116"/>
      <c r="O1046" s="116"/>
      <c r="P1046" s="116"/>
      <c r="Q1046" s="116"/>
      <c r="R1046" s="116"/>
    </row>
    <row r="1047" spans="2:18">
      <c r="B1047" s="115"/>
      <c r="C1047" s="115"/>
      <c r="D1047" s="115"/>
      <c r="E1047" s="115"/>
      <c r="F1047" s="116"/>
      <c r="G1047" s="116"/>
      <c r="H1047" s="116"/>
      <c r="I1047" s="116"/>
      <c r="J1047" s="116"/>
      <c r="K1047" s="116"/>
      <c r="L1047" s="116"/>
      <c r="M1047" s="116"/>
      <c r="N1047" s="116"/>
      <c r="O1047" s="116"/>
      <c r="P1047" s="116"/>
      <c r="Q1047" s="116"/>
      <c r="R1047" s="116"/>
    </row>
    <row r="1048" spans="2:18">
      <c r="B1048" s="115"/>
      <c r="C1048" s="115"/>
      <c r="D1048" s="115"/>
      <c r="E1048" s="115"/>
      <c r="F1048" s="116"/>
      <c r="G1048" s="116"/>
      <c r="H1048" s="116"/>
      <c r="I1048" s="116"/>
      <c r="J1048" s="116"/>
      <c r="K1048" s="116"/>
      <c r="L1048" s="116"/>
      <c r="M1048" s="116"/>
      <c r="N1048" s="116"/>
      <c r="O1048" s="116"/>
      <c r="P1048" s="116"/>
      <c r="Q1048" s="116"/>
      <c r="R1048" s="116"/>
    </row>
    <row r="1049" spans="2:18">
      <c r="B1049" s="115"/>
      <c r="C1049" s="115"/>
      <c r="D1049" s="115"/>
      <c r="E1049" s="115"/>
      <c r="F1049" s="116"/>
      <c r="G1049" s="116"/>
      <c r="H1049" s="116"/>
      <c r="I1049" s="116"/>
      <c r="J1049" s="116"/>
      <c r="K1049" s="116"/>
      <c r="L1049" s="116"/>
      <c r="M1049" s="116"/>
      <c r="N1049" s="116"/>
      <c r="O1049" s="116"/>
      <c r="P1049" s="116"/>
      <c r="Q1049" s="116"/>
      <c r="R1049" s="116"/>
    </row>
    <row r="1050" spans="2:18">
      <c r="B1050" s="115"/>
      <c r="C1050" s="115"/>
      <c r="D1050" s="115"/>
      <c r="E1050" s="115"/>
      <c r="F1050" s="116"/>
      <c r="G1050" s="116"/>
      <c r="H1050" s="116"/>
      <c r="I1050" s="116"/>
      <c r="J1050" s="116"/>
      <c r="K1050" s="116"/>
      <c r="L1050" s="116"/>
      <c r="M1050" s="116"/>
      <c r="N1050" s="116"/>
      <c r="O1050" s="116"/>
      <c r="P1050" s="116"/>
      <c r="Q1050" s="116"/>
      <c r="R1050" s="116"/>
    </row>
    <row r="1051" spans="2:18">
      <c r="B1051" s="115"/>
      <c r="C1051" s="115"/>
      <c r="D1051" s="115"/>
      <c r="E1051" s="115"/>
      <c r="F1051" s="116"/>
      <c r="G1051" s="116"/>
      <c r="H1051" s="116"/>
      <c r="I1051" s="116"/>
      <c r="J1051" s="116"/>
      <c r="K1051" s="116"/>
      <c r="L1051" s="116"/>
      <c r="M1051" s="116"/>
      <c r="N1051" s="116"/>
      <c r="O1051" s="116"/>
      <c r="P1051" s="116"/>
      <c r="Q1051" s="116"/>
      <c r="R1051" s="116"/>
    </row>
    <row r="1052" spans="2:18">
      <c r="B1052" s="115"/>
      <c r="C1052" s="115"/>
      <c r="D1052" s="115"/>
      <c r="E1052" s="115"/>
      <c r="F1052" s="116"/>
      <c r="G1052" s="116"/>
      <c r="H1052" s="116"/>
      <c r="I1052" s="116"/>
      <c r="J1052" s="116"/>
      <c r="K1052" s="116"/>
      <c r="L1052" s="116"/>
      <c r="M1052" s="116"/>
      <c r="N1052" s="116"/>
      <c r="O1052" s="116"/>
      <c r="P1052" s="116"/>
      <c r="Q1052" s="116"/>
      <c r="R1052" s="116"/>
    </row>
    <row r="1053" spans="2:18">
      <c r="B1053" s="115"/>
      <c r="C1053" s="115"/>
      <c r="D1053" s="115"/>
      <c r="E1053" s="115"/>
      <c r="F1053" s="116"/>
      <c r="G1053" s="116"/>
      <c r="H1053" s="116"/>
      <c r="I1053" s="116"/>
      <c r="J1053" s="116"/>
      <c r="K1053" s="116"/>
      <c r="L1053" s="116"/>
      <c r="M1053" s="116"/>
      <c r="N1053" s="116"/>
      <c r="O1053" s="116"/>
      <c r="P1053" s="116"/>
      <c r="Q1053" s="116"/>
      <c r="R1053" s="116"/>
    </row>
    <row r="1054" spans="2:18">
      <c r="B1054" s="115"/>
      <c r="C1054" s="115"/>
      <c r="D1054" s="115"/>
      <c r="E1054" s="115"/>
      <c r="F1054" s="116"/>
      <c r="G1054" s="116"/>
      <c r="H1054" s="116"/>
      <c r="I1054" s="116"/>
      <c r="J1054" s="116"/>
      <c r="K1054" s="116"/>
      <c r="L1054" s="116"/>
      <c r="M1054" s="116"/>
      <c r="N1054" s="116"/>
      <c r="O1054" s="116"/>
      <c r="P1054" s="116"/>
      <c r="Q1054" s="116"/>
      <c r="R1054" s="116"/>
    </row>
    <row r="1055" spans="2:18">
      <c r="B1055" s="115"/>
      <c r="C1055" s="115"/>
      <c r="D1055" s="115"/>
      <c r="E1055" s="115"/>
      <c r="F1055" s="116"/>
      <c r="G1055" s="116"/>
      <c r="H1055" s="116"/>
      <c r="I1055" s="116"/>
      <c r="J1055" s="116"/>
      <c r="K1055" s="116"/>
      <c r="L1055" s="116"/>
      <c r="M1055" s="116"/>
      <c r="N1055" s="116"/>
      <c r="O1055" s="116"/>
      <c r="P1055" s="116"/>
      <c r="Q1055" s="116"/>
      <c r="R1055" s="116"/>
    </row>
    <row r="1056" spans="2:18">
      <c r="B1056" s="115"/>
      <c r="C1056" s="115"/>
      <c r="D1056" s="115"/>
      <c r="E1056" s="115"/>
      <c r="F1056" s="116"/>
      <c r="G1056" s="116"/>
      <c r="H1056" s="116"/>
      <c r="I1056" s="116"/>
      <c r="J1056" s="116"/>
      <c r="K1056" s="116"/>
      <c r="L1056" s="116"/>
      <c r="M1056" s="116"/>
      <c r="N1056" s="116"/>
      <c r="O1056" s="116"/>
      <c r="P1056" s="116"/>
      <c r="Q1056" s="116"/>
      <c r="R1056" s="116"/>
    </row>
    <row r="1057" spans="2:18">
      <c r="B1057" s="115"/>
      <c r="C1057" s="115"/>
      <c r="D1057" s="115"/>
      <c r="E1057" s="115"/>
      <c r="F1057" s="116"/>
      <c r="G1057" s="116"/>
      <c r="H1057" s="116"/>
      <c r="I1057" s="116"/>
      <c r="J1057" s="116"/>
      <c r="K1057" s="116"/>
      <c r="L1057" s="116"/>
      <c r="M1057" s="116"/>
      <c r="N1057" s="116"/>
      <c r="O1057" s="116"/>
      <c r="P1057" s="116"/>
      <c r="Q1057" s="116"/>
      <c r="R1057" s="116"/>
    </row>
    <row r="1058" spans="2:18">
      <c r="B1058" s="115"/>
      <c r="C1058" s="115"/>
      <c r="D1058" s="115"/>
      <c r="E1058" s="115"/>
      <c r="F1058" s="116"/>
      <c r="G1058" s="116"/>
      <c r="H1058" s="116"/>
      <c r="I1058" s="116"/>
      <c r="J1058" s="116"/>
      <c r="K1058" s="116"/>
      <c r="L1058" s="116"/>
      <c r="M1058" s="116"/>
      <c r="N1058" s="116"/>
      <c r="O1058" s="116"/>
      <c r="P1058" s="116"/>
      <c r="Q1058" s="116"/>
      <c r="R1058" s="116"/>
    </row>
    <row r="1059" spans="2:18">
      <c r="B1059" s="115"/>
      <c r="C1059" s="115"/>
      <c r="D1059" s="115"/>
      <c r="E1059" s="115"/>
      <c r="F1059" s="116"/>
      <c r="G1059" s="116"/>
      <c r="H1059" s="116"/>
      <c r="I1059" s="116"/>
      <c r="J1059" s="116"/>
      <c r="K1059" s="116"/>
      <c r="L1059" s="116"/>
      <c r="M1059" s="116"/>
      <c r="N1059" s="116"/>
      <c r="O1059" s="116"/>
      <c r="P1059" s="116"/>
      <c r="Q1059" s="116"/>
      <c r="R1059" s="116"/>
    </row>
    <row r="1060" spans="2:18">
      <c r="B1060" s="115"/>
      <c r="C1060" s="115"/>
      <c r="D1060" s="115"/>
      <c r="E1060" s="115"/>
      <c r="F1060" s="116"/>
      <c r="G1060" s="116"/>
      <c r="H1060" s="116"/>
      <c r="I1060" s="116"/>
      <c r="J1060" s="116"/>
      <c r="K1060" s="116"/>
      <c r="L1060" s="116"/>
      <c r="M1060" s="116"/>
      <c r="N1060" s="116"/>
      <c r="O1060" s="116"/>
      <c r="P1060" s="116"/>
      <c r="Q1060" s="116"/>
      <c r="R1060" s="116"/>
    </row>
    <row r="1061" spans="2:18">
      <c r="B1061" s="115"/>
      <c r="C1061" s="115"/>
      <c r="D1061" s="115"/>
      <c r="E1061" s="115"/>
      <c r="F1061" s="116"/>
      <c r="G1061" s="116"/>
      <c r="H1061" s="116"/>
      <c r="I1061" s="116"/>
      <c r="J1061" s="116"/>
      <c r="K1061" s="116"/>
      <c r="L1061" s="116"/>
      <c r="M1061" s="116"/>
      <c r="N1061" s="116"/>
      <c r="O1061" s="116"/>
      <c r="P1061" s="116"/>
      <c r="Q1061" s="116"/>
      <c r="R1061" s="116"/>
    </row>
    <row r="1062" spans="2:18">
      <c r="B1062" s="115"/>
      <c r="C1062" s="115"/>
      <c r="D1062" s="115"/>
      <c r="E1062" s="115"/>
      <c r="F1062" s="116"/>
      <c r="G1062" s="116"/>
      <c r="H1062" s="116"/>
      <c r="I1062" s="116"/>
      <c r="J1062" s="116"/>
      <c r="K1062" s="116"/>
      <c r="L1062" s="116"/>
      <c r="M1062" s="116"/>
      <c r="N1062" s="116"/>
      <c r="O1062" s="116"/>
      <c r="P1062" s="116"/>
      <c r="Q1062" s="116"/>
      <c r="R1062" s="116"/>
    </row>
    <row r="1063" spans="2:18">
      <c r="B1063" s="115"/>
      <c r="C1063" s="115"/>
      <c r="D1063" s="115"/>
      <c r="E1063" s="115"/>
      <c r="F1063" s="116"/>
      <c r="G1063" s="116"/>
      <c r="H1063" s="116"/>
      <c r="I1063" s="116"/>
      <c r="J1063" s="116"/>
      <c r="K1063" s="116"/>
      <c r="L1063" s="116"/>
      <c r="M1063" s="116"/>
      <c r="N1063" s="116"/>
      <c r="O1063" s="116"/>
      <c r="P1063" s="116"/>
      <c r="Q1063" s="116"/>
      <c r="R1063" s="116"/>
    </row>
    <row r="1064" spans="2:18">
      <c r="B1064" s="115"/>
      <c r="C1064" s="115"/>
      <c r="D1064" s="115"/>
      <c r="E1064" s="115"/>
      <c r="F1064" s="116"/>
      <c r="G1064" s="116"/>
      <c r="H1064" s="116"/>
      <c r="I1064" s="116"/>
      <c r="J1064" s="116"/>
      <c r="K1064" s="116"/>
      <c r="L1064" s="116"/>
      <c r="M1064" s="116"/>
      <c r="N1064" s="116"/>
      <c r="O1064" s="116"/>
      <c r="P1064" s="116"/>
      <c r="Q1064" s="116"/>
      <c r="R1064" s="116"/>
    </row>
    <row r="1065" spans="2:18">
      <c r="B1065" s="115"/>
      <c r="C1065" s="115"/>
      <c r="D1065" s="115"/>
      <c r="E1065" s="115"/>
      <c r="F1065" s="116"/>
      <c r="G1065" s="116"/>
      <c r="H1065" s="116"/>
      <c r="I1065" s="116"/>
      <c r="J1065" s="116"/>
      <c r="K1065" s="116"/>
      <c r="L1065" s="116"/>
      <c r="M1065" s="116"/>
      <c r="N1065" s="116"/>
      <c r="O1065" s="116"/>
      <c r="P1065" s="116"/>
      <c r="Q1065" s="116"/>
      <c r="R1065" s="116"/>
    </row>
    <row r="1066" spans="2:18">
      <c r="B1066" s="115"/>
      <c r="C1066" s="115"/>
      <c r="D1066" s="115"/>
      <c r="E1066" s="115"/>
      <c r="F1066" s="116"/>
      <c r="G1066" s="116"/>
      <c r="H1066" s="116"/>
      <c r="I1066" s="116"/>
      <c r="J1066" s="116"/>
      <c r="K1066" s="116"/>
      <c r="L1066" s="116"/>
      <c r="M1066" s="116"/>
      <c r="N1066" s="116"/>
      <c r="O1066" s="116"/>
      <c r="P1066" s="116"/>
      <c r="Q1066" s="116"/>
      <c r="R1066" s="116"/>
    </row>
  </sheetData>
  <sheetProtection sheet="1" objects="1" scenarios="1"/>
  <mergeCells count="1">
    <mergeCell ref="B6:R6"/>
  </mergeCells>
  <phoneticPr fontId="3" type="noConversion"/>
  <conditionalFormatting sqref="B58:B346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6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67" t="s" vm="1">
        <v>231</v>
      </c>
    </row>
    <row r="2" spans="2:15">
      <c r="B2" s="46" t="s">
        <v>145</v>
      </c>
      <c r="C2" s="67" t="s">
        <v>232</v>
      </c>
    </row>
    <row r="3" spans="2:15">
      <c r="B3" s="46" t="s">
        <v>147</v>
      </c>
      <c r="C3" s="67" t="s">
        <v>233</v>
      </c>
    </row>
    <row r="4" spans="2:15">
      <c r="B4" s="46" t="s">
        <v>148</v>
      </c>
      <c r="C4" s="67">
        <v>8802</v>
      </c>
    </row>
    <row r="6" spans="2:15" ht="26.25" customHeight="1">
      <c r="B6" s="152" t="s">
        <v>177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67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207</v>
      </c>
      <c r="L7" s="48" t="s">
        <v>206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6" t="s">
        <v>3284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128">
        <v>0</v>
      </c>
      <c r="O10" s="128">
        <v>0</v>
      </c>
    </row>
    <row r="11" spans="2:15" ht="20.25" customHeight="1">
      <c r="B11" s="129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29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9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9" t="s">
        <v>213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5"/>
      <c r="C110" s="115"/>
      <c r="D110" s="115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2:15">
      <c r="B111" s="115"/>
      <c r="C111" s="115"/>
      <c r="D111" s="115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</row>
    <row r="112" spans="2:15">
      <c r="B112" s="115"/>
      <c r="C112" s="115"/>
      <c r="D112" s="115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</row>
    <row r="113" spans="2:15">
      <c r="B113" s="115"/>
      <c r="C113" s="115"/>
      <c r="D113" s="115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2:15">
      <c r="B114" s="115"/>
      <c r="C114" s="115"/>
      <c r="D114" s="115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2:15">
      <c r="B115" s="115"/>
      <c r="C115" s="115"/>
      <c r="D115" s="115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2:15">
      <c r="B116" s="115"/>
      <c r="C116" s="115"/>
      <c r="D116" s="11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2:15">
      <c r="B117" s="115"/>
      <c r="C117" s="115"/>
      <c r="D117" s="11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2:15">
      <c r="B118" s="115"/>
      <c r="C118" s="115"/>
      <c r="D118" s="115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2:15">
      <c r="B119" s="115"/>
      <c r="C119" s="115"/>
      <c r="D119" s="115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2:15">
      <c r="B120" s="115"/>
      <c r="C120" s="115"/>
      <c r="D120" s="115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2:15">
      <c r="B121" s="115"/>
      <c r="C121" s="115"/>
      <c r="D121" s="115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2:15">
      <c r="B122" s="115"/>
      <c r="C122" s="115"/>
      <c r="D122" s="115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2:15">
      <c r="B123" s="115"/>
      <c r="C123" s="115"/>
      <c r="D123" s="115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2:15">
      <c r="B124" s="115"/>
      <c r="C124" s="115"/>
      <c r="D124" s="115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2:15">
      <c r="B125" s="115"/>
      <c r="C125" s="115"/>
      <c r="D125" s="115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2:15">
      <c r="B126" s="115"/>
      <c r="C126" s="115"/>
      <c r="D126" s="115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2:15">
      <c r="B127" s="115"/>
      <c r="C127" s="115"/>
      <c r="D127" s="115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>
      <c r="B128" s="115"/>
      <c r="C128" s="115"/>
      <c r="D128" s="115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>
      <c r="B129" s="115"/>
      <c r="C129" s="115"/>
      <c r="D129" s="115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>
      <c r="B130" s="115"/>
      <c r="C130" s="115"/>
      <c r="D130" s="115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>
      <c r="B131" s="115"/>
      <c r="C131" s="115"/>
      <c r="D131" s="115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>
      <c r="B132" s="115"/>
      <c r="C132" s="115"/>
      <c r="D132" s="115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>
      <c r="B133" s="115"/>
      <c r="C133" s="115"/>
      <c r="D133" s="115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>
      <c r="B134" s="115"/>
      <c r="C134" s="115"/>
      <c r="D134" s="115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>
      <c r="B135" s="115"/>
      <c r="C135" s="115"/>
      <c r="D135" s="115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2:15">
      <c r="B136" s="115"/>
      <c r="C136" s="115"/>
      <c r="D136" s="115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2:15">
      <c r="B137" s="115"/>
      <c r="C137" s="115"/>
      <c r="D137" s="115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2:15">
      <c r="B138" s="115"/>
      <c r="C138" s="115"/>
      <c r="D138" s="115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2:15">
      <c r="B139" s="115"/>
      <c r="C139" s="115"/>
      <c r="D139" s="115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>
      <c r="B140" s="115"/>
      <c r="C140" s="115"/>
      <c r="D140" s="115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2:15">
      <c r="B141" s="115"/>
      <c r="C141" s="115"/>
      <c r="D141" s="115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2:15">
      <c r="B142" s="115"/>
      <c r="C142" s="115"/>
      <c r="D142" s="115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2:15">
      <c r="B143" s="115"/>
      <c r="C143" s="115"/>
      <c r="D143" s="115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2:15">
      <c r="B144" s="115"/>
      <c r="C144" s="115"/>
      <c r="D144" s="115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2:15">
      <c r="B145" s="115"/>
      <c r="C145" s="115"/>
      <c r="D145" s="115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2:15">
      <c r="B146" s="115"/>
      <c r="C146" s="115"/>
      <c r="D146" s="115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2:15">
      <c r="B147" s="115"/>
      <c r="C147" s="115"/>
      <c r="D147" s="115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5">
      <c r="B148" s="115"/>
      <c r="C148" s="115"/>
      <c r="D148" s="115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2:15">
      <c r="B149" s="115"/>
      <c r="C149" s="115"/>
      <c r="D149" s="115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2:15">
      <c r="B150" s="115"/>
      <c r="C150" s="115"/>
      <c r="D150" s="115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2:15">
      <c r="B151" s="115"/>
      <c r="C151" s="115"/>
      <c r="D151" s="115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2:15">
      <c r="B152" s="115"/>
      <c r="C152" s="115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2:15">
      <c r="B153" s="115"/>
      <c r="C153" s="115"/>
      <c r="D153" s="115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2:15">
      <c r="B154" s="115"/>
      <c r="C154" s="115"/>
      <c r="D154" s="115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2:15">
      <c r="B155" s="115"/>
      <c r="C155" s="115"/>
      <c r="D155" s="115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2:15">
      <c r="B156" s="115"/>
      <c r="C156" s="115"/>
      <c r="D156" s="115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>
      <c r="B157" s="115"/>
      <c r="C157" s="115"/>
      <c r="D157" s="115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>
      <c r="B158" s="115"/>
      <c r="C158" s="115"/>
      <c r="D158" s="115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2:15">
      <c r="B159" s="115"/>
      <c r="C159" s="115"/>
      <c r="D159" s="115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2:15">
      <c r="B160" s="115"/>
      <c r="C160" s="115"/>
      <c r="D160" s="115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2:15">
      <c r="B161" s="115"/>
      <c r="C161" s="115"/>
      <c r="D161" s="115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2:15">
      <c r="B162" s="115"/>
      <c r="C162" s="115"/>
      <c r="D162" s="115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2:15">
      <c r="B163" s="115"/>
      <c r="C163" s="115"/>
      <c r="D163" s="11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2:15">
      <c r="B164" s="115"/>
      <c r="C164" s="115"/>
      <c r="D164" s="115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5">
      <c r="B165" s="115"/>
      <c r="C165" s="115"/>
      <c r="D165" s="115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2:15">
      <c r="B166" s="115"/>
      <c r="C166" s="115"/>
      <c r="D166" s="115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2:15">
      <c r="B167" s="115"/>
      <c r="C167" s="115"/>
      <c r="D167" s="115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>
      <c r="B168" s="115"/>
      <c r="C168" s="115"/>
      <c r="D168" s="115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>
      <c r="B169" s="115"/>
      <c r="C169" s="115"/>
      <c r="D169" s="115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>
      <c r="B170" s="115"/>
      <c r="C170" s="115"/>
      <c r="D170" s="115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>
      <c r="B171" s="115"/>
      <c r="C171" s="115"/>
      <c r="D171" s="115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>
      <c r="B172" s="115"/>
      <c r="C172" s="115"/>
      <c r="D172" s="115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>
      <c r="B173" s="115"/>
      <c r="C173" s="115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>
      <c r="B174" s="115"/>
      <c r="C174" s="115"/>
      <c r="D174" s="11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>
      <c r="B175" s="115"/>
      <c r="C175" s="115"/>
      <c r="D175" s="115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>
      <c r="B176" s="115"/>
      <c r="C176" s="115"/>
      <c r="D176" s="115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>
      <c r="B177" s="115"/>
      <c r="C177" s="115"/>
      <c r="D177" s="115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>
      <c r="B178" s="115"/>
      <c r="C178" s="115"/>
      <c r="D178" s="115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>
      <c r="B179" s="115"/>
      <c r="C179" s="115"/>
      <c r="D179" s="115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>
      <c r="B180" s="115"/>
      <c r="C180" s="115"/>
      <c r="D180" s="115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>
      <c r="B181" s="115"/>
      <c r="C181" s="115"/>
      <c r="D181" s="115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>
      <c r="B182" s="115"/>
      <c r="C182" s="115"/>
      <c r="D182" s="115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>
      <c r="B183" s="115"/>
      <c r="C183" s="115"/>
      <c r="D183" s="115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>
      <c r="B184" s="115"/>
      <c r="C184" s="115"/>
      <c r="D184" s="115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>
      <c r="B185" s="115"/>
      <c r="C185" s="115"/>
      <c r="D185" s="115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>
      <c r="B186" s="115"/>
      <c r="C186" s="115"/>
      <c r="D186" s="115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>
      <c r="B187" s="115"/>
      <c r="C187" s="115"/>
      <c r="D187" s="115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>
      <c r="B188" s="115"/>
      <c r="C188" s="115"/>
      <c r="D188" s="115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>
      <c r="B189" s="115"/>
      <c r="C189" s="115"/>
      <c r="D189" s="115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>
      <c r="B190" s="115"/>
      <c r="C190" s="115"/>
      <c r="D190" s="115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2:15">
      <c r="B191" s="115"/>
      <c r="C191" s="115"/>
      <c r="D191" s="115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2:15">
      <c r="B192" s="115"/>
      <c r="C192" s="115"/>
      <c r="D192" s="115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2:15">
      <c r="B193" s="115"/>
      <c r="C193" s="115"/>
      <c r="D193" s="115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2:15">
      <c r="B194" s="115"/>
      <c r="C194" s="115"/>
      <c r="D194" s="115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2:15">
      <c r="B195" s="115"/>
      <c r="C195" s="115"/>
      <c r="D195" s="115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2:15">
      <c r="B196" s="115"/>
      <c r="C196" s="115"/>
      <c r="D196" s="115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2:15">
      <c r="B197" s="115"/>
      <c r="C197" s="115"/>
      <c r="D197" s="115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2:15">
      <c r="B198" s="115"/>
      <c r="C198" s="115"/>
      <c r="D198" s="115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5">
      <c r="B199" s="115"/>
      <c r="C199" s="115"/>
      <c r="D199" s="115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2:15">
      <c r="B200" s="115"/>
      <c r="C200" s="115"/>
      <c r="D200" s="115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2:15">
      <c r="B201" s="115"/>
      <c r="C201" s="115"/>
      <c r="D201" s="115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2:15">
      <c r="B202" s="115"/>
      <c r="C202" s="115"/>
      <c r="D202" s="115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2:15">
      <c r="B203" s="115"/>
      <c r="C203" s="115"/>
      <c r="D203" s="115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2:15">
      <c r="B204" s="115"/>
      <c r="C204" s="115"/>
      <c r="D204" s="115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2:15">
      <c r="B205" s="115"/>
      <c r="C205" s="115"/>
      <c r="D205" s="115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2:15">
      <c r="B206" s="115"/>
      <c r="C206" s="115"/>
      <c r="D206" s="115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2:15">
      <c r="B207" s="115"/>
      <c r="C207" s="115"/>
      <c r="D207" s="115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2:15">
      <c r="B208" s="115"/>
      <c r="C208" s="115"/>
      <c r="D208" s="115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2:15">
      <c r="B209" s="115"/>
      <c r="C209" s="115"/>
      <c r="D209" s="115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2:15">
      <c r="B210" s="115"/>
      <c r="C210" s="115"/>
      <c r="D210" s="115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2:15">
      <c r="B211" s="115"/>
      <c r="C211" s="115"/>
      <c r="D211" s="115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2:15">
      <c r="B212" s="115"/>
      <c r="C212" s="115"/>
      <c r="D212" s="115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2:15">
      <c r="B213" s="115"/>
      <c r="C213" s="115"/>
      <c r="D213" s="115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2:15">
      <c r="B214" s="115"/>
      <c r="C214" s="115"/>
      <c r="D214" s="115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2:15">
      <c r="B215" s="115"/>
      <c r="C215" s="115"/>
      <c r="D215" s="115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2:15">
      <c r="B216" s="115"/>
      <c r="C216" s="115"/>
      <c r="D216" s="115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2:15">
      <c r="B217" s="115"/>
      <c r="C217" s="115"/>
      <c r="D217" s="115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2:15">
      <c r="B218" s="115"/>
      <c r="C218" s="115"/>
      <c r="D218" s="115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2:15">
      <c r="B219" s="115"/>
      <c r="C219" s="115"/>
      <c r="D219" s="115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2:15">
      <c r="B220" s="115"/>
      <c r="C220" s="115"/>
      <c r="D220" s="115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2:15">
      <c r="B221" s="115"/>
      <c r="C221" s="115"/>
      <c r="D221" s="115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2:15">
      <c r="B222" s="115"/>
      <c r="C222" s="115"/>
      <c r="D222" s="115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2:15">
      <c r="B223" s="115"/>
      <c r="C223" s="115"/>
      <c r="D223" s="115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2:15">
      <c r="B224" s="115"/>
      <c r="C224" s="115"/>
      <c r="D224" s="115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2:15">
      <c r="B225" s="115"/>
      <c r="C225" s="115"/>
      <c r="D225" s="115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2:15">
      <c r="B226" s="115"/>
      <c r="C226" s="115"/>
      <c r="D226" s="115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2:15">
      <c r="B227" s="115"/>
      <c r="C227" s="115"/>
      <c r="D227" s="115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2:15">
      <c r="B228" s="115"/>
      <c r="C228" s="115"/>
      <c r="D228" s="115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2:15">
      <c r="B229" s="115"/>
      <c r="C229" s="115"/>
      <c r="D229" s="115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2:15">
      <c r="B230" s="115"/>
      <c r="C230" s="115"/>
      <c r="D230" s="115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2:15">
      <c r="B231" s="115"/>
      <c r="C231" s="115"/>
      <c r="D231" s="115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2:15">
      <c r="B232" s="115"/>
      <c r="C232" s="115"/>
      <c r="D232" s="115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2:15">
      <c r="B233" s="115"/>
      <c r="C233" s="115"/>
      <c r="D233" s="115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2:15">
      <c r="B234" s="115"/>
      <c r="C234" s="115"/>
      <c r="D234" s="115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2:15">
      <c r="B235" s="115"/>
      <c r="C235" s="115"/>
      <c r="D235" s="115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2:15">
      <c r="B236" s="115"/>
      <c r="C236" s="115"/>
      <c r="D236" s="115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2:15">
      <c r="B237" s="115"/>
      <c r="C237" s="115"/>
      <c r="D237" s="115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2:15">
      <c r="B238" s="115"/>
      <c r="C238" s="115"/>
      <c r="D238" s="115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2:15">
      <c r="B239" s="115"/>
      <c r="C239" s="115"/>
      <c r="D239" s="115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2:15">
      <c r="B240" s="115"/>
      <c r="C240" s="115"/>
      <c r="D240" s="115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2:15">
      <c r="B241" s="115"/>
      <c r="C241" s="115"/>
      <c r="D241" s="115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2:15">
      <c r="B242" s="115"/>
      <c r="C242" s="115"/>
      <c r="D242" s="115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2:15">
      <c r="B243" s="115"/>
      <c r="C243" s="115"/>
      <c r="D243" s="115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2:15">
      <c r="B244" s="115"/>
      <c r="C244" s="115"/>
      <c r="D244" s="115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2:15">
      <c r="B245" s="115"/>
      <c r="C245" s="115"/>
      <c r="D245" s="115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2:15">
      <c r="B246" s="115"/>
      <c r="C246" s="115"/>
      <c r="D246" s="115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2:15">
      <c r="B247" s="115"/>
      <c r="C247" s="115"/>
      <c r="D247" s="115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2:15">
      <c r="B248" s="115"/>
      <c r="C248" s="115"/>
      <c r="D248" s="115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2:15">
      <c r="B249" s="115"/>
      <c r="C249" s="115"/>
      <c r="D249" s="115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2:15">
      <c r="B250" s="115"/>
      <c r="C250" s="115"/>
      <c r="D250" s="115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2:15">
      <c r="B251" s="115"/>
      <c r="C251" s="115"/>
      <c r="D251" s="115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2:15">
      <c r="B252" s="115"/>
      <c r="C252" s="115"/>
      <c r="D252" s="115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2:15">
      <c r="B253" s="115"/>
      <c r="C253" s="115"/>
      <c r="D253" s="115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2:15">
      <c r="B254" s="115"/>
      <c r="C254" s="115"/>
      <c r="D254" s="115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2:15">
      <c r="B255" s="115"/>
      <c r="C255" s="115"/>
      <c r="D255" s="115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2:15">
      <c r="B256" s="115"/>
      <c r="C256" s="115"/>
      <c r="D256" s="115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2:15">
      <c r="B257" s="115"/>
      <c r="C257" s="115"/>
      <c r="D257" s="115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2:15">
      <c r="B258" s="115"/>
      <c r="C258" s="115"/>
      <c r="D258" s="115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2:15">
      <c r="B259" s="115"/>
      <c r="C259" s="115"/>
      <c r="D259" s="115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2:15">
      <c r="B260" s="115"/>
      <c r="C260" s="115"/>
      <c r="D260" s="115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2:15">
      <c r="B261" s="115"/>
      <c r="C261" s="115"/>
      <c r="D261" s="115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2:15">
      <c r="B262" s="115"/>
      <c r="C262" s="115"/>
      <c r="D262" s="115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2:15">
      <c r="B263" s="115"/>
      <c r="C263" s="115"/>
      <c r="D263" s="115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2:15">
      <c r="B264" s="115"/>
      <c r="C264" s="115"/>
      <c r="D264" s="115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2:15">
      <c r="B265" s="115"/>
      <c r="C265" s="115"/>
      <c r="D265" s="115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15"/>
      <c r="C266" s="115"/>
      <c r="D266" s="115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15"/>
      <c r="C267" s="115"/>
      <c r="D267" s="115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15"/>
      <c r="C268" s="115"/>
      <c r="D268" s="115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15"/>
      <c r="C269" s="115"/>
      <c r="D269" s="115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15"/>
      <c r="C270" s="115"/>
      <c r="D270" s="115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15"/>
      <c r="C271" s="115"/>
      <c r="D271" s="115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15"/>
      <c r="C272" s="115"/>
      <c r="D272" s="115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15"/>
      <c r="C273" s="115"/>
      <c r="D273" s="115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15"/>
      <c r="C274" s="115"/>
      <c r="D274" s="115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15"/>
      <c r="C275" s="115"/>
      <c r="D275" s="115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15"/>
      <c r="C276" s="115"/>
      <c r="D276" s="115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15"/>
      <c r="C277" s="115"/>
      <c r="D277" s="115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15"/>
      <c r="C278" s="115"/>
      <c r="D278" s="115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15"/>
      <c r="C279" s="115"/>
      <c r="D279" s="115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15"/>
      <c r="C280" s="115"/>
      <c r="D280" s="115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15"/>
      <c r="C281" s="115"/>
      <c r="D281" s="115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15"/>
      <c r="C282" s="115"/>
      <c r="D282" s="115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15"/>
      <c r="C283" s="115"/>
      <c r="D283" s="115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15"/>
      <c r="C284" s="115"/>
      <c r="D284" s="115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15"/>
      <c r="C285" s="115"/>
      <c r="D285" s="115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15"/>
      <c r="C286" s="115"/>
      <c r="D286" s="115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15"/>
      <c r="C287" s="115"/>
      <c r="D287" s="115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15"/>
      <c r="C288" s="115"/>
      <c r="D288" s="115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15"/>
      <c r="C289" s="115"/>
      <c r="D289" s="115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15"/>
      <c r="C290" s="115"/>
      <c r="D290" s="115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15"/>
      <c r="C291" s="115"/>
      <c r="D291" s="115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15"/>
      <c r="C292" s="115"/>
      <c r="D292" s="115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15"/>
      <c r="C293" s="115"/>
      <c r="D293" s="115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15"/>
      <c r="C294" s="115"/>
      <c r="D294" s="115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15"/>
      <c r="C295" s="115"/>
      <c r="D295" s="115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15"/>
      <c r="C296" s="115"/>
      <c r="D296" s="115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15"/>
      <c r="C297" s="115"/>
      <c r="D297" s="115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15"/>
      <c r="C298" s="115"/>
      <c r="D298" s="115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5"/>
      <c r="D299" s="115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5"/>
      <c r="D300" s="115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58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67" t="s" vm="1">
        <v>231</v>
      </c>
    </row>
    <row r="2" spans="2:10">
      <c r="B2" s="46" t="s">
        <v>145</v>
      </c>
      <c r="C2" s="67" t="s">
        <v>232</v>
      </c>
    </row>
    <row r="3" spans="2:10">
      <c r="B3" s="46" t="s">
        <v>147</v>
      </c>
      <c r="C3" s="67" t="s">
        <v>233</v>
      </c>
    </row>
    <row r="4" spans="2:10">
      <c r="B4" s="46" t="s">
        <v>148</v>
      </c>
      <c r="C4" s="67">
        <v>8802</v>
      </c>
    </row>
    <row r="6" spans="2:10" ht="26.25" customHeight="1">
      <c r="B6" s="152" t="s">
        <v>178</v>
      </c>
      <c r="C6" s="153"/>
      <c r="D6" s="153"/>
      <c r="E6" s="153"/>
      <c r="F6" s="153"/>
      <c r="G6" s="153"/>
      <c r="H6" s="153"/>
      <c r="I6" s="153"/>
      <c r="J6" s="154"/>
    </row>
    <row r="7" spans="2:10" s="3" customFormat="1" ht="78.7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189</v>
      </c>
      <c r="H7" s="49" t="s">
        <v>149</v>
      </c>
      <c r="I7" s="49" t="s">
        <v>150</v>
      </c>
      <c r="J7" s="64" t="s">
        <v>217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 t="s">
        <v>42</v>
      </c>
      <c r="C10" s="94"/>
      <c r="D10" s="88"/>
      <c r="E10" s="101">
        <v>1.0791727947786805E-2</v>
      </c>
      <c r="F10" s="73"/>
      <c r="G10" s="83">
        <v>42033.153140000009</v>
      </c>
      <c r="H10" s="84">
        <f>IFERROR(G10/$G$10,0)</f>
        <v>1</v>
      </c>
      <c r="I10" s="84">
        <f>G10/'סכום נכסי הקרן'!$C$42</f>
        <v>8.06223985619604E-3</v>
      </c>
      <c r="J10" s="73"/>
    </row>
    <row r="11" spans="2:10" ht="22.5" customHeight="1">
      <c r="B11" s="92" t="s">
        <v>204</v>
      </c>
      <c r="C11" s="94"/>
      <c r="D11" s="88"/>
      <c r="E11" s="101">
        <v>1.0791727947786805E-2</v>
      </c>
      <c r="F11" s="86"/>
      <c r="G11" s="83">
        <v>42033.153140000009</v>
      </c>
      <c r="H11" s="84">
        <f t="shared" ref="H11:H26" si="0">IFERROR(G11/$G$10,0)</f>
        <v>1</v>
      </c>
      <c r="I11" s="84">
        <f>G11/'סכום נכסי הקרן'!$C$42</f>
        <v>8.06223985619604E-3</v>
      </c>
      <c r="J11" s="73"/>
    </row>
    <row r="12" spans="2:10">
      <c r="B12" s="89" t="s">
        <v>87</v>
      </c>
      <c r="C12" s="102"/>
      <c r="D12" s="93"/>
      <c r="E12" s="103">
        <v>4.0666673937480323E-2</v>
      </c>
      <c r="F12" s="100"/>
      <c r="G12" s="80">
        <v>11154.350960000003</v>
      </c>
      <c r="H12" s="81">
        <f t="shared" si="0"/>
        <v>0.26537031192611599</v>
      </c>
      <c r="I12" s="81">
        <f>G12/'סכום נכסי הקרן'!$C$42</f>
        <v>2.1394791054619071E-3</v>
      </c>
      <c r="J12" s="71"/>
    </row>
    <row r="13" spans="2:10">
      <c r="B13" s="76" t="s">
        <v>3257</v>
      </c>
      <c r="C13" s="94">
        <v>44926</v>
      </c>
      <c r="D13" s="88" t="s">
        <v>3258</v>
      </c>
      <c r="E13" s="101">
        <v>3.8443021031945405E-2</v>
      </c>
      <c r="F13" s="86" t="s">
        <v>133</v>
      </c>
      <c r="G13" s="83">
        <v>1642.8962300000003</v>
      </c>
      <c r="H13" s="84">
        <f t="shared" si="0"/>
        <v>3.908572417891179E-2</v>
      </c>
      <c r="I13" s="84">
        <f>G13/'סכום נכסי הקרן'!$C$42</f>
        <v>3.151184832835078E-4</v>
      </c>
      <c r="J13" s="73" t="s">
        <v>3259</v>
      </c>
    </row>
    <row r="14" spans="2:10">
      <c r="B14" s="76" t="s">
        <v>3260</v>
      </c>
      <c r="C14" s="94">
        <v>45107</v>
      </c>
      <c r="D14" s="88" t="s">
        <v>3261</v>
      </c>
      <c r="E14" s="101">
        <v>5.5702368877963579E-2</v>
      </c>
      <c r="F14" s="86" t="s">
        <v>133</v>
      </c>
      <c r="G14" s="83">
        <v>936.00000000000011</v>
      </c>
      <c r="H14" s="84">
        <f t="shared" si="0"/>
        <v>2.2268136698725901E-2</v>
      </c>
      <c r="I14" s="84">
        <f>G14/'סכום נכסי הקרן'!$C$42</f>
        <v>1.7953105921568967E-4</v>
      </c>
      <c r="J14" s="73" t="s">
        <v>3262</v>
      </c>
    </row>
    <row r="15" spans="2:10">
      <c r="B15" s="76" t="s">
        <v>3263</v>
      </c>
      <c r="C15" s="94">
        <v>44926</v>
      </c>
      <c r="D15" s="88" t="s">
        <v>3261</v>
      </c>
      <c r="E15" s="101">
        <v>1.03495447062998E-2</v>
      </c>
      <c r="F15" s="86" t="s">
        <v>133</v>
      </c>
      <c r="G15" s="83">
        <v>826.84773000000007</v>
      </c>
      <c r="H15" s="84">
        <f t="shared" si="0"/>
        <v>1.9671322949435049E-2</v>
      </c>
      <c r="I15" s="84">
        <f>G15/'סכום נכסי הקרן'!$C$42</f>
        <v>1.5859492390703908E-4</v>
      </c>
      <c r="J15" s="73" t="s">
        <v>3264</v>
      </c>
    </row>
    <row r="16" spans="2:10">
      <c r="B16" s="76" t="s">
        <v>3265</v>
      </c>
      <c r="C16" s="94">
        <v>44926</v>
      </c>
      <c r="D16" s="88" t="s">
        <v>3261</v>
      </c>
      <c r="E16" s="101">
        <v>4.7296312681196134E-2</v>
      </c>
      <c r="F16" s="86" t="s">
        <v>133</v>
      </c>
      <c r="G16" s="83">
        <v>4835.7840000000006</v>
      </c>
      <c r="H16" s="84">
        <f t="shared" si="0"/>
        <v>0.1150469008093072</v>
      </c>
      <c r="I16" s="84">
        <f>G16/'סכום נכסי הקרן'!$C$42</f>
        <v>9.2753570903662884E-4</v>
      </c>
      <c r="J16" s="73" t="s">
        <v>3266</v>
      </c>
    </row>
    <row r="17" spans="2:10">
      <c r="B17" s="76" t="s">
        <v>3267</v>
      </c>
      <c r="C17" s="94">
        <v>44834</v>
      </c>
      <c r="D17" s="88" t="s">
        <v>3261</v>
      </c>
      <c r="E17" s="101">
        <v>9.3472825224956522E-4</v>
      </c>
      <c r="F17" s="86" t="s">
        <v>133</v>
      </c>
      <c r="G17" s="83">
        <v>2912.8230000000003</v>
      </c>
      <c r="H17" s="84">
        <f t="shared" si="0"/>
        <v>6.9298227289735975E-2</v>
      </c>
      <c r="I17" s="84">
        <f>G17/'סכום נכסי הקרן'!$C$42</f>
        <v>5.5869893001904143E-4</v>
      </c>
      <c r="J17" s="73" t="s">
        <v>3268</v>
      </c>
    </row>
    <row r="18" spans="2:10">
      <c r="B18" s="76" t="s">
        <v>3278</v>
      </c>
      <c r="C18" s="94">
        <v>44977</v>
      </c>
      <c r="D18" s="88" t="s">
        <v>3261</v>
      </c>
      <c r="E18" s="101">
        <v>1.3517987452427962E-2</v>
      </c>
      <c r="F18" s="86" t="s">
        <v>133</v>
      </c>
      <c r="G18" s="83">
        <v>7273.2790000000014</v>
      </c>
      <c r="H18" s="84">
        <f t="shared" si="0"/>
        <v>0.17303672117518423</v>
      </c>
      <c r="I18" s="84">
        <f>G18/'סכום נכסי הקרן'!$C$42</f>
        <v>1.3950635500440515E-3</v>
      </c>
      <c r="J18" s="73" t="s">
        <v>3279</v>
      </c>
    </row>
    <row r="19" spans="2:10">
      <c r="B19" s="92"/>
      <c r="C19" s="94"/>
      <c r="D19" s="88"/>
      <c r="E19" s="101"/>
      <c r="F19" s="73"/>
      <c r="G19" s="73"/>
      <c r="H19" s="84"/>
      <c r="I19" s="73"/>
      <c r="J19" s="73"/>
    </row>
    <row r="20" spans="2:10">
      <c r="B20" s="89" t="s">
        <v>88</v>
      </c>
      <c r="C20" s="102"/>
      <c r="D20" s="93"/>
      <c r="E20" s="103">
        <v>0</v>
      </c>
      <c r="F20" s="100"/>
      <c r="G20" s="80">
        <v>30878.802180000002</v>
      </c>
      <c r="H20" s="81">
        <f t="shared" si="0"/>
        <v>0.73462968807388396</v>
      </c>
      <c r="I20" s="81">
        <f>G20/'סכום נכסי הקרן'!$C$42</f>
        <v>5.9227607507341311E-3</v>
      </c>
      <c r="J20" s="71"/>
    </row>
    <row r="21" spans="2:10">
      <c r="B21" s="76" t="s">
        <v>3269</v>
      </c>
      <c r="C21" s="94">
        <v>44834</v>
      </c>
      <c r="D21" s="88" t="s">
        <v>28</v>
      </c>
      <c r="E21" s="101">
        <v>0</v>
      </c>
      <c r="F21" s="86" t="s">
        <v>133</v>
      </c>
      <c r="G21" s="83">
        <v>12403.688480000003</v>
      </c>
      <c r="H21" s="84">
        <f t="shared" si="0"/>
        <v>0.29509298145411511</v>
      </c>
      <c r="I21" s="84">
        <f>G21/'סכום נכסי הקרן'!$C$42</f>
        <v>2.3791103963630854E-3</v>
      </c>
      <c r="J21" s="73" t="s">
        <v>3270</v>
      </c>
    </row>
    <row r="22" spans="2:10">
      <c r="B22" s="76" t="s">
        <v>3271</v>
      </c>
      <c r="C22" s="94">
        <v>44834</v>
      </c>
      <c r="D22" s="88" t="s">
        <v>28</v>
      </c>
      <c r="E22" s="101">
        <v>0</v>
      </c>
      <c r="F22" s="86" t="s">
        <v>133</v>
      </c>
      <c r="G22" s="83">
        <v>3765.9310000000005</v>
      </c>
      <c r="H22" s="84">
        <f t="shared" si="0"/>
        <v>8.9594301608941815E-2</v>
      </c>
      <c r="I22" s="84">
        <f>G22/'סכום נכסי הקרן'!$C$42</f>
        <v>7.2233074931965958E-4</v>
      </c>
      <c r="J22" s="73" t="s">
        <v>3272</v>
      </c>
    </row>
    <row r="23" spans="2:10">
      <c r="B23" s="76" t="s">
        <v>3273</v>
      </c>
      <c r="C23" s="94">
        <v>44377</v>
      </c>
      <c r="D23" s="88" t="s">
        <v>28</v>
      </c>
      <c r="E23" s="101">
        <v>0</v>
      </c>
      <c r="F23" s="86" t="s">
        <v>133</v>
      </c>
      <c r="G23" s="83">
        <v>349.5353300000001</v>
      </c>
      <c r="H23" s="84">
        <f t="shared" si="0"/>
        <v>8.3157056725152462E-3</v>
      </c>
      <c r="I23" s="84">
        <f>G23/'סכום נכסי הקרן'!$C$42</f>
        <v>6.7043213705347907E-5</v>
      </c>
      <c r="J23" s="73" t="s">
        <v>3274</v>
      </c>
    </row>
    <row r="24" spans="2:10">
      <c r="B24" s="76" t="s">
        <v>3275</v>
      </c>
      <c r="C24" s="94">
        <v>44377</v>
      </c>
      <c r="D24" s="88" t="s">
        <v>28</v>
      </c>
      <c r="E24" s="101">
        <v>0</v>
      </c>
      <c r="F24" s="86" t="s">
        <v>133</v>
      </c>
      <c r="G24" s="83">
        <v>479.61437000000006</v>
      </c>
      <c r="H24" s="84">
        <f t="shared" si="0"/>
        <v>1.1410382856659513E-2</v>
      </c>
      <c r="I24" s="84">
        <f>G24/'סכום נכסי הקרן'!$C$42</f>
        <v>9.1993243441416343E-5</v>
      </c>
      <c r="J24" s="73" t="s">
        <v>3274</v>
      </c>
    </row>
    <row r="25" spans="2:10">
      <c r="B25" s="76" t="s">
        <v>3276</v>
      </c>
      <c r="C25" s="94">
        <v>44834</v>
      </c>
      <c r="D25" s="88" t="s">
        <v>28</v>
      </c>
      <c r="E25" s="101">
        <v>0</v>
      </c>
      <c r="F25" s="86" t="s">
        <v>133</v>
      </c>
      <c r="G25" s="83">
        <v>745.14100000000008</v>
      </c>
      <c r="H25" s="84">
        <f t="shared" si="0"/>
        <v>1.77274590254544E-2</v>
      </c>
      <c r="I25" s="84">
        <f>G25/'סכום נכסי הקרן'!$C$42</f>
        <v>1.4292302670410064E-4</v>
      </c>
      <c r="J25" s="73" t="s">
        <v>3277</v>
      </c>
    </row>
    <row r="26" spans="2:10">
      <c r="B26" s="76" t="s">
        <v>3280</v>
      </c>
      <c r="C26" s="94">
        <v>45077</v>
      </c>
      <c r="D26" s="88" t="s">
        <v>28</v>
      </c>
      <c r="E26" s="101">
        <v>0</v>
      </c>
      <c r="F26" s="86" t="s">
        <v>133</v>
      </c>
      <c r="G26" s="83">
        <v>5861.6130000000012</v>
      </c>
      <c r="H26" s="84">
        <f t="shared" si="0"/>
        <v>0.13945213628101372</v>
      </c>
      <c r="I26" s="84">
        <f>G26/'סכום נכסי הקרן'!$C$42</f>
        <v>1.1242965711564705E-3</v>
      </c>
      <c r="J26" s="73" t="s">
        <v>3281</v>
      </c>
    </row>
    <row r="27" spans="2:10">
      <c r="B27" s="92"/>
      <c r="C27" s="94"/>
      <c r="D27" s="88"/>
      <c r="E27" s="101"/>
      <c r="F27" s="73"/>
      <c r="G27" s="73"/>
      <c r="H27" s="84"/>
      <c r="I27" s="73"/>
      <c r="J27" s="73"/>
    </row>
    <row r="28" spans="2:10">
      <c r="B28" s="88"/>
      <c r="C28" s="94"/>
      <c r="D28" s="88"/>
      <c r="E28" s="101"/>
      <c r="F28" s="88"/>
      <c r="G28" s="88"/>
      <c r="H28" s="88"/>
      <c r="I28" s="88"/>
      <c r="J28" s="88"/>
    </row>
    <row r="29" spans="2:10">
      <c r="B29" s="88"/>
      <c r="C29" s="94"/>
      <c r="D29" s="88"/>
      <c r="E29" s="101"/>
      <c r="F29" s="88"/>
      <c r="G29" s="88"/>
      <c r="H29" s="88"/>
      <c r="I29" s="88"/>
      <c r="J29" s="88"/>
    </row>
    <row r="30" spans="2:10">
      <c r="B30" s="124"/>
      <c r="C30" s="94"/>
      <c r="D30" s="88"/>
      <c r="E30" s="101"/>
      <c r="F30" s="88"/>
      <c r="G30" s="88"/>
      <c r="H30" s="88"/>
      <c r="I30" s="88"/>
      <c r="J30" s="88"/>
    </row>
    <row r="31" spans="2:10">
      <c r="B31" s="124"/>
      <c r="C31" s="94"/>
      <c r="D31" s="88"/>
      <c r="E31" s="101"/>
      <c r="F31" s="88"/>
      <c r="G31" s="88"/>
      <c r="H31" s="88"/>
      <c r="I31" s="88"/>
      <c r="J31" s="88"/>
    </row>
    <row r="32" spans="2:10">
      <c r="B32" s="88"/>
      <c r="C32" s="94"/>
      <c r="D32" s="88"/>
      <c r="E32" s="101"/>
      <c r="F32" s="88"/>
      <c r="G32" s="88"/>
      <c r="H32" s="88"/>
      <c r="I32" s="88"/>
      <c r="J32" s="88"/>
    </row>
    <row r="33" spans="2:10">
      <c r="B33" s="88"/>
      <c r="C33" s="94"/>
      <c r="D33" s="88"/>
      <c r="E33" s="101"/>
      <c r="F33" s="88"/>
      <c r="G33" s="88"/>
      <c r="H33" s="88"/>
      <c r="I33" s="88"/>
      <c r="J33" s="88"/>
    </row>
    <row r="34" spans="2:10">
      <c r="B34" s="88"/>
      <c r="C34" s="94"/>
      <c r="D34" s="88"/>
      <c r="E34" s="101"/>
      <c r="F34" s="88"/>
      <c r="G34" s="88"/>
      <c r="H34" s="88"/>
      <c r="I34" s="88"/>
      <c r="J34" s="88"/>
    </row>
    <row r="35" spans="2:10">
      <c r="B35" s="88"/>
      <c r="C35" s="94"/>
      <c r="D35" s="88"/>
      <c r="E35" s="101"/>
      <c r="F35" s="88"/>
      <c r="G35" s="88"/>
      <c r="H35" s="88"/>
      <c r="I35" s="88"/>
      <c r="J35" s="88"/>
    </row>
    <row r="36" spans="2:10">
      <c r="B36" s="88"/>
      <c r="C36" s="94"/>
      <c r="D36" s="88"/>
      <c r="E36" s="101"/>
      <c r="F36" s="88"/>
      <c r="G36" s="88"/>
      <c r="H36" s="88"/>
      <c r="I36" s="88"/>
      <c r="J36" s="88"/>
    </row>
    <row r="37" spans="2:10">
      <c r="B37" s="88"/>
      <c r="C37" s="94"/>
      <c r="D37" s="88"/>
      <c r="E37" s="101"/>
      <c r="F37" s="88"/>
      <c r="G37" s="88"/>
      <c r="H37" s="88"/>
      <c r="I37" s="88"/>
      <c r="J37" s="88"/>
    </row>
    <row r="38" spans="2:10">
      <c r="B38" s="88"/>
      <c r="C38" s="94"/>
      <c r="D38" s="88"/>
      <c r="E38" s="101"/>
      <c r="F38" s="88"/>
      <c r="G38" s="88"/>
      <c r="H38" s="88"/>
      <c r="I38" s="88"/>
      <c r="J38" s="88"/>
    </row>
    <row r="39" spans="2:10">
      <c r="B39" s="88"/>
      <c r="C39" s="94"/>
      <c r="D39" s="88"/>
      <c r="E39" s="101"/>
      <c r="F39" s="88"/>
      <c r="G39" s="88"/>
      <c r="H39" s="88"/>
      <c r="I39" s="88"/>
      <c r="J39" s="88"/>
    </row>
    <row r="40" spans="2:10">
      <c r="B40" s="88"/>
      <c r="C40" s="94"/>
      <c r="D40" s="88"/>
      <c r="E40" s="101"/>
      <c r="F40" s="88"/>
      <c r="G40" s="88"/>
      <c r="H40" s="88"/>
      <c r="I40" s="88"/>
      <c r="J40" s="88"/>
    </row>
    <row r="41" spans="2:10">
      <c r="B41" s="88"/>
      <c r="C41" s="94"/>
      <c r="D41" s="88"/>
      <c r="E41" s="101"/>
      <c r="F41" s="88"/>
      <c r="G41" s="88"/>
      <c r="H41" s="88"/>
      <c r="I41" s="88"/>
      <c r="J41" s="88"/>
    </row>
    <row r="42" spans="2:10">
      <c r="B42" s="88"/>
      <c r="C42" s="94"/>
      <c r="D42" s="88"/>
      <c r="E42" s="101"/>
      <c r="F42" s="88"/>
      <c r="G42" s="88"/>
      <c r="H42" s="88"/>
      <c r="I42" s="88"/>
      <c r="J42" s="88"/>
    </row>
    <row r="43" spans="2:10">
      <c r="B43" s="88"/>
      <c r="C43" s="94"/>
      <c r="D43" s="88"/>
      <c r="E43" s="101"/>
      <c r="F43" s="88"/>
      <c r="G43" s="88"/>
      <c r="H43" s="88"/>
      <c r="I43" s="88"/>
      <c r="J43" s="88"/>
    </row>
    <row r="44" spans="2:10">
      <c r="B44" s="88"/>
      <c r="C44" s="94"/>
      <c r="D44" s="88"/>
      <c r="E44" s="101"/>
      <c r="F44" s="88"/>
      <c r="G44" s="88"/>
      <c r="H44" s="88"/>
      <c r="I44" s="88"/>
      <c r="J44" s="88"/>
    </row>
    <row r="45" spans="2:10">
      <c r="B45" s="88"/>
      <c r="C45" s="94"/>
      <c r="D45" s="88"/>
      <c r="E45" s="101"/>
      <c r="F45" s="88"/>
      <c r="G45" s="88"/>
      <c r="H45" s="88"/>
      <c r="I45" s="88"/>
      <c r="J45" s="88"/>
    </row>
    <row r="46" spans="2:10">
      <c r="B46" s="88"/>
      <c r="C46" s="94"/>
      <c r="D46" s="88"/>
      <c r="E46" s="101"/>
      <c r="F46" s="88"/>
      <c r="G46" s="88"/>
      <c r="H46" s="88"/>
      <c r="I46" s="88"/>
      <c r="J46" s="88"/>
    </row>
    <row r="47" spans="2:10">
      <c r="B47" s="88"/>
      <c r="C47" s="94"/>
      <c r="D47" s="88"/>
      <c r="E47" s="101"/>
      <c r="F47" s="88"/>
      <c r="G47" s="88"/>
      <c r="H47" s="88"/>
      <c r="I47" s="88"/>
      <c r="J47" s="88"/>
    </row>
    <row r="48" spans="2:10">
      <c r="B48" s="88"/>
      <c r="C48" s="94"/>
      <c r="D48" s="88"/>
      <c r="E48" s="101"/>
      <c r="F48" s="88"/>
      <c r="G48" s="88"/>
      <c r="H48" s="88"/>
      <c r="I48" s="88"/>
      <c r="J48" s="88"/>
    </row>
    <row r="49" spans="2:10">
      <c r="B49" s="88"/>
      <c r="C49" s="94"/>
      <c r="D49" s="88"/>
      <c r="E49" s="101"/>
      <c r="F49" s="88"/>
      <c r="G49" s="88"/>
      <c r="H49" s="88"/>
      <c r="I49" s="88"/>
      <c r="J49" s="88"/>
    </row>
    <row r="50" spans="2:10">
      <c r="B50" s="88"/>
      <c r="C50" s="94"/>
      <c r="D50" s="88"/>
      <c r="E50" s="101"/>
      <c r="F50" s="88"/>
      <c r="G50" s="88"/>
      <c r="H50" s="88"/>
      <c r="I50" s="88"/>
      <c r="J50" s="88"/>
    </row>
    <row r="51" spans="2:10">
      <c r="B51" s="88"/>
      <c r="C51" s="94"/>
      <c r="D51" s="88"/>
      <c r="E51" s="101"/>
      <c r="F51" s="88"/>
      <c r="G51" s="88"/>
      <c r="H51" s="88"/>
      <c r="I51" s="88"/>
      <c r="J51" s="88"/>
    </row>
    <row r="52" spans="2:10">
      <c r="B52" s="88"/>
      <c r="C52" s="94"/>
      <c r="D52" s="88"/>
      <c r="E52" s="101"/>
      <c r="F52" s="88"/>
      <c r="G52" s="88"/>
      <c r="H52" s="88"/>
      <c r="I52" s="88"/>
      <c r="J52" s="88"/>
    </row>
    <row r="53" spans="2:10">
      <c r="B53" s="88"/>
      <c r="C53" s="94"/>
      <c r="D53" s="88"/>
      <c r="E53" s="101"/>
      <c r="F53" s="88"/>
      <c r="G53" s="88"/>
      <c r="H53" s="88"/>
      <c r="I53" s="88"/>
      <c r="J53" s="88"/>
    </row>
    <row r="54" spans="2:10">
      <c r="B54" s="88"/>
      <c r="C54" s="94"/>
      <c r="D54" s="88"/>
      <c r="E54" s="101"/>
      <c r="F54" s="88"/>
      <c r="G54" s="88"/>
      <c r="H54" s="88"/>
      <c r="I54" s="88"/>
      <c r="J54" s="88"/>
    </row>
    <row r="55" spans="2:10">
      <c r="B55" s="88"/>
      <c r="C55" s="94"/>
      <c r="D55" s="88"/>
      <c r="E55" s="101"/>
      <c r="F55" s="88"/>
      <c r="G55" s="88"/>
      <c r="H55" s="88"/>
      <c r="I55" s="88"/>
      <c r="J55" s="88"/>
    </row>
    <row r="56" spans="2:10">
      <c r="B56" s="88"/>
      <c r="C56" s="94"/>
      <c r="D56" s="88"/>
      <c r="E56" s="101"/>
      <c r="F56" s="88"/>
      <c r="G56" s="88"/>
      <c r="H56" s="88"/>
      <c r="I56" s="88"/>
      <c r="J56" s="88"/>
    </row>
    <row r="57" spans="2:10">
      <c r="B57" s="88"/>
      <c r="C57" s="94"/>
      <c r="D57" s="88"/>
      <c r="E57" s="101"/>
      <c r="F57" s="88"/>
      <c r="G57" s="88"/>
      <c r="H57" s="88"/>
      <c r="I57" s="88"/>
      <c r="J57" s="88"/>
    </row>
    <row r="58" spans="2:10">
      <c r="B58" s="88"/>
      <c r="C58" s="94"/>
      <c r="D58" s="88"/>
      <c r="E58" s="101"/>
      <c r="F58" s="88"/>
      <c r="G58" s="88"/>
      <c r="H58" s="88"/>
      <c r="I58" s="88"/>
      <c r="J58" s="88"/>
    </row>
    <row r="59" spans="2:10">
      <c r="B59" s="88"/>
      <c r="C59" s="94"/>
      <c r="D59" s="88"/>
      <c r="E59" s="101"/>
      <c r="F59" s="88"/>
      <c r="G59" s="88"/>
      <c r="H59" s="88"/>
      <c r="I59" s="88"/>
      <c r="J59" s="88"/>
    </row>
    <row r="60" spans="2:10">
      <c r="B60" s="88"/>
      <c r="C60" s="94"/>
      <c r="D60" s="88"/>
      <c r="E60" s="101"/>
      <c r="F60" s="88"/>
      <c r="G60" s="88"/>
      <c r="H60" s="88"/>
      <c r="I60" s="88"/>
      <c r="J60" s="88"/>
    </row>
    <row r="61" spans="2:10">
      <c r="B61" s="88"/>
      <c r="C61" s="94"/>
      <c r="D61" s="88"/>
      <c r="E61" s="101"/>
      <c r="F61" s="88"/>
      <c r="G61" s="88"/>
      <c r="H61" s="88"/>
      <c r="I61" s="88"/>
      <c r="J61" s="88"/>
    </row>
    <row r="62" spans="2:10">
      <c r="B62" s="88"/>
      <c r="C62" s="94"/>
      <c r="D62" s="88"/>
      <c r="E62" s="101"/>
      <c r="F62" s="88"/>
      <c r="G62" s="88"/>
      <c r="H62" s="88"/>
      <c r="I62" s="88"/>
      <c r="J62" s="88"/>
    </row>
    <row r="63" spans="2:10">
      <c r="B63" s="88"/>
      <c r="C63" s="94"/>
      <c r="D63" s="88"/>
      <c r="E63" s="101"/>
      <c r="F63" s="88"/>
      <c r="G63" s="88"/>
      <c r="H63" s="88"/>
      <c r="I63" s="88"/>
      <c r="J63" s="88"/>
    </row>
    <row r="64" spans="2:10">
      <c r="B64" s="88"/>
      <c r="C64" s="94"/>
      <c r="D64" s="88"/>
      <c r="E64" s="101"/>
      <c r="F64" s="88"/>
      <c r="G64" s="88"/>
      <c r="H64" s="88"/>
      <c r="I64" s="88"/>
      <c r="J64" s="88"/>
    </row>
    <row r="65" spans="2:10">
      <c r="B65" s="88"/>
      <c r="C65" s="94"/>
      <c r="D65" s="88"/>
      <c r="E65" s="101"/>
      <c r="F65" s="88"/>
      <c r="G65" s="88"/>
      <c r="H65" s="88"/>
      <c r="I65" s="88"/>
      <c r="J65" s="88"/>
    </row>
    <row r="66" spans="2:10">
      <c r="B66" s="88"/>
      <c r="C66" s="94"/>
      <c r="D66" s="88"/>
      <c r="E66" s="101"/>
      <c r="F66" s="88"/>
      <c r="G66" s="88"/>
      <c r="H66" s="88"/>
      <c r="I66" s="88"/>
      <c r="J66" s="88"/>
    </row>
    <row r="67" spans="2:10">
      <c r="B67" s="88"/>
      <c r="C67" s="94"/>
      <c r="D67" s="88"/>
      <c r="E67" s="101"/>
      <c r="F67" s="88"/>
      <c r="G67" s="88"/>
      <c r="H67" s="88"/>
      <c r="I67" s="88"/>
      <c r="J67" s="88"/>
    </row>
    <row r="68" spans="2:10">
      <c r="B68" s="88"/>
      <c r="C68" s="94"/>
      <c r="D68" s="88"/>
      <c r="E68" s="101"/>
      <c r="F68" s="88"/>
      <c r="G68" s="88"/>
      <c r="H68" s="88"/>
      <c r="I68" s="88"/>
      <c r="J68" s="88"/>
    </row>
    <row r="69" spans="2:10">
      <c r="B69" s="88"/>
      <c r="C69" s="94"/>
      <c r="D69" s="88"/>
      <c r="E69" s="101"/>
      <c r="F69" s="88"/>
      <c r="G69" s="88"/>
      <c r="H69" s="88"/>
      <c r="I69" s="88"/>
      <c r="J69" s="88"/>
    </row>
    <row r="70" spans="2:10">
      <c r="B70" s="88"/>
      <c r="C70" s="94"/>
      <c r="D70" s="88"/>
      <c r="E70" s="101"/>
      <c r="F70" s="88"/>
      <c r="G70" s="88"/>
      <c r="H70" s="88"/>
      <c r="I70" s="88"/>
      <c r="J70" s="88"/>
    </row>
    <row r="71" spans="2:10">
      <c r="B71" s="88"/>
      <c r="C71" s="94"/>
      <c r="D71" s="88"/>
      <c r="E71" s="101"/>
      <c r="F71" s="88"/>
      <c r="G71" s="88"/>
      <c r="H71" s="88"/>
      <c r="I71" s="88"/>
      <c r="J71" s="88"/>
    </row>
    <row r="72" spans="2:10">
      <c r="B72" s="88"/>
      <c r="C72" s="94"/>
      <c r="D72" s="88"/>
      <c r="E72" s="101"/>
      <c r="F72" s="88"/>
      <c r="G72" s="88"/>
      <c r="H72" s="88"/>
      <c r="I72" s="88"/>
      <c r="J72" s="88"/>
    </row>
    <row r="73" spans="2:10">
      <c r="B73" s="88"/>
      <c r="C73" s="94"/>
      <c r="D73" s="88"/>
      <c r="E73" s="101"/>
      <c r="F73" s="88"/>
      <c r="G73" s="88"/>
      <c r="H73" s="88"/>
      <c r="I73" s="88"/>
      <c r="J73" s="88"/>
    </row>
    <row r="74" spans="2:10">
      <c r="B74" s="88"/>
      <c r="C74" s="94"/>
      <c r="D74" s="88"/>
      <c r="E74" s="101"/>
      <c r="F74" s="88"/>
      <c r="G74" s="88"/>
      <c r="H74" s="88"/>
      <c r="I74" s="88"/>
      <c r="J74" s="88"/>
    </row>
    <row r="75" spans="2:10">
      <c r="B75" s="88"/>
      <c r="C75" s="94"/>
      <c r="D75" s="88"/>
      <c r="E75" s="101"/>
      <c r="F75" s="88"/>
      <c r="G75" s="88"/>
      <c r="H75" s="88"/>
      <c r="I75" s="88"/>
      <c r="J75" s="88"/>
    </row>
    <row r="76" spans="2:10">
      <c r="B76" s="88"/>
      <c r="C76" s="94"/>
      <c r="D76" s="88"/>
      <c r="E76" s="101"/>
      <c r="F76" s="88"/>
      <c r="G76" s="88"/>
      <c r="H76" s="88"/>
      <c r="I76" s="88"/>
      <c r="J76" s="88"/>
    </row>
    <row r="77" spans="2:10">
      <c r="B77" s="88"/>
      <c r="C77" s="94"/>
      <c r="D77" s="88"/>
      <c r="E77" s="101"/>
      <c r="F77" s="88"/>
      <c r="G77" s="88"/>
      <c r="H77" s="88"/>
      <c r="I77" s="88"/>
      <c r="J77" s="88"/>
    </row>
    <row r="78" spans="2:10">
      <c r="B78" s="88"/>
      <c r="C78" s="94"/>
      <c r="D78" s="88"/>
      <c r="E78" s="101"/>
      <c r="F78" s="88"/>
      <c r="G78" s="88"/>
      <c r="H78" s="88"/>
      <c r="I78" s="88"/>
      <c r="J78" s="88"/>
    </row>
    <row r="79" spans="2:10">
      <c r="B79" s="88"/>
      <c r="C79" s="94"/>
      <c r="D79" s="88"/>
      <c r="E79" s="101"/>
      <c r="F79" s="88"/>
      <c r="G79" s="88"/>
      <c r="H79" s="88"/>
      <c r="I79" s="88"/>
      <c r="J79" s="88"/>
    </row>
    <row r="80" spans="2:10">
      <c r="B80" s="88"/>
      <c r="C80" s="94"/>
      <c r="D80" s="88"/>
      <c r="E80" s="101"/>
      <c r="F80" s="88"/>
      <c r="G80" s="88"/>
      <c r="H80" s="88"/>
      <c r="I80" s="88"/>
      <c r="J80" s="88"/>
    </row>
    <row r="81" spans="2:10">
      <c r="B81" s="88"/>
      <c r="C81" s="94"/>
      <c r="D81" s="88"/>
      <c r="E81" s="101"/>
      <c r="F81" s="88"/>
      <c r="G81" s="88"/>
      <c r="H81" s="88"/>
      <c r="I81" s="88"/>
      <c r="J81" s="88"/>
    </row>
    <row r="82" spans="2:10">
      <c r="B82" s="88"/>
      <c r="C82" s="94"/>
      <c r="D82" s="88"/>
      <c r="E82" s="101"/>
      <c r="F82" s="88"/>
      <c r="G82" s="88"/>
      <c r="H82" s="88"/>
      <c r="I82" s="88"/>
      <c r="J82" s="88"/>
    </row>
    <row r="83" spans="2:10">
      <c r="B83" s="88"/>
      <c r="C83" s="94"/>
      <c r="D83" s="88"/>
      <c r="E83" s="101"/>
      <c r="F83" s="88"/>
      <c r="G83" s="88"/>
      <c r="H83" s="88"/>
      <c r="I83" s="88"/>
      <c r="J83" s="88"/>
    </row>
    <row r="84" spans="2:10">
      <c r="B84" s="88"/>
      <c r="C84" s="94"/>
      <c r="D84" s="88"/>
      <c r="E84" s="101"/>
      <c r="F84" s="88"/>
      <c r="G84" s="88"/>
      <c r="H84" s="88"/>
      <c r="I84" s="88"/>
      <c r="J84" s="88"/>
    </row>
    <row r="85" spans="2:10">
      <c r="B85" s="88"/>
      <c r="C85" s="94"/>
      <c r="D85" s="88"/>
      <c r="E85" s="101"/>
      <c r="F85" s="88"/>
      <c r="G85" s="88"/>
      <c r="H85" s="88"/>
      <c r="I85" s="88"/>
      <c r="J85" s="88"/>
    </row>
    <row r="86" spans="2:10">
      <c r="B86" s="88"/>
      <c r="C86" s="94"/>
      <c r="D86" s="88"/>
      <c r="E86" s="101"/>
      <c r="F86" s="88"/>
      <c r="G86" s="88"/>
      <c r="H86" s="88"/>
      <c r="I86" s="88"/>
      <c r="J86" s="88"/>
    </row>
    <row r="87" spans="2:10">
      <c r="B87" s="88"/>
      <c r="C87" s="94"/>
      <c r="D87" s="88"/>
      <c r="E87" s="101"/>
      <c r="F87" s="88"/>
      <c r="G87" s="88"/>
      <c r="H87" s="88"/>
      <c r="I87" s="88"/>
      <c r="J87" s="88"/>
    </row>
    <row r="88" spans="2:10">
      <c r="B88" s="88"/>
      <c r="C88" s="94"/>
      <c r="D88" s="88"/>
      <c r="E88" s="101"/>
      <c r="F88" s="88"/>
      <c r="G88" s="88"/>
      <c r="H88" s="88"/>
      <c r="I88" s="88"/>
      <c r="J88" s="88"/>
    </row>
    <row r="89" spans="2:10">
      <c r="B89" s="88"/>
      <c r="C89" s="94"/>
      <c r="D89" s="88"/>
      <c r="E89" s="101"/>
      <c r="F89" s="88"/>
      <c r="G89" s="88"/>
      <c r="H89" s="88"/>
      <c r="I89" s="88"/>
      <c r="J89" s="88"/>
    </row>
    <row r="90" spans="2:10">
      <c r="B90" s="88"/>
      <c r="C90" s="94"/>
      <c r="D90" s="88"/>
      <c r="E90" s="101"/>
      <c r="F90" s="88"/>
      <c r="G90" s="88"/>
      <c r="H90" s="88"/>
      <c r="I90" s="88"/>
      <c r="J90" s="88"/>
    </row>
    <row r="91" spans="2:10">
      <c r="B91" s="88"/>
      <c r="C91" s="94"/>
      <c r="D91" s="88"/>
      <c r="E91" s="101"/>
      <c r="F91" s="88"/>
      <c r="G91" s="88"/>
      <c r="H91" s="88"/>
      <c r="I91" s="88"/>
      <c r="J91" s="88"/>
    </row>
    <row r="92" spans="2:10">
      <c r="B92" s="88"/>
      <c r="C92" s="94"/>
      <c r="D92" s="88"/>
      <c r="E92" s="101"/>
      <c r="F92" s="88"/>
      <c r="G92" s="88"/>
      <c r="H92" s="88"/>
      <c r="I92" s="88"/>
      <c r="J92" s="88"/>
    </row>
    <row r="93" spans="2:10">
      <c r="B93" s="88"/>
      <c r="C93" s="94"/>
      <c r="D93" s="88"/>
      <c r="E93" s="101"/>
      <c r="F93" s="88"/>
      <c r="G93" s="88"/>
      <c r="H93" s="88"/>
      <c r="I93" s="88"/>
      <c r="J93" s="88"/>
    </row>
    <row r="94" spans="2:10">
      <c r="B94" s="88"/>
      <c r="C94" s="94"/>
      <c r="D94" s="88"/>
      <c r="E94" s="101"/>
      <c r="F94" s="88"/>
      <c r="G94" s="88"/>
      <c r="H94" s="88"/>
      <c r="I94" s="88"/>
      <c r="J94" s="88"/>
    </row>
    <row r="95" spans="2:10">
      <c r="B95" s="88"/>
      <c r="C95" s="94"/>
      <c r="D95" s="88"/>
      <c r="E95" s="101"/>
      <c r="F95" s="88"/>
      <c r="G95" s="88"/>
      <c r="H95" s="88"/>
      <c r="I95" s="88"/>
      <c r="J95" s="88"/>
    </row>
    <row r="96" spans="2:10">
      <c r="B96" s="88"/>
      <c r="C96" s="94"/>
      <c r="D96" s="88"/>
      <c r="E96" s="101"/>
      <c r="F96" s="88"/>
      <c r="G96" s="88"/>
      <c r="H96" s="88"/>
      <c r="I96" s="88"/>
      <c r="J96" s="88"/>
    </row>
    <row r="97" spans="2:10">
      <c r="B97" s="88"/>
      <c r="C97" s="94"/>
      <c r="D97" s="88"/>
      <c r="E97" s="101"/>
      <c r="F97" s="88"/>
      <c r="G97" s="88"/>
      <c r="H97" s="88"/>
      <c r="I97" s="88"/>
      <c r="J97" s="88"/>
    </row>
    <row r="98" spans="2:10">
      <c r="B98" s="88"/>
      <c r="C98" s="94"/>
      <c r="D98" s="88"/>
      <c r="E98" s="101"/>
      <c r="F98" s="88"/>
      <c r="G98" s="88"/>
      <c r="H98" s="88"/>
      <c r="I98" s="88"/>
      <c r="J98" s="88"/>
    </row>
    <row r="99" spans="2:10">
      <c r="B99" s="88"/>
      <c r="C99" s="94"/>
      <c r="D99" s="88"/>
      <c r="E99" s="101"/>
      <c r="F99" s="88"/>
      <c r="G99" s="88"/>
      <c r="H99" s="88"/>
      <c r="I99" s="88"/>
      <c r="J99" s="88"/>
    </row>
    <row r="100" spans="2:10">
      <c r="B100" s="88"/>
      <c r="C100" s="94"/>
      <c r="D100" s="88"/>
      <c r="E100" s="101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2:10">
      <c r="B126" s="88"/>
      <c r="C126" s="88"/>
      <c r="D126" s="88"/>
      <c r="E126" s="88"/>
      <c r="F126" s="88"/>
      <c r="G126" s="88"/>
      <c r="H126" s="88"/>
      <c r="I126" s="88"/>
      <c r="J126" s="88"/>
    </row>
    <row r="127" spans="2:10">
      <c r="B127" s="115"/>
      <c r="C127" s="115"/>
      <c r="D127" s="116"/>
      <c r="E127" s="116"/>
      <c r="F127" s="131"/>
      <c r="G127" s="131"/>
      <c r="H127" s="131"/>
      <c r="I127" s="131"/>
      <c r="J127" s="116"/>
    </row>
    <row r="128" spans="2:10">
      <c r="B128" s="115"/>
      <c r="C128" s="115"/>
      <c r="D128" s="116"/>
      <c r="E128" s="116"/>
      <c r="F128" s="131"/>
      <c r="G128" s="131"/>
      <c r="H128" s="131"/>
      <c r="I128" s="131"/>
      <c r="J128" s="116"/>
    </row>
    <row r="129" spans="2:10">
      <c r="B129" s="115"/>
      <c r="C129" s="115"/>
      <c r="D129" s="116"/>
      <c r="E129" s="116"/>
      <c r="F129" s="131"/>
      <c r="G129" s="131"/>
      <c r="H129" s="131"/>
      <c r="I129" s="131"/>
      <c r="J129" s="116"/>
    </row>
    <row r="130" spans="2:10">
      <c r="B130" s="115"/>
      <c r="C130" s="115"/>
      <c r="D130" s="116"/>
      <c r="E130" s="116"/>
      <c r="F130" s="131"/>
      <c r="G130" s="131"/>
      <c r="H130" s="131"/>
      <c r="I130" s="131"/>
      <c r="J130" s="116"/>
    </row>
    <row r="131" spans="2:10">
      <c r="B131" s="115"/>
      <c r="C131" s="115"/>
      <c r="D131" s="116"/>
      <c r="E131" s="116"/>
      <c r="F131" s="131"/>
      <c r="G131" s="131"/>
      <c r="H131" s="131"/>
      <c r="I131" s="131"/>
      <c r="J131" s="116"/>
    </row>
    <row r="132" spans="2:10">
      <c r="B132" s="115"/>
      <c r="C132" s="115"/>
      <c r="D132" s="116"/>
      <c r="E132" s="116"/>
      <c r="F132" s="131"/>
      <c r="G132" s="131"/>
      <c r="H132" s="131"/>
      <c r="I132" s="131"/>
      <c r="J132" s="116"/>
    </row>
    <row r="133" spans="2:10">
      <c r="B133" s="115"/>
      <c r="C133" s="115"/>
      <c r="D133" s="116"/>
      <c r="E133" s="116"/>
      <c r="F133" s="131"/>
      <c r="G133" s="131"/>
      <c r="H133" s="131"/>
      <c r="I133" s="131"/>
      <c r="J133" s="116"/>
    </row>
    <row r="134" spans="2:10">
      <c r="B134" s="115"/>
      <c r="C134" s="115"/>
      <c r="D134" s="116"/>
      <c r="E134" s="116"/>
      <c r="F134" s="131"/>
      <c r="G134" s="131"/>
      <c r="H134" s="131"/>
      <c r="I134" s="131"/>
      <c r="J134" s="116"/>
    </row>
    <row r="135" spans="2:10">
      <c r="B135" s="115"/>
      <c r="C135" s="115"/>
      <c r="D135" s="116"/>
      <c r="E135" s="116"/>
      <c r="F135" s="131"/>
      <c r="G135" s="131"/>
      <c r="H135" s="131"/>
      <c r="I135" s="131"/>
      <c r="J135" s="116"/>
    </row>
    <row r="136" spans="2:10">
      <c r="B136" s="115"/>
      <c r="C136" s="115"/>
      <c r="D136" s="116"/>
      <c r="E136" s="116"/>
      <c r="F136" s="131"/>
      <c r="G136" s="131"/>
      <c r="H136" s="131"/>
      <c r="I136" s="131"/>
      <c r="J136" s="116"/>
    </row>
    <row r="137" spans="2:10">
      <c r="B137" s="115"/>
      <c r="C137" s="115"/>
      <c r="D137" s="116"/>
      <c r="E137" s="116"/>
      <c r="F137" s="131"/>
      <c r="G137" s="131"/>
      <c r="H137" s="131"/>
      <c r="I137" s="131"/>
      <c r="J137" s="116"/>
    </row>
    <row r="138" spans="2:10">
      <c r="B138" s="115"/>
      <c r="C138" s="115"/>
      <c r="D138" s="116"/>
      <c r="E138" s="116"/>
      <c r="F138" s="131"/>
      <c r="G138" s="131"/>
      <c r="H138" s="131"/>
      <c r="I138" s="131"/>
      <c r="J138" s="116"/>
    </row>
    <row r="139" spans="2:10">
      <c r="B139" s="115"/>
      <c r="C139" s="115"/>
      <c r="D139" s="116"/>
      <c r="E139" s="116"/>
      <c r="F139" s="131"/>
      <c r="G139" s="131"/>
      <c r="H139" s="131"/>
      <c r="I139" s="131"/>
      <c r="J139" s="116"/>
    </row>
    <row r="140" spans="2:10">
      <c r="B140" s="115"/>
      <c r="C140" s="115"/>
      <c r="D140" s="116"/>
      <c r="E140" s="116"/>
      <c r="F140" s="131"/>
      <c r="G140" s="131"/>
      <c r="H140" s="131"/>
      <c r="I140" s="131"/>
      <c r="J140" s="116"/>
    </row>
    <row r="141" spans="2:10">
      <c r="B141" s="115"/>
      <c r="C141" s="115"/>
      <c r="D141" s="116"/>
      <c r="E141" s="116"/>
      <c r="F141" s="131"/>
      <c r="G141" s="131"/>
      <c r="H141" s="131"/>
      <c r="I141" s="131"/>
      <c r="J141" s="116"/>
    </row>
    <row r="142" spans="2:10">
      <c r="B142" s="115"/>
      <c r="C142" s="115"/>
      <c r="D142" s="116"/>
      <c r="E142" s="116"/>
      <c r="F142" s="131"/>
      <c r="G142" s="131"/>
      <c r="H142" s="131"/>
      <c r="I142" s="131"/>
      <c r="J142" s="116"/>
    </row>
    <row r="143" spans="2:10">
      <c r="B143" s="115"/>
      <c r="C143" s="115"/>
      <c r="D143" s="116"/>
      <c r="E143" s="116"/>
      <c r="F143" s="131"/>
      <c r="G143" s="131"/>
      <c r="H143" s="131"/>
      <c r="I143" s="131"/>
      <c r="J143" s="116"/>
    </row>
    <row r="144" spans="2:10">
      <c r="B144" s="115"/>
      <c r="C144" s="115"/>
      <c r="D144" s="116"/>
      <c r="E144" s="116"/>
      <c r="F144" s="131"/>
      <c r="G144" s="131"/>
      <c r="H144" s="131"/>
      <c r="I144" s="131"/>
      <c r="J144" s="116"/>
    </row>
    <row r="145" spans="2:10">
      <c r="B145" s="115"/>
      <c r="C145" s="115"/>
      <c r="D145" s="116"/>
      <c r="E145" s="116"/>
      <c r="F145" s="131"/>
      <c r="G145" s="131"/>
      <c r="H145" s="131"/>
      <c r="I145" s="131"/>
      <c r="J145" s="116"/>
    </row>
    <row r="146" spans="2:10">
      <c r="B146" s="115"/>
      <c r="C146" s="115"/>
      <c r="D146" s="116"/>
      <c r="E146" s="116"/>
      <c r="F146" s="131"/>
      <c r="G146" s="131"/>
      <c r="H146" s="131"/>
      <c r="I146" s="131"/>
      <c r="J146" s="116"/>
    </row>
    <row r="147" spans="2:10">
      <c r="B147" s="115"/>
      <c r="C147" s="115"/>
      <c r="D147" s="116"/>
      <c r="E147" s="116"/>
      <c r="F147" s="131"/>
      <c r="G147" s="131"/>
      <c r="H147" s="131"/>
      <c r="I147" s="131"/>
      <c r="J147" s="116"/>
    </row>
    <row r="148" spans="2:10">
      <c r="B148" s="115"/>
      <c r="C148" s="115"/>
      <c r="D148" s="116"/>
      <c r="E148" s="116"/>
      <c r="F148" s="131"/>
      <c r="G148" s="131"/>
      <c r="H148" s="131"/>
      <c r="I148" s="131"/>
      <c r="J148" s="116"/>
    </row>
    <row r="149" spans="2:10">
      <c r="B149" s="115"/>
      <c r="C149" s="115"/>
      <c r="D149" s="116"/>
      <c r="E149" s="116"/>
      <c r="F149" s="131"/>
      <c r="G149" s="131"/>
      <c r="H149" s="131"/>
      <c r="I149" s="131"/>
      <c r="J149" s="116"/>
    </row>
    <row r="150" spans="2:10">
      <c r="B150" s="115"/>
      <c r="C150" s="115"/>
      <c r="D150" s="116"/>
      <c r="E150" s="116"/>
      <c r="F150" s="131"/>
      <c r="G150" s="131"/>
      <c r="H150" s="131"/>
      <c r="I150" s="131"/>
      <c r="J150" s="116"/>
    </row>
    <row r="151" spans="2:10">
      <c r="B151" s="115"/>
      <c r="C151" s="115"/>
      <c r="D151" s="116"/>
      <c r="E151" s="116"/>
      <c r="F151" s="131"/>
      <c r="G151" s="131"/>
      <c r="H151" s="131"/>
      <c r="I151" s="131"/>
      <c r="J151" s="116"/>
    </row>
    <row r="152" spans="2:10">
      <c r="B152" s="115"/>
      <c r="C152" s="115"/>
      <c r="D152" s="116"/>
      <c r="E152" s="116"/>
      <c r="F152" s="131"/>
      <c r="G152" s="131"/>
      <c r="H152" s="131"/>
      <c r="I152" s="131"/>
      <c r="J152" s="116"/>
    </row>
    <row r="153" spans="2:10">
      <c r="B153" s="115"/>
      <c r="C153" s="115"/>
      <c r="D153" s="116"/>
      <c r="E153" s="116"/>
      <c r="F153" s="131"/>
      <c r="G153" s="131"/>
      <c r="H153" s="131"/>
      <c r="I153" s="131"/>
      <c r="J153" s="116"/>
    </row>
    <row r="154" spans="2:10">
      <c r="B154" s="115"/>
      <c r="C154" s="115"/>
      <c r="D154" s="116"/>
      <c r="E154" s="116"/>
      <c r="F154" s="131"/>
      <c r="G154" s="131"/>
      <c r="H154" s="131"/>
      <c r="I154" s="131"/>
      <c r="J154" s="116"/>
    </row>
    <row r="155" spans="2:10">
      <c r="B155" s="115"/>
      <c r="C155" s="115"/>
      <c r="D155" s="116"/>
      <c r="E155" s="116"/>
      <c r="F155" s="131"/>
      <c r="G155" s="131"/>
      <c r="H155" s="131"/>
      <c r="I155" s="131"/>
      <c r="J155" s="116"/>
    </row>
    <row r="156" spans="2:10">
      <c r="B156" s="115"/>
      <c r="C156" s="115"/>
      <c r="D156" s="116"/>
      <c r="E156" s="116"/>
      <c r="F156" s="131"/>
      <c r="G156" s="131"/>
      <c r="H156" s="131"/>
      <c r="I156" s="131"/>
      <c r="J156" s="116"/>
    </row>
    <row r="157" spans="2:10">
      <c r="B157" s="115"/>
      <c r="C157" s="115"/>
      <c r="D157" s="116"/>
      <c r="E157" s="116"/>
      <c r="F157" s="131"/>
      <c r="G157" s="131"/>
      <c r="H157" s="131"/>
      <c r="I157" s="131"/>
      <c r="J157" s="116"/>
    </row>
    <row r="158" spans="2:10">
      <c r="B158" s="115"/>
      <c r="C158" s="115"/>
      <c r="D158" s="116"/>
      <c r="E158" s="116"/>
      <c r="F158" s="131"/>
      <c r="G158" s="131"/>
      <c r="H158" s="131"/>
      <c r="I158" s="131"/>
      <c r="J158" s="116"/>
    </row>
    <row r="159" spans="2:10">
      <c r="B159" s="115"/>
      <c r="C159" s="115"/>
      <c r="D159" s="116"/>
      <c r="E159" s="116"/>
      <c r="F159" s="131"/>
      <c r="G159" s="131"/>
      <c r="H159" s="131"/>
      <c r="I159" s="131"/>
      <c r="J159" s="116"/>
    </row>
    <row r="160" spans="2:10">
      <c r="B160" s="115"/>
      <c r="C160" s="115"/>
      <c r="D160" s="116"/>
      <c r="E160" s="116"/>
      <c r="F160" s="131"/>
      <c r="G160" s="131"/>
      <c r="H160" s="131"/>
      <c r="I160" s="131"/>
      <c r="J160" s="116"/>
    </row>
    <row r="161" spans="2:10">
      <c r="B161" s="115"/>
      <c r="C161" s="115"/>
      <c r="D161" s="116"/>
      <c r="E161" s="116"/>
      <c r="F161" s="131"/>
      <c r="G161" s="131"/>
      <c r="H161" s="131"/>
      <c r="I161" s="131"/>
      <c r="J161" s="116"/>
    </row>
    <row r="162" spans="2:10">
      <c r="B162" s="115"/>
      <c r="C162" s="115"/>
      <c r="D162" s="116"/>
      <c r="E162" s="116"/>
      <c r="F162" s="131"/>
      <c r="G162" s="131"/>
      <c r="H162" s="131"/>
      <c r="I162" s="131"/>
      <c r="J162" s="116"/>
    </row>
    <row r="163" spans="2:10">
      <c r="B163" s="115"/>
      <c r="C163" s="115"/>
      <c r="D163" s="116"/>
      <c r="E163" s="116"/>
      <c r="F163" s="131"/>
      <c r="G163" s="131"/>
      <c r="H163" s="131"/>
      <c r="I163" s="131"/>
      <c r="J163" s="116"/>
    </row>
    <row r="164" spans="2:10">
      <c r="B164" s="115"/>
      <c r="C164" s="115"/>
      <c r="D164" s="116"/>
      <c r="E164" s="116"/>
      <c r="F164" s="131"/>
      <c r="G164" s="131"/>
      <c r="H164" s="131"/>
      <c r="I164" s="131"/>
      <c r="J164" s="116"/>
    </row>
    <row r="165" spans="2:10">
      <c r="B165" s="115"/>
      <c r="C165" s="115"/>
      <c r="D165" s="116"/>
      <c r="E165" s="116"/>
      <c r="F165" s="131"/>
      <c r="G165" s="131"/>
      <c r="H165" s="131"/>
      <c r="I165" s="131"/>
      <c r="J165" s="116"/>
    </row>
    <row r="166" spans="2:10">
      <c r="B166" s="115"/>
      <c r="C166" s="115"/>
      <c r="D166" s="116"/>
      <c r="E166" s="116"/>
      <c r="F166" s="131"/>
      <c r="G166" s="131"/>
      <c r="H166" s="131"/>
      <c r="I166" s="131"/>
      <c r="J166" s="116"/>
    </row>
    <row r="167" spans="2:10">
      <c r="B167" s="115"/>
      <c r="C167" s="115"/>
      <c r="D167" s="116"/>
      <c r="E167" s="116"/>
      <c r="F167" s="131"/>
      <c r="G167" s="131"/>
      <c r="H167" s="131"/>
      <c r="I167" s="131"/>
      <c r="J167" s="116"/>
    </row>
    <row r="168" spans="2:10">
      <c r="B168" s="115"/>
      <c r="C168" s="115"/>
      <c r="D168" s="116"/>
      <c r="E168" s="116"/>
      <c r="F168" s="131"/>
      <c r="G168" s="131"/>
      <c r="H168" s="131"/>
      <c r="I168" s="131"/>
      <c r="J168" s="116"/>
    </row>
    <row r="169" spans="2:10">
      <c r="B169" s="115"/>
      <c r="C169" s="115"/>
      <c r="D169" s="116"/>
      <c r="E169" s="116"/>
      <c r="F169" s="131"/>
      <c r="G169" s="131"/>
      <c r="H169" s="131"/>
      <c r="I169" s="131"/>
      <c r="J169" s="116"/>
    </row>
    <row r="170" spans="2:10">
      <c r="B170" s="115"/>
      <c r="C170" s="115"/>
      <c r="D170" s="116"/>
      <c r="E170" s="116"/>
      <c r="F170" s="131"/>
      <c r="G170" s="131"/>
      <c r="H170" s="131"/>
      <c r="I170" s="131"/>
      <c r="J170" s="116"/>
    </row>
    <row r="171" spans="2:10">
      <c r="B171" s="115"/>
      <c r="C171" s="115"/>
      <c r="D171" s="116"/>
      <c r="E171" s="116"/>
      <c r="F171" s="131"/>
      <c r="G171" s="131"/>
      <c r="H171" s="131"/>
      <c r="I171" s="131"/>
      <c r="J171" s="116"/>
    </row>
    <row r="172" spans="2:10">
      <c r="B172" s="115"/>
      <c r="C172" s="115"/>
      <c r="D172" s="116"/>
      <c r="E172" s="116"/>
      <c r="F172" s="131"/>
      <c r="G172" s="131"/>
      <c r="H172" s="131"/>
      <c r="I172" s="131"/>
      <c r="J172" s="116"/>
    </row>
    <row r="173" spans="2:10">
      <c r="B173" s="115"/>
      <c r="C173" s="115"/>
      <c r="D173" s="116"/>
      <c r="E173" s="116"/>
      <c r="F173" s="131"/>
      <c r="G173" s="131"/>
      <c r="H173" s="131"/>
      <c r="I173" s="131"/>
      <c r="J173" s="116"/>
    </row>
    <row r="174" spans="2:10">
      <c r="B174" s="115"/>
      <c r="C174" s="115"/>
      <c r="D174" s="116"/>
      <c r="E174" s="116"/>
      <c r="F174" s="131"/>
      <c r="G174" s="131"/>
      <c r="H174" s="131"/>
      <c r="I174" s="131"/>
      <c r="J174" s="116"/>
    </row>
    <row r="175" spans="2:10">
      <c r="B175" s="115"/>
      <c r="C175" s="115"/>
      <c r="D175" s="116"/>
      <c r="E175" s="116"/>
      <c r="F175" s="131"/>
      <c r="G175" s="131"/>
      <c r="H175" s="131"/>
      <c r="I175" s="131"/>
      <c r="J175" s="116"/>
    </row>
    <row r="176" spans="2:10">
      <c r="B176" s="115"/>
      <c r="C176" s="115"/>
      <c r="D176" s="116"/>
      <c r="E176" s="116"/>
      <c r="F176" s="131"/>
      <c r="G176" s="131"/>
      <c r="H176" s="131"/>
      <c r="I176" s="131"/>
      <c r="J176" s="116"/>
    </row>
    <row r="177" spans="2:10">
      <c r="B177" s="115"/>
      <c r="C177" s="115"/>
      <c r="D177" s="116"/>
      <c r="E177" s="116"/>
      <c r="F177" s="131"/>
      <c r="G177" s="131"/>
      <c r="H177" s="131"/>
      <c r="I177" s="131"/>
      <c r="J177" s="116"/>
    </row>
    <row r="178" spans="2:10">
      <c r="B178" s="115"/>
      <c r="C178" s="115"/>
      <c r="D178" s="116"/>
      <c r="E178" s="116"/>
      <c r="F178" s="131"/>
      <c r="G178" s="131"/>
      <c r="H178" s="131"/>
      <c r="I178" s="131"/>
      <c r="J178" s="116"/>
    </row>
    <row r="179" spans="2:10">
      <c r="B179" s="115"/>
      <c r="C179" s="115"/>
      <c r="D179" s="116"/>
      <c r="E179" s="116"/>
      <c r="F179" s="131"/>
      <c r="G179" s="131"/>
      <c r="H179" s="131"/>
      <c r="I179" s="131"/>
      <c r="J179" s="116"/>
    </row>
    <row r="180" spans="2:10">
      <c r="B180" s="115"/>
      <c r="C180" s="115"/>
      <c r="D180" s="116"/>
      <c r="E180" s="116"/>
      <c r="F180" s="131"/>
      <c r="G180" s="131"/>
      <c r="H180" s="131"/>
      <c r="I180" s="131"/>
      <c r="J180" s="116"/>
    </row>
    <row r="181" spans="2:10">
      <c r="B181" s="115"/>
      <c r="C181" s="115"/>
      <c r="D181" s="116"/>
      <c r="E181" s="116"/>
      <c r="F181" s="131"/>
      <c r="G181" s="131"/>
      <c r="H181" s="131"/>
      <c r="I181" s="131"/>
      <c r="J181" s="116"/>
    </row>
    <row r="182" spans="2:10">
      <c r="B182" s="115"/>
      <c r="C182" s="115"/>
      <c r="D182" s="116"/>
      <c r="E182" s="116"/>
      <c r="F182" s="131"/>
      <c r="G182" s="131"/>
      <c r="H182" s="131"/>
      <c r="I182" s="131"/>
      <c r="J182" s="116"/>
    </row>
    <row r="183" spans="2:10">
      <c r="B183" s="115"/>
      <c r="C183" s="115"/>
      <c r="D183" s="116"/>
      <c r="E183" s="116"/>
      <c r="F183" s="131"/>
      <c r="G183" s="131"/>
      <c r="H183" s="131"/>
      <c r="I183" s="131"/>
      <c r="J183" s="116"/>
    </row>
    <row r="184" spans="2:10">
      <c r="B184" s="115"/>
      <c r="C184" s="115"/>
      <c r="D184" s="116"/>
      <c r="E184" s="116"/>
      <c r="F184" s="131"/>
      <c r="G184" s="131"/>
      <c r="H184" s="131"/>
      <c r="I184" s="131"/>
      <c r="J184" s="116"/>
    </row>
    <row r="185" spans="2:10">
      <c r="B185" s="115"/>
      <c r="C185" s="115"/>
      <c r="D185" s="116"/>
      <c r="E185" s="116"/>
      <c r="F185" s="131"/>
      <c r="G185" s="131"/>
      <c r="H185" s="131"/>
      <c r="I185" s="131"/>
      <c r="J185" s="116"/>
    </row>
    <row r="186" spans="2:10">
      <c r="B186" s="115"/>
      <c r="C186" s="115"/>
      <c r="D186" s="116"/>
      <c r="E186" s="116"/>
      <c r="F186" s="131"/>
      <c r="G186" s="131"/>
      <c r="H186" s="131"/>
      <c r="I186" s="131"/>
      <c r="J186" s="116"/>
    </row>
    <row r="187" spans="2:10">
      <c r="B187" s="115"/>
      <c r="C187" s="115"/>
      <c r="D187" s="116"/>
      <c r="E187" s="116"/>
      <c r="F187" s="131"/>
      <c r="G187" s="131"/>
      <c r="H187" s="131"/>
      <c r="I187" s="131"/>
      <c r="J187" s="116"/>
    </row>
    <row r="188" spans="2:10">
      <c r="B188" s="115"/>
      <c r="C188" s="115"/>
      <c r="D188" s="116"/>
      <c r="E188" s="116"/>
      <c r="F188" s="131"/>
      <c r="G188" s="131"/>
      <c r="H188" s="131"/>
      <c r="I188" s="131"/>
      <c r="J188" s="116"/>
    </row>
    <row r="189" spans="2:10">
      <c r="B189" s="115"/>
      <c r="C189" s="115"/>
      <c r="D189" s="116"/>
      <c r="E189" s="116"/>
      <c r="F189" s="131"/>
      <c r="G189" s="131"/>
      <c r="H189" s="131"/>
      <c r="I189" s="131"/>
      <c r="J189" s="116"/>
    </row>
    <row r="190" spans="2:10">
      <c r="B190" s="115"/>
      <c r="C190" s="115"/>
      <c r="D190" s="116"/>
      <c r="E190" s="116"/>
      <c r="F190" s="131"/>
      <c r="G190" s="131"/>
      <c r="H190" s="131"/>
      <c r="I190" s="131"/>
      <c r="J190" s="116"/>
    </row>
    <row r="191" spans="2:10">
      <c r="B191" s="115"/>
      <c r="C191" s="115"/>
      <c r="D191" s="116"/>
      <c r="E191" s="116"/>
      <c r="F191" s="131"/>
      <c r="G191" s="131"/>
      <c r="H191" s="131"/>
      <c r="I191" s="131"/>
      <c r="J191" s="116"/>
    </row>
    <row r="192" spans="2:10">
      <c r="B192" s="115"/>
      <c r="C192" s="115"/>
      <c r="D192" s="116"/>
      <c r="E192" s="116"/>
      <c r="F192" s="131"/>
      <c r="G192" s="131"/>
      <c r="H192" s="131"/>
      <c r="I192" s="131"/>
      <c r="J192" s="116"/>
    </row>
    <row r="193" spans="2:10">
      <c r="B193" s="115"/>
      <c r="C193" s="115"/>
      <c r="D193" s="116"/>
      <c r="E193" s="116"/>
      <c r="F193" s="131"/>
      <c r="G193" s="131"/>
      <c r="H193" s="131"/>
      <c r="I193" s="131"/>
      <c r="J193" s="116"/>
    </row>
    <row r="194" spans="2:10">
      <c r="B194" s="115"/>
      <c r="C194" s="115"/>
      <c r="D194" s="116"/>
      <c r="E194" s="116"/>
      <c r="F194" s="131"/>
      <c r="G194" s="131"/>
      <c r="H194" s="131"/>
      <c r="I194" s="131"/>
      <c r="J194" s="116"/>
    </row>
    <row r="195" spans="2:10">
      <c r="B195" s="115"/>
      <c r="C195" s="115"/>
      <c r="D195" s="116"/>
      <c r="E195" s="116"/>
      <c r="F195" s="131"/>
      <c r="G195" s="131"/>
      <c r="H195" s="131"/>
      <c r="I195" s="131"/>
      <c r="J195" s="116"/>
    </row>
    <row r="196" spans="2:10">
      <c r="B196" s="115"/>
      <c r="C196" s="115"/>
      <c r="D196" s="116"/>
      <c r="E196" s="116"/>
      <c r="F196" s="131"/>
      <c r="G196" s="131"/>
      <c r="H196" s="131"/>
      <c r="I196" s="131"/>
      <c r="J196" s="116"/>
    </row>
    <row r="197" spans="2:10">
      <c r="B197" s="115"/>
      <c r="C197" s="115"/>
      <c r="D197" s="116"/>
      <c r="E197" s="116"/>
      <c r="F197" s="131"/>
      <c r="G197" s="131"/>
      <c r="H197" s="131"/>
      <c r="I197" s="131"/>
      <c r="J197" s="116"/>
    </row>
    <row r="198" spans="2:10">
      <c r="B198" s="115"/>
      <c r="C198" s="115"/>
      <c r="D198" s="116"/>
      <c r="E198" s="116"/>
      <c r="F198" s="131"/>
      <c r="G198" s="131"/>
      <c r="H198" s="131"/>
      <c r="I198" s="131"/>
      <c r="J198" s="116"/>
    </row>
    <row r="199" spans="2:10">
      <c r="B199" s="115"/>
      <c r="C199" s="115"/>
      <c r="D199" s="116"/>
      <c r="E199" s="116"/>
      <c r="F199" s="131"/>
      <c r="G199" s="131"/>
      <c r="H199" s="131"/>
      <c r="I199" s="131"/>
      <c r="J199" s="116"/>
    </row>
    <row r="200" spans="2:10">
      <c r="B200" s="115"/>
      <c r="C200" s="115"/>
      <c r="D200" s="116"/>
      <c r="E200" s="116"/>
      <c r="F200" s="131"/>
      <c r="G200" s="131"/>
      <c r="H200" s="131"/>
      <c r="I200" s="131"/>
      <c r="J200" s="116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B1:B9 B127:J1048576 A1:A1048576 B30:B31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67" t="s" vm="1">
        <v>231</v>
      </c>
    </row>
    <row r="2" spans="2:11">
      <c r="B2" s="46" t="s">
        <v>145</v>
      </c>
      <c r="C2" s="67" t="s">
        <v>232</v>
      </c>
    </row>
    <row r="3" spans="2:11">
      <c r="B3" s="46" t="s">
        <v>147</v>
      </c>
      <c r="C3" s="67" t="s">
        <v>233</v>
      </c>
    </row>
    <row r="4" spans="2:11">
      <c r="B4" s="46" t="s">
        <v>148</v>
      </c>
      <c r="C4" s="67">
        <v>8802</v>
      </c>
    </row>
    <row r="6" spans="2:11" ht="26.25" customHeight="1">
      <c r="B6" s="152" t="s">
        <v>179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6" t="s">
        <v>3285</v>
      </c>
      <c r="C10" s="88"/>
      <c r="D10" s="88"/>
      <c r="E10" s="88"/>
      <c r="F10" s="88"/>
      <c r="G10" s="88"/>
      <c r="H10" s="88"/>
      <c r="I10" s="127">
        <v>0</v>
      </c>
      <c r="J10" s="128">
        <v>0</v>
      </c>
      <c r="K10" s="128">
        <v>0</v>
      </c>
    </row>
    <row r="11" spans="2:11" ht="21" customHeight="1">
      <c r="B11" s="124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4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5"/>
      <c r="C110" s="115"/>
      <c r="D110" s="131"/>
      <c r="E110" s="131"/>
      <c r="F110" s="131"/>
      <c r="G110" s="131"/>
      <c r="H110" s="131"/>
      <c r="I110" s="116"/>
      <c r="J110" s="116"/>
      <c r="K110" s="116"/>
    </row>
    <row r="111" spans="2:11">
      <c r="B111" s="115"/>
      <c r="C111" s="115"/>
      <c r="D111" s="131"/>
      <c r="E111" s="131"/>
      <c r="F111" s="131"/>
      <c r="G111" s="131"/>
      <c r="H111" s="131"/>
      <c r="I111" s="116"/>
      <c r="J111" s="116"/>
      <c r="K111" s="116"/>
    </row>
    <row r="112" spans="2:11">
      <c r="B112" s="115"/>
      <c r="C112" s="115"/>
      <c r="D112" s="131"/>
      <c r="E112" s="131"/>
      <c r="F112" s="131"/>
      <c r="G112" s="131"/>
      <c r="H112" s="131"/>
      <c r="I112" s="116"/>
      <c r="J112" s="116"/>
      <c r="K112" s="116"/>
    </row>
    <row r="113" spans="2:11">
      <c r="B113" s="115"/>
      <c r="C113" s="115"/>
      <c r="D113" s="131"/>
      <c r="E113" s="131"/>
      <c r="F113" s="131"/>
      <c r="G113" s="131"/>
      <c r="H113" s="131"/>
      <c r="I113" s="116"/>
      <c r="J113" s="116"/>
      <c r="K113" s="116"/>
    </row>
    <row r="114" spans="2:11">
      <c r="B114" s="115"/>
      <c r="C114" s="115"/>
      <c r="D114" s="131"/>
      <c r="E114" s="131"/>
      <c r="F114" s="131"/>
      <c r="G114" s="131"/>
      <c r="H114" s="131"/>
      <c r="I114" s="116"/>
      <c r="J114" s="116"/>
      <c r="K114" s="116"/>
    </row>
    <row r="115" spans="2:11">
      <c r="B115" s="115"/>
      <c r="C115" s="115"/>
      <c r="D115" s="131"/>
      <c r="E115" s="131"/>
      <c r="F115" s="131"/>
      <c r="G115" s="131"/>
      <c r="H115" s="131"/>
      <c r="I115" s="116"/>
      <c r="J115" s="116"/>
      <c r="K115" s="116"/>
    </row>
    <row r="116" spans="2:11">
      <c r="B116" s="115"/>
      <c r="C116" s="115"/>
      <c r="D116" s="131"/>
      <c r="E116" s="131"/>
      <c r="F116" s="131"/>
      <c r="G116" s="131"/>
      <c r="H116" s="131"/>
      <c r="I116" s="116"/>
      <c r="J116" s="116"/>
      <c r="K116" s="116"/>
    </row>
    <row r="117" spans="2:11">
      <c r="B117" s="115"/>
      <c r="C117" s="115"/>
      <c r="D117" s="131"/>
      <c r="E117" s="131"/>
      <c r="F117" s="131"/>
      <c r="G117" s="131"/>
      <c r="H117" s="131"/>
      <c r="I117" s="116"/>
      <c r="J117" s="116"/>
      <c r="K117" s="116"/>
    </row>
    <row r="118" spans="2:11">
      <c r="B118" s="115"/>
      <c r="C118" s="115"/>
      <c r="D118" s="131"/>
      <c r="E118" s="131"/>
      <c r="F118" s="131"/>
      <c r="G118" s="131"/>
      <c r="H118" s="131"/>
      <c r="I118" s="116"/>
      <c r="J118" s="116"/>
      <c r="K118" s="116"/>
    </row>
    <row r="119" spans="2:11">
      <c r="B119" s="115"/>
      <c r="C119" s="115"/>
      <c r="D119" s="131"/>
      <c r="E119" s="131"/>
      <c r="F119" s="131"/>
      <c r="G119" s="131"/>
      <c r="H119" s="131"/>
      <c r="I119" s="116"/>
      <c r="J119" s="116"/>
      <c r="K119" s="116"/>
    </row>
    <row r="120" spans="2:11">
      <c r="B120" s="115"/>
      <c r="C120" s="115"/>
      <c r="D120" s="131"/>
      <c r="E120" s="131"/>
      <c r="F120" s="131"/>
      <c r="G120" s="131"/>
      <c r="H120" s="131"/>
      <c r="I120" s="116"/>
      <c r="J120" s="116"/>
      <c r="K120" s="116"/>
    </row>
    <row r="121" spans="2:11">
      <c r="B121" s="115"/>
      <c r="C121" s="115"/>
      <c r="D121" s="131"/>
      <c r="E121" s="131"/>
      <c r="F121" s="131"/>
      <c r="G121" s="131"/>
      <c r="H121" s="131"/>
      <c r="I121" s="116"/>
      <c r="J121" s="116"/>
      <c r="K121" s="116"/>
    </row>
    <row r="122" spans="2:11">
      <c r="B122" s="115"/>
      <c r="C122" s="115"/>
      <c r="D122" s="131"/>
      <c r="E122" s="131"/>
      <c r="F122" s="131"/>
      <c r="G122" s="131"/>
      <c r="H122" s="131"/>
      <c r="I122" s="116"/>
      <c r="J122" s="116"/>
      <c r="K122" s="116"/>
    </row>
    <row r="123" spans="2:11">
      <c r="B123" s="115"/>
      <c r="C123" s="115"/>
      <c r="D123" s="131"/>
      <c r="E123" s="131"/>
      <c r="F123" s="131"/>
      <c r="G123" s="131"/>
      <c r="H123" s="131"/>
      <c r="I123" s="116"/>
      <c r="J123" s="116"/>
      <c r="K123" s="116"/>
    </row>
    <row r="124" spans="2:11">
      <c r="B124" s="115"/>
      <c r="C124" s="115"/>
      <c r="D124" s="131"/>
      <c r="E124" s="131"/>
      <c r="F124" s="131"/>
      <c r="G124" s="131"/>
      <c r="H124" s="131"/>
      <c r="I124" s="116"/>
      <c r="J124" s="116"/>
      <c r="K124" s="116"/>
    </row>
    <row r="125" spans="2:11">
      <c r="B125" s="115"/>
      <c r="C125" s="115"/>
      <c r="D125" s="131"/>
      <c r="E125" s="131"/>
      <c r="F125" s="131"/>
      <c r="G125" s="131"/>
      <c r="H125" s="131"/>
      <c r="I125" s="116"/>
      <c r="J125" s="116"/>
      <c r="K125" s="116"/>
    </row>
    <row r="126" spans="2:11">
      <c r="B126" s="115"/>
      <c r="C126" s="115"/>
      <c r="D126" s="131"/>
      <c r="E126" s="131"/>
      <c r="F126" s="131"/>
      <c r="G126" s="131"/>
      <c r="H126" s="131"/>
      <c r="I126" s="116"/>
      <c r="J126" s="116"/>
      <c r="K126" s="116"/>
    </row>
    <row r="127" spans="2:11">
      <c r="B127" s="115"/>
      <c r="C127" s="115"/>
      <c r="D127" s="131"/>
      <c r="E127" s="131"/>
      <c r="F127" s="131"/>
      <c r="G127" s="131"/>
      <c r="H127" s="131"/>
      <c r="I127" s="116"/>
      <c r="J127" s="116"/>
      <c r="K127" s="116"/>
    </row>
    <row r="128" spans="2:11">
      <c r="B128" s="115"/>
      <c r="C128" s="115"/>
      <c r="D128" s="131"/>
      <c r="E128" s="131"/>
      <c r="F128" s="131"/>
      <c r="G128" s="131"/>
      <c r="H128" s="131"/>
      <c r="I128" s="116"/>
      <c r="J128" s="116"/>
      <c r="K128" s="116"/>
    </row>
    <row r="129" spans="2:11">
      <c r="B129" s="115"/>
      <c r="C129" s="115"/>
      <c r="D129" s="131"/>
      <c r="E129" s="131"/>
      <c r="F129" s="131"/>
      <c r="G129" s="131"/>
      <c r="H129" s="131"/>
      <c r="I129" s="116"/>
      <c r="J129" s="116"/>
      <c r="K129" s="116"/>
    </row>
    <row r="130" spans="2:11">
      <c r="B130" s="115"/>
      <c r="C130" s="115"/>
      <c r="D130" s="131"/>
      <c r="E130" s="131"/>
      <c r="F130" s="131"/>
      <c r="G130" s="131"/>
      <c r="H130" s="131"/>
      <c r="I130" s="116"/>
      <c r="J130" s="116"/>
      <c r="K130" s="116"/>
    </row>
    <row r="131" spans="2:11">
      <c r="B131" s="115"/>
      <c r="C131" s="115"/>
      <c r="D131" s="131"/>
      <c r="E131" s="131"/>
      <c r="F131" s="131"/>
      <c r="G131" s="131"/>
      <c r="H131" s="131"/>
      <c r="I131" s="116"/>
      <c r="J131" s="116"/>
      <c r="K131" s="116"/>
    </row>
    <row r="132" spans="2:11">
      <c r="B132" s="115"/>
      <c r="C132" s="115"/>
      <c r="D132" s="131"/>
      <c r="E132" s="131"/>
      <c r="F132" s="131"/>
      <c r="G132" s="131"/>
      <c r="H132" s="131"/>
      <c r="I132" s="116"/>
      <c r="J132" s="116"/>
      <c r="K132" s="116"/>
    </row>
    <row r="133" spans="2:11">
      <c r="B133" s="115"/>
      <c r="C133" s="115"/>
      <c r="D133" s="131"/>
      <c r="E133" s="131"/>
      <c r="F133" s="131"/>
      <c r="G133" s="131"/>
      <c r="H133" s="131"/>
      <c r="I133" s="116"/>
      <c r="J133" s="116"/>
      <c r="K133" s="116"/>
    </row>
    <row r="134" spans="2:11">
      <c r="B134" s="115"/>
      <c r="C134" s="115"/>
      <c r="D134" s="131"/>
      <c r="E134" s="131"/>
      <c r="F134" s="131"/>
      <c r="G134" s="131"/>
      <c r="H134" s="131"/>
      <c r="I134" s="116"/>
      <c r="J134" s="116"/>
      <c r="K134" s="116"/>
    </row>
    <row r="135" spans="2:11">
      <c r="B135" s="115"/>
      <c r="C135" s="115"/>
      <c r="D135" s="131"/>
      <c r="E135" s="131"/>
      <c r="F135" s="131"/>
      <c r="G135" s="131"/>
      <c r="H135" s="131"/>
      <c r="I135" s="116"/>
      <c r="J135" s="116"/>
      <c r="K135" s="116"/>
    </row>
    <row r="136" spans="2:11">
      <c r="B136" s="115"/>
      <c r="C136" s="115"/>
      <c r="D136" s="131"/>
      <c r="E136" s="131"/>
      <c r="F136" s="131"/>
      <c r="G136" s="131"/>
      <c r="H136" s="131"/>
      <c r="I136" s="116"/>
      <c r="J136" s="116"/>
      <c r="K136" s="116"/>
    </row>
    <row r="137" spans="2:11">
      <c r="B137" s="115"/>
      <c r="C137" s="115"/>
      <c r="D137" s="131"/>
      <c r="E137" s="131"/>
      <c r="F137" s="131"/>
      <c r="G137" s="131"/>
      <c r="H137" s="131"/>
      <c r="I137" s="116"/>
      <c r="J137" s="116"/>
      <c r="K137" s="116"/>
    </row>
    <row r="138" spans="2:11">
      <c r="B138" s="115"/>
      <c r="C138" s="115"/>
      <c r="D138" s="131"/>
      <c r="E138" s="131"/>
      <c r="F138" s="131"/>
      <c r="G138" s="131"/>
      <c r="H138" s="131"/>
      <c r="I138" s="116"/>
      <c r="J138" s="116"/>
      <c r="K138" s="116"/>
    </row>
    <row r="139" spans="2:11">
      <c r="B139" s="115"/>
      <c r="C139" s="115"/>
      <c r="D139" s="131"/>
      <c r="E139" s="131"/>
      <c r="F139" s="131"/>
      <c r="G139" s="131"/>
      <c r="H139" s="131"/>
      <c r="I139" s="116"/>
      <c r="J139" s="116"/>
      <c r="K139" s="116"/>
    </row>
    <row r="140" spans="2:11">
      <c r="B140" s="115"/>
      <c r="C140" s="115"/>
      <c r="D140" s="131"/>
      <c r="E140" s="131"/>
      <c r="F140" s="131"/>
      <c r="G140" s="131"/>
      <c r="H140" s="131"/>
      <c r="I140" s="116"/>
      <c r="J140" s="116"/>
      <c r="K140" s="116"/>
    </row>
    <row r="141" spans="2:11">
      <c r="B141" s="115"/>
      <c r="C141" s="115"/>
      <c r="D141" s="131"/>
      <c r="E141" s="131"/>
      <c r="F141" s="131"/>
      <c r="G141" s="131"/>
      <c r="H141" s="131"/>
      <c r="I141" s="116"/>
      <c r="J141" s="116"/>
      <c r="K141" s="116"/>
    </row>
    <row r="142" spans="2:11">
      <c r="B142" s="115"/>
      <c r="C142" s="115"/>
      <c r="D142" s="131"/>
      <c r="E142" s="131"/>
      <c r="F142" s="131"/>
      <c r="G142" s="131"/>
      <c r="H142" s="131"/>
      <c r="I142" s="116"/>
      <c r="J142" s="116"/>
      <c r="K142" s="116"/>
    </row>
    <row r="143" spans="2:11">
      <c r="B143" s="115"/>
      <c r="C143" s="115"/>
      <c r="D143" s="131"/>
      <c r="E143" s="131"/>
      <c r="F143" s="131"/>
      <c r="G143" s="131"/>
      <c r="H143" s="131"/>
      <c r="I143" s="116"/>
      <c r="J143" s="116"/>
      <c r="K143" s="116"/>
    </row>
    <row r="144" spans="2:11">
      <c r="B144" s="115"/>
      <c r="C144" s="115"/>
      <c r="D144" s="131"/>
      <c r="E144" s="131"/>
      <c r="F144" s="131"/>
      <c r="G144" s="131"/>
      <c r="H144" s="131"/>
      <c r="I144" s="116"/>
      <c r="J144" s="116"/>
      <c r="K144" s="116"/>
    </row>
    <row r="145" spans="2:11">
      <c r="B145" s="115"/>
      <c r="C145" s="115"/>
      <c r="D145" s="131"/>
      <c r="E145" s="131"/>
      <c r="F145" s="131"/>
      <c r="G145" s="131"/>
      <c r="H145" s="131"/>
      <c r="I145" s="116"/>
      <c r="J145" s="116"/>
      <c r="K145" s="116"/>
    </row>
    <row r="146" spans="2:11">
      <c r="B146" s="115"/>
      <c r="C146" s="115"/>
      <c r="D146" s="131"/>
      <c r="E146" s="131"/>
      <c r="F146" s="131"/>
      <c r="G146" s="131"/>
      <c r="H146" s="131"/>
      <c r="I146" s="116"/>
      <c r="J146" s="116"/>
      <c r="K146" s="116"/>
    </row>
    <row r="147" spans="2:11">
      <c r="B147" s="115"/>
      <c r="C147" s="115"/>
      <c r="D147" s="131"/>
      <c r="E147" s="131"/>
      <c r="F147" s="131"/>
      <c r="G147" s="131"/>
      <c r="H147" s="131"/>
      <c r="I147" s="116"/>
      <c r="J147" s="116"/>
      <c r="K147" s="116"/>
    </row>
    <row r="148" spans="2:11">
      <c r="B148" s="115"/>
      <c r="C148" s="115"/>
      <c r="D148" s="131"/>
      <c r="E148" s="131"/>
      <c r="F148" s="131"/>
      <c r="G148" s="131"/>
      <c r="H148" s="131"/>
      <c r="I148" s="116"/>
      <c r="J148" s="116"/>
      <c r="K148" s="116"/>
    </row>
    <row r="149" spans="2:11">
      <c r="B149" s="115"/>
      <c r="C149" s="115"/>
      <c r="D149" s="131"/>
      <c r="E149" s="131"/>
      <c r="F149" s="131"/>
      <c r="G149" s="131"/>
      <c r="H149" s="131"/>
      <c r="I149" s="116"/>
      <c r="J149" s="116"/>
      <c r="K149" s="116"/>
    </row>
    <row r="150" spans="2:11">
      <c r="B150" s="115"/>
      <c r="C150" s="115"/>
      <c r="D150" s="131"/>
      <c r="E150" s="131"/>
      <c r="F150" s="131"/>
      <c r="G150" s="131"/>
      <c r="H150" s="131"/>
      <c r="I150" s="116"/>
      <c r="J150" s="116"/>
      <c r="K150" s="116"/>
    </row>
    <row r="151" spans="2:11">
      <c r="B151" s="115"/>
      <c r="C151" s="115"/>
      <c r="D151" s="131"/>
      <c r="E151" s="131"/>
      <c r="F151" s="131"/>
      <c r="G151" s="131"/>
      <c r="H151" s="131"/>
      <c r="I151" s="116"/>
      <c r="J151" s="116"/>
      <c r="K151" s="116"/>
    </row>
    <row r="152" spans="2:11">
      <c r="B152" s="115"/>
      <c r="C152" s="115"/>
      <c r="D152" s="131"/>
      <c r="E152" s="131"/>
      <c r="F152" s="131"/>
      <c r="G152" s="131"/>
      <c r="H152" s="131"/>
      <c r="I152" s="116"/>
      <c r="J152" s="116"/>
      <c r="K152" s="116"/>
    </row>
    <row r="153" spans="2:11">
      <c r="B153" s="115"/>
      <c r="C153" s="115"/>
      <c r="D153" s="131"/>
      <c r="E153" s="131"/>
      <c r="F153" s="131"/>
      <c r="G153" s="131"/>
      <c r="H153" s="131"/>
      <c r="I153" s="116"/>
      <c r="J153" s="116"/>
      <c r="K153" s="116"/>
    </row>
    <row r="154" spans="2:11">
      <c r="B154" s="115"/>
      <c r="C154" s="115"/>
      <c r="D154" s="131"/>
      <c r="E154" s="131"/>
      <c r="F154" s="131"/>
      <c r="G154" s="131"/>
      <c r="H154" s="131"/>
      <c r="I154" s="116"/>
      <c r="J154" s="116"/>
      <c r="K154" s="116"/>
    </row>
    <row r="155" spans="2:11">
      <c r="B155" s="115"/>
      <c r="C155" s="115"/>
      <c r="D155" s="131"/>
      <c r="E155" s="131"/>
      <c r="F155" s="131"/>
      <c r="G155" s="131"/>
      <c r="H155" s="131"/>
      <c r="I155" s="116"/>
      <c r="J155" s="116"/>
      <c r="K155" s="116"/>
    </row>
    <row r="156" spans="2:11">
      <c r="B156" s="115"/>
      <c r="C156" s="115"/>
      <c r="D156" s="131"/>
      <c r="E156" s="131"/>
      <c r="F156" s="131"/>
      <c r="G156" s="131"/>
      <c r="H156" s="131"/>
      <c r="I156" s="116"/>
      <c r="J156" s="116"/>
      <c r="K156" s="116"/>
    </row>
    <row r="157" spans="2:11">
      <c r="B157" s="115"/>
      <c r="C157" s="115"/>
      <c r="D157" s="131"/>
      <c r="E157" s="131"/>
      <c r="F157" s="131"/>
      <c r="G157" s="131"/>
      <c r="H157" s="131"/>
      <c r="I157" s="116"/>
      <c r="J157" s="116"/>
      <c r="K157" s="116"/>
    </row>
    <row r="158" spans="2:11">
      <c r="B158" s="115"/>
      <c r="C158" s="115"/>
      <c r="D158" s="131"/>
      <c r="E158" s="131"/>
      <c r="F158" s="131"/>
      <c r="G158" s="131"/>
      <c r="H158" s="131"/>
      <c r="I158" s="116"/>
      <c r="J158" s="116"/>
      <c r="K158" s="116"/>
    </row>
    <row r="159" spans="2:11">
      <c r="B159" s="115"/>
      <c r="C159" s="115"/>
      <c r="D159" s="131"/>
      <c r="E159" s="131"/>
      <c r="F159" s="131"/>
      <c r="G159" s="131"/>
      <c r="H159" s="131"/>
      <c r="I159" s="116"/>
      <c r="J159" s="116"/>
      <c r="K159" s="116"/>
    </row>
    <row r="160" spans="2:11">
      <c r="B160" s="115"/>
      <c r="C160" s="115"/>
      <c r="D160" s="131"/>
      <c r="E160" s="131"/>
      <c r="F160" s="131"/>
      <c r="G160" s="131"/>
      <c r="H160" s="131"/>
      <c r="I160" s="116"/>
      <c r="J160" s="116"/>
      <c r="K160" s="116"/>
    </row>
    <row r="161" spans="2:11">
      <c r="B161" s="115"/>
      <c r="C161" s="115"/>
      <c r="D161" s="131"/>
      <c r="E161" s="131"/>
      <c r="F161" s="131"/>
      <c r="G161" s="131"/>
      <c r="H161" s="131"/>
      <c r="I161" s="116"/>
      <c r="J161" s="116"/>
      <c r="K161" s="116"/>
    </row>
    <row r="162" spans="2:11">
      <c r="B162" s="115"/>
      <c r="C162" s="115"/>
      <c r="D162" s="131"/>
      <c r="E162" s="131"/>
      <c r="F162" s="131"/>
      <c r="G162" s="131"/>
      <c r="H162" s="131"/>
      <c r="I162" s="116"/>
      <c r="J162" s="116"/>
      <c r="K162" s="116"/>
    </row>
    <row r="163" spans="2:11">
      <c r="B163" s="115"/>
      <c r="C163" s="115"/>
      <c r="D163" s="131"/>
      <c r="E163" s="131"/>
      <c r="F163" s="131"/>
      <c r="G163" s="131"/>
      <c r="H163" s="131"/>
      <c r="I163" s="116"/>
      <c r="J163" s="116"/>
      <c r="K163" s="116"/>
    </row>
    <row r="164" spans="2:11">
      <c r="B164" s="115"/>
      <c r="C164" s="115"/>
      <c r="D164" s="131"/>
      <c r="E164" s="131"/>
      <c r="F164" s="131"/>
      <c r="G164" s="131"/>
      <c r="H164" s="131"/>
      <c r="I164" s="116"/>
      <c r="J164" s="116"/>
      <c r="K164" s="116"/>
    </row>
    <row r="165" spans="2:11">
      <c r="B165" s="115"/>
      <c r="C165" s="115"/>
      <c r="D165" s="131"/>
      <c r="E165" s="131"/>
      <c r="F165" s="131"/>
      <c r="G165" s="131"/>
      <c r="H165" s="131"/>
      <c r="I165" s="116"/>
      <c r="J165" s="116"/>
      <c r="K165" s="116"/>
    </row>
    <row r="166" spans="2:11">
      <c r="B166" s="115"/>
      <c r="C166" s="115"/>
      <c r="D166" s="131"/>
      <c r="E166" s="131"/>
      <c r="F166" s="131"/>
      <c r="G166" s="131"/>
      <c r="H166" s="131"/>
      <c r="I166" s="116"/>
      <c r="J166" s="116"/>
      <c r="K166" s="116"/>
    </row>
    <row r="167" spans="2:11">
      <c r="B167" s="115"/>
      <c r="C167" s="115"/>
      <c r="D167" s="131"/>
      <c r="E167" s="131"/>
      <c r="F167" s="131"/>
      <c r="G167" s="131"/>
      <c r="H167" s="131"/>
      <c r="I167" s="116"/>
      <c r="J167" s="116"/>
      <c r="K167" s="116"/>
    </row>
    <row r="168" spans="2:11">
      <c r="B168" s="115"/>
      <c r="C168" s="115"/>
      <c r="D168" s="131"/>
      <c r="E168" s="131"/>
      <c r="F168" s="131"/>
      <c r="G168" s="131"/>
      <c r="H168" s="131"/>
      <c r="I168" s="116"/>
      <c r="J168" s="116"/>
      <c r="K168" s="116"/>
    </row>
    <row r="169" spans="2:11">
      <c r="B169" s="115"/>
      <c r="C169" s="115"/>
      <c r="D169" s="131"/>
      <c r="E169" s="131"/>
      <c r="F169" s="131"/>
      <c r="G169" s="131"/>
      <c r="H169" s="131"/>
      <c r="I169" s="116"/>
      <c r="J169" s="116"/>
      <c r="K169" s="116"/>
    </row>
    <row r="170" spans="2:11">
      <c r="B170" s="115"/>
      <c r="C170" s="115"/>
      <c r="D170" s="131"/>
      <c r="E170" s="131"/>
      <c r="F170" s="131"/>
      <c r="G170" s="131"/>
      <c r="H170" s="131"/>
      <c r="I170" s="116"/>
      <c r="J170" s="116"/>
      <c r="K170" s="116"/>
    </row>
    <row r="171" spans="2:11">
      <c r="B171" s="115"/>
      <c r="C171" s="115"/>
      <c r="D171" s="131"/>
      <c r="E171" s="131"/>
      <c r="F171" s="131"/>
      <c r="G171" s="131"/>
      <c r="H171" s="131"/>
      <c r="I171" s="116"/>
      <c r="J171" s="116"/>
      <c r="K171" s="116"/>
    </row>
    <row r="172" spans="2:11">
      <c r="B172" s="115"/>
      <c r="C172" s="115"/>
      <c r="D172" s="131"/>
      <c r="E172" s="131"/>
      <c r="F172" s="131"/>
      <c r="G172" s="131"/>
      <c r="H172" s="131"/>
      <c r="I172" s="116"/>
      <c r="J172" s="116"/>
      <c r="K172" s="116"/>
    </row>
    <row r="173" spans="2:11">
      <c r="B173" s="115"/>
      <c r="C173" s="115"/>
      <c r="D173" s="131"/>
      <c r="E173" s="131"/>
      <c r="F173" s="131"/>
      <c r="G173" s="131"/>
      <c r="H173" s="131"/>
      <c r="I173" s="116"/>
      <c r="J173" s="116"/>
      <c r="K173" s="116"/>
    </row>
    <row r="174" spans="2:11">
      <c r="B174" s="115"/>
      <c r="C174" s="115"/>
      <c r="D174" s="131"/>
      <c r="E174" s="131"/>
      <c r="F174" s="131"/>
      <c r="G174" s="131"/>
      <c r="H174" s="131"/>
      <c r="I174" s="116"/>
      <c r="J174" s="116"/>
      <c r="K174" s="116"/>
    </row>
    <row r="175" spans="2:11">
      <c r="B175" s="115"/>
      <c r="C175" s="115"/>
      <c r="D175" s="131"/>
      <c r="E175" s="131"/>
      <c r="F175" s="131"/>
      <c r="G175" s="131"/>
      <c r="H175" s="131"/>
      <c r="I175" s="116"/>
      <c r="J175" s="116"/>
      <c r="K175" s="116"/>
    </row>
    <row r="176" spans="2:11">
      <c r="B176" s="115"/>
      <c r="C176" s="115"/>
      <c r="D176" s="131"/>
      <c r="E176" s="131"/>
      <c r="F176" s="131"/>
      <c r="G176" s="131"/>
      <c r="H176" s="131"/>
      <c r="I176" s="116"/>
      <c r="J176" s="116"/>
      <c r="K176" s="116"/>
    </row>
    <row r="177" spans="2:11">
      <c r="B177" s="115"/>
      <c r="C177" s="115"/>
      <c r="D177" s="131"/>
      <c r="E177" s="131"/>
      <c r="F177" s="131"/>
      <c r="G177" s="131"/>
      <c r="H177" s="131"/>
      <c r="I177" s="116"/>
      <c r="J177" s="116"/>
      <c r="K177" s="116"/>
    </row>
    <row r="178" spans="2:11">
      <c r="B178" s="115"/>
      <c r="C178" s="115"/>
      <c r="D178" s="131"/>
      <c r="E178" s="131"/>
      <c r="F178" s="131"/>
      <c r="G178" s="131"/>
      <c r="H178" s="131"/>
      <c r="I178" s="116"/>
      <c r="J178" s="116"/>
      <c r="K178" s="116"/>
    </row>
    <row r="179" spans="2:11">
      <c r="B179" s="115"/>
      <c r="C179" s="115"/>
      <c r="D179" s="131"/>
      <c r="E179" s="131"/>
      <c r="F179" s="131"/>
      <c r="G179" s="131"/>
      <c r="H179" s="131"/>
      <c r="I179" s="116"/>
      <c r="J179" s="116"/>
      <c r="K179" s="116"/>
    </row>
    <row r="180" spans="2:11">
      <c r="B180" s="115"/>
      <c r="C180" s="115"/>
      <c r="D180" s="131"/>
      <c r="E180" s="131"/>
      <c r="F180" s="131"/>
      <c r="G180" s="131"/>
      <c r="H180" s="131"/>
      <c r="I180" s="116"/>
      <c r="J180" s="116"/>
      <c r="K180" s="116"/>
    </row>
    <row r="181" spans="2:11">
      <c r="B181" s="115"/>
      <c r="C181" s="115"/>
      <c r="D181" s="131"/>
      <c r="E181" s="131"/>
      <c r="F181" s="131"/>
      <c r="G181" s="131"/>
      <c r="H181" s="131"/>
      <c r="I181" s="116"/>
      <c r="J181" s="116"/>
      <c r="K181" s="116"/>
    </row>
    <row r="182" spans="2:11">
      <c r="B182" s="115"/>
      <c r="C182" s="115"/>
      <c r="D182" s="131"/>
      <c r="E182" s="131"/>
      <c r="F182" s="131"/>
      <c r="G182" s="131"/>
      <c r="H182" s="131"/>
      <c r="I182" s="116"/>
      <c r="J182" s="116"/>
      <c r="K182" s="116"/>
    </row>
    <row r="183" spans="2:11">
      <c r="B183" s="115"/>
      <c r="C183" s="115"/>
      <c r="D183" s="131"/>
      <c r="E183" s="131"/>
      <c r="F183" s="131"/>
      <c r="G183" s="131"/>
      <c r="H183" s="131"/>
      <c r="I183" s="116"/>
      <c r="J183" s="116"/>
      <c r="K183" s="116"/>
    </row>
    <row r="184" spans="2:11">
      <c r="B184" s="115"/>
      <c r="C184" s="115"/>
      <c r="D184" s="131"/>
      <c r="E184" s="131"/>
      <c r="F184" s="131"/>
      <c r="G184" s="131"/>
      <c r="H184" s="131"/>
      <c r="I184" s="116"/>
      <c r="J184" s="116"/>
      <c r="K184" s="116"/>
    </row>
    <row r="185" spans="2:11">
      <c r="B185" s="115"/>
      <c r="C185" s="115"/>
      <c r="D185" s="131"/>
      <c r="E185" s="131"/>
      <c r="F185" s="131"/>
      <c r="G185" s="131"/>
      <c r="H185" s="131"/>
      <c r="I185" s="116"/>
      <c r="J185" s="116"/>
      <c r="K185" s="116"/>
    </row>
    <row r="186" spans="2:11">
      <c r="B186" s="115"/>
      <c r="C186" s="115"/>
      <c r="D186" s="131"/>
      <c r="E186" s="131"/>
      <c r="F186" s="131"/>
      <c r="G186" s="131"/>
      <c r="H186" s="131"/>
      <c r="I186" s="116"/>
      <c r="J186" s="116"/>
      <c r="K186" s="116"/>
    </row>
    <row r="187" spans="2:11">
      <c r="B187" s="115"/>
      <c r="C187" s="115"/>
      <c r="D187" s="131"/>
      <c r="E187" s="131"/>
      <c r="F187" s="131"/>
      <c r="G187" s="131"/>
      <c r="H187" s="131"/>
      <c r="I187" s="116"/>
      <c r="J187" s="116"/>
      <c r="K187" s="116"/>
    </row>
    <row r="188" spans="2:11">
      <c r="B188" s="115"/>
      <c r="C188" s="115"/>
      <c r="D188" s="131"/>
      <c r="E188" s="131"/>
      <c r="F188" s="131"/>
      <c r="G188" s="131"/>
      <c r="H188" s="131"/>
      <c r="I188" s="116"/>
      <c r="J188" s="116"/>
      <c r="K188" s="116"/>
    </row>
    <row r="189" spans="2:11">
      <c r="B189" s="115"/>
      <c r="C189" s="115"/>
      <c r="D189" s="131"/>
      <c r="E189" s="131"/>
      <c r="F189" s="131"/>
      <c r="G189" s="131"/>
      <c r="H189" s="131"/>
      <c r="I189" s="116"/>
      <c r="J189" s="116"/>
      <c r="K189" s="116"/>
    </row>
    <row r="190" spans="2:11">
      <c r="B190" s="115"/>
      <c r="C190" s="115"/>
      <c r="D190" s="131"/>
      <c r="E190" s="131"/>
      <c r="F190" s="131"/>
      <c r="G190" s="131"/>
      <c r="H190" s="131"/>
      <c r="I190" s="116"/>
      <c r="J190" s="116"/>
      <c r="K190" s="116"/>
    </row>
    <row r="191" spans="2:11">
      <c r="B191" s="115"/>
      <c r="C191" s="115"/>
      <c r="D191" s="131"/>
      <c r="E191" s="131"/>
      <c r="F191" s="131"/>
      <c r="G191" s="131"/>
      <c r="H191" s="131"/>
      <c r="I191" s="116"/>
      <c r="J191" s="116"/>
      <c r="K191" s="116"/>
    </row>
    <row r="192" spans="2:11">
      <c r="B192" s="115"/>
      <c r="C192" s="115"/>
      <c r="D192" s="131"/>
      <c r="E192" s="131"/>
      <c r="F192" s="131"/>
      <c r="G192" s="131"/>
      <c r="H192" s="131"/>
      <c r="I192" s="116"/>
      <c r="J192" s="116"/>
      <c r="K192" s="116"/>
    </row>
    <row r="193" spans="2:11">
      <c r="B193" s="115"/>
      <c r="C193" s="115"/>
      <c r="D193" s="131"/>
      <c r="E193" s="131"/>
      <c r="F193" s="131"/>
      <c r="G193" s="131"/>
      <c r="H193" s="131"/>
      <c r="I193" s="116"/>
      <c r="J193" s="116"/>
      <c r="K193" s="116"/>
    </row>
    <row r="194" spans="2:11">
      <c r="B194" s="115"/>
      <c r="C194" s="115"/>
      <c r="D194" s="131"/>
      <c r="E194" s="131"/>
      <c r="F194" s="131"/>
      <c r="G194" s="131"/>
      <c r="H194" s="131"/>
      <c r="I194" s="116"/>
      <c r="J194" s="116"/>
      <c r="K194" s="116"/>
    </row>
    <row r="195" spans="2:11">
      <c r="B195" s="115"/>
      <c r="C195" s="115"/>
      <c r="D195" s="131"/>
      <c r="E195" s="131"/>
      <c r="F195" s="131"/>
      <c r="G195" s="131"/>
      <c r="H195" s="131"/>
      <c r="I195" s="116"/>
      <c r="J195" s="116"/>
      <c r="K195" s="116"/>
    </row>
    <row r="196" spans="2:11">
      <c r="B196" s="115"/>
      <c r="C196" s="115"/>
      <c r="D196" s="131"/>
      <c r="E196" s="131"/>
      <c r="F196" s="131"/>
      <c r="G196" s="131"/>
      <c r="H196" s="131"/>
      <c r="I196" s="116"/>
      <c r="J196" s="116"/>
      <c r="K196" s="116"/>
    </row>
    <row r="197" spans="2:11">
      <c r="B197" s="115"/>
      <c r="C197" s="115"/>
      <c r="D197" s="131"/>
      <c r="E197" s="131"/>
      <c r="F197" s="131"/>
      <c r="G197" s="131"/>
      <c r="H197" s="131"/>
      <c r="I197" s="116"/>
      <c r="J197" s="116"/>
      <c r="K197" s="116"/>
    </row>
    <row r="198" spans="2:11">
      <c r="B198" s="115"/>
      <c r="C198" s="115"/>
      <c r="D198" s="131"/>
      <c r="E198" s="131"/>
      <c r="F198" s="131"/>
      <c r="G198" s="131"/>
      <c r="H198" s="131"/>
      <c r="I198" s="116"/>
      <c r="J198" s="116"/>
      <c r="K198" s="116"/>
    </row>
    <row r="199" spans="2:11">
      <c r="B199" s="115"/>
      <c r="C199" s="115"/>
      <c r="D199" s="131"/>
      <c r="E199" s="131"/>
      <c r="F199" s="131"/>
      <c r="G199" s="131"/>
      <c r="H199" s="131"/>
      <c r="I199" s="116"/>
      <c r="J199" s="116"/>
      <c r="K199" s="116"/>
    </row>
    <row r="200" spans="2:11">
      <c r="B200" s="115"/>
      <c r="C200" s="115"/>
      <c r="D200" s="131"/>
      <c r="E200" s="131"/>
      <c r="F200" s="131"/>
      <c r="G200" s="131"/>
      <c r="H200" s="131"/>
      <c r="I200" s="116"/>
      <c r="J200" s="116"/>
      <c r="K200" s="116"/>
    </row>
    <row r="201" spans="2:11">
      <c r="B201" s="115"/>
      <c r="C201" s="115"/>
      <c r="D201" s="131"/>
      <c r="E201" s="131"/>
      <c r="F201" s="131"/>
      <c r="G201" s="131"/>
      <c r="H201" s="131"/>
      <c r="I201" s="116"/>
      <c r="J201" s="116"/>
      <c r="K201" s="116"/>
    </row>
    <row r="202" spans="2:11">
      <c r="B202" s="115"/>
      <c r="C202" s="115"/>
      <c r="D202" s="131"/>
      <c r="E202" s="131"/>
      <c r="F202" s="131"/>
      <c r="G202" s="131"/>
      <c r="H202" s="131"/>
      <c r="I202" s="116"/>
      <c r="J202" s="116"/>
      <c r="K202" s="116"/>
    </row>
    <row r="203" spans="2:11">
      <c r="B203" s="115"/>
      <c r="C203" s="115"/>
      <c r="D203" s="131"/>
      <c r="E203" s="131"/>
      <c r="F203" s="131"/>
      <c r="G203" s="131"/>
      <c r="H203" s="131"/>
      <c r="I203" s="116"/>
      <c r="J203" s="116"/>
      <c r="K203" s="116"/>
    </row>
    <row r="204" spans="2:11">
      <c r="B204" s="115"/>
      <c r="C204" s="115"/>
      <c r="D204" s="131"/>
      <c r="E204" s="131"/>
      <c r="F204" s="131"/>
      <c r="G204" s="131"/>
      <c r="H204" s="131"/>
      <c r="I204" s="116"/>
      <c r="J204" s="116"/>
      <c r="K204" s="116"/>
    </row>
    <row r="205" spans="2:11">
      <c r="B205" s="115"/>
      <c r="C205" s="115"/>
      <c r="D205" s="131"/>
      <c r="E205" s="131"/>
      <c r="F205" s="131"/>
      <c r="G205" s="131"/>
      <c r="H205" s="131"/>
      <c r="I205" s="116"/>
      <c r="J205" s="116"/>
      <c r="K205" s="116"/>
    </row>
    <row r="206" spans="2:11">
      <c r="B206" s="115"/>
      <c r="C206" s="115"/>
      <c r="D206" s="131"/>
      <c r="E206" s="131"/>
      <c r="F206" s="131"/>
      <c r="G206" s="131"/>
      <c r="H206" s="131"/>
      <c r="I206" s="116"/>
      <c r="J206" s="116"/>
      <c r="K206" s="116"/>
    </row>
    <row r="207" spans="2:11">
      <c r="B207" s="115"/>
      <c r="C207" s="115"/>
      <c r="D207" s="131"/>
      <c r="E207" s="131"/>
      <c r="F207" s="131"/>
      <c r="G207" s="131"/>
      <c r="H207" s="131"/>
      <c r="I207" s="116"/>
      <c r="J207" s="116"/>
      <c r="K207" s="116"/>
    </row>
    <row r="208" spans="2:11">
      <c r="B208" s="115"/>
      <c r="C208" s="115"/>
      <c r="D208" s="131"/>
      <c r="E208" s="131"/>
      <c r="F208" s="131"/>
      <c r="G208" s="131"/>
      <c r="H208" s="131"/>
      <c r="I208" s="116"/>
      <c r="J208" s="116"/>
      <c r="K208" s="116"/>
    </row>
    <row r="209" spans="2:11">
      <c r="B209" s="115"/>
      <c r="C209" s="115"/>
      <c r="D209" s="131"/>
      <c r="E209" s="131"/>
      <c r="F209" s="131"/>
      <c r="G209" s="131"/>
      <c r="H209" s="131"/>
      <c r="I209" s="116"/>
      <c r="J209" s="116"/>
      <c r="K209" s="116"/>
    </row>
    <row r="210" spans="2:11">
      <c r="B210" s="115"/>
      <c r="C210" s="115"/>
      <c r="D210" s="131"/>
      <c r="E210" s="131"/>
      <c r="F210" s="131"/>
      <c r="G210" s="131"/>
      <c r="H210" s="131"/>
      <c r="I210" s="116"/>
      <c r="J210" s="116"/>
      <c r="K210" s="116"/>
    </row>
    <row r="211" spans="2:11">
      <c r="B211" s="115"/>
      <c r="C211" s="115"/>
      <c r="D211" s="131"/>
      <c r="E211" s="131"/>
      <c r="F211" s="131"/>
      <c r="G211" s="131"/>
      <c r="H211" s="131"/>
      <c r="I211" s="116"/>
      <c r="J211" s="116"/>
      <c r="K211" s="116"/>
    </row>
    <row r="212" spans="2:11">
      <c r="B212" s="115"/>
      <c r="C212" s="115"/>
      <c r="D212" s="131"/>
      <c r="E212" s="131"/>
      <c r="F212" s="131"/>
      <c r="G212" s="131"/>
      <c r="H212" s="131"/>
      <c r="I212" s="116"/>
      <c r="J212" s="116"/>
      <c r="K212" s="116"/>
    </row>
    <row r="213" spans="2:11">
      <c r="B213" s="115"/>
      <c r="C213" s="115"/>
      <c r="D213" s="131"/>
      <c r="E213" s="131"/>
      <c r="F213" s="131"/>
      <c r="G213" s="131"/>
      <c r="H213" s="131"/>
      <c r="I213" s="116"/>
      <c r="J213" s="116"/>
      <c r="K213" s="116"/>
    </row>
    <row r="214" spans="2:11">
      <c r="B214" s="115"/>
      <c r="C214" s="115"/>
      <c r="D214" s="131"/>
      <c r="E214" s="131"/>
      <c r="F214" s="131"/>
      <c r="G214" s="131"/>
      <c r="H214" s="131"/>
      <c r="I214" s="116"/>
      <c r="J214" s="116"/>
      <c r="K214" s="116"/>
    </row>
    <row r="215" spans="2:11">
      <c r="B215" s="115"/>
      <c r="C215" s="115"/>
      <c r="D215" s="131"/>
      <c r="E215" s="131"/>
      <c r="F215" s="131"/>
      <c r="G215" s="131"/>
      <c r="H215" s="131"/>
      <c r="I215" s="116"/>
      <c r="J215" s="116"/>
      <c r="K215" s="116"/>
    </row>
    <row r="216" spans="2:11">
      <c r="B216" s="115"/>
      <c r="C216" s="115"/>
      <c r="D216" s="131"/>
      <c r="E216" s="131"/>
      <c r="F216" s="131"/>
      <c r="G216" s="131"/>
      <c r="H216" s="131"/>
      <c r="I216" s="116"/>
      <c r="J216" s="116"/>
      <c r="K216" s="116"/>
    </row>
    <row r="217" spans="2:11">
      <c r="B217" s="115"/>
      <c r="C217" s="115"/>
      <c r="D217" s="131"/>
      <c r="E217" s="131"/>
      <c r="F217" s="131"/>
      <c r="G217" s="131"/>
      <c r="H217" s="131"/>
      <c r="I217" s="116"/>
      <c r="J217" s="116"/>
      <c r="K217" s="116"/>
    </row>
    <row r="218" spans="2:11">
      <c r="B218" s="115"/>
      <c r="C218" s="115"/>
      <c r="D218" s="131"/>
      <c r="E218" s="131"/>
      <c r="F218" s="131"/>
      <c r="G218" s="131"/>
      <c r="H218" s="131"/>
      <c r="I218" s="116"/>
      <c r="J218" s="116"/>
      <c r="K218" s="116"/>
    </row>
    <row r="219" spans="2:11">
      <c r="B219" s="115"/>
      <c r="C219" s="115"/>
      <c r="D219" s="131"/>
      <c r="E219" s="131"/>
      <c r="F219" s="131"/>
      <c r="G219" s="131"/>
      <c r="H219" s="131"/>
      <c r="I219" s="116"/>
      <c r="J219" s="116"/>
      <c r="K219" s="116"/>
    </row>
    <row r="220" spans="2:11">
      <c r="B220" s="115"/>
      <c r="C220" s="115"/>
      <c r="D220" s="131"/>
      <c r="E220" s="131"/>
      <c r="F220" s="131"/>
      <c r="G220" s="131"/>
      <c r="H220" s="131"/>
      <c r="I220" s="116"/>
      <c r="J220" s="116"/>
      <c r="K220" s="116"/>
    </row>
    <row r="221" spans="2:11">
      <c r="B221" s="115"/>
      <c r="C221" s="115"/>
      <c r="D221" s="131"/>
      <c r="E221" s="131"/>
      <c r="F221" s="131"/>
      <c r="G221" s="131"/>
      <c r="H221" s="131"/>
      <c r="I221" s="116"/>
      <c r="J221" s="116"/>
      <c r="K221" s="116"/>
    </row>
    <row r="222" spans="2:11">
      <c r="B222" s="115"/>
      <c r="C222" s="115"/>
      <c r="D222" s="131"/>
      <c r="E222" s="131"/>
      <c r="F222" s="131"/>
      <c r="G222" s="131"/>
      <c r="H222" s="131"/>
      <c r="I222" s="116"/>
      <c r="J222" s="116"/>
      <c r="K222" s="116"/>
    </row>
    <row r="223" spans="2:11">
      <c r="B223" s="115"/>
      <c r="C223" s="115"/>
      <c r="D223" s="131"/>
      <c r="E223" s="131"/>
      <c r="F223" s="131"/>
      <c r="G223" s="131"/>
      <c r="H223" s="131"/>
      <c r="I223" s="116"/>
      <c r="J223" s="116"/>
      <c r="K223" s="116"/>
    </row>
    <row r="224" spans="2:11">
      <c r="B224" s="115"/>
      <c r="C224" s="115"/>
      <c r="D224" s="131"/>
      <c r="E224" s="131"/>
      <c r="F224" s="131"/>
      <c r="G224" s="131"/>
      <c r="H224" s="131"/>
      <c r="I224" s="116"/>
      <c r="J224" s="116"/>
      <c r="K224" s="116"/>
    </row>
    <row r="225" spans="2:11">
      <c r="B225" s="115"/>
      <c r="C225" s="115"/>
      <c r="D225" s="131"/>
      <c r="E225" s="131"/>
      <c r="F225" s="131"/>
      <c r="G225" s="131"/>
      <c r="H225" s="131"/>
      <c r="I225" s="116"/>
      <c r="J225" s="116"/>
      <c r="K225" s="116"/>
    </row>
    <row r="226" spans="2:11">
      <c r="B226" s="115"/>
      <c r="C226" s="115"/>
      <c r="D226" s="131"/>
      <c r="E226" s="131"/>
      <c r="F226" s="131"/>
      <c r="G226" s="131"/>
      <c r="H226" s="131"/>
      <c r="I226" s="116"/>
      <c r="J226" s="116"/>
      <c r="K226" s="116"/>
    </row>
    <row r="227" spans="2:11">
      <c r="B227" s="115"/>
      <c r="C227" s="115"/>
      <c r="D227" s="131"/>
      <c r="E227" s="131"/>
      <c r="F227" s="131"/>
      <c r="G227" s="131"/>
      <c r="H227" s="131"/>
      <c r="I227" s="116"/>
      <c r="J227" s="116"/>
      <c r="K227" s="116"/>
    </row>
    <row r="228" spans="2:11">
      <c r="B228" s="115"/>
      <c r="C228" s="115"/>
      <c r="D228" s="131"/>
      <c r="E228" s="131"/>
      <c r="F228" s="131"/>
      <c r="G228" s="131"/>
      <c r="H228" s="131"/>
      <c r="I228" s="116"/>
      <c r="J228" s="116"/>
      <c r="K228" s="116"/>
    </row>
    <row r="229" spans="2:11">
      <c r="B229" s="115"/>
      <c r="C229" s="115"/>
      <c r="D229" s="131"/>
      <c r="E229" s="131"/>
      <c r="F229" s="131"/>
      <c r="G229" s="131"/>
      <c r="H229" s="131"/>
      <c r="I229" s="116"/>
      <c r="J229" s="116"/>
      <c r="K229" s="116"/>
    </row>
    <row r="230" spans="2:11">
      <c r="B230" s="115"/>
      <c r="C230" s="115"/>
      <c r="D230" s="131"/>
      <c r="E230" s="131"/>
      <c r="F230" s="131"/>
      <c r="G230" s="131"/>
      <c r="H230" s="131"/>
      <c r="I230" s="116"/>
      <c r="J230" s="116"/>
      <c r="K230" s="116"/>
    </row>
    <row r="231" spans="2:11">
      <c r="B231" s="115"/>
      <c r="C231" s="115"/>
      <c r="D231" s="131"/>
      <c r="E231" s="131"/>
      <c r="F231" s="131"/>
      <c r="G231" s="131"/>
      <c r="H231" s="131"/>
      <c r="I231" s="116"/>
      <c r="J231" s="116"/>
      <c r="K231" s="116"/>
    </row>
    <row r="232" spans="2:11">
      <c r="B232" s="115"/>
      <c r="C232" s="115"/>
      <c r="D232" s="131"/>
      <c r="E232" s="131"/>
      <c r="F232" s="131"/>
      <c r="G232" s="131"/>
      <c r="H232" s="131"/>
      <c r="I232" s="116"/>
      <c r="J232" s="116"/>
      <c r="K232" s="116"/>
    </row>
    <row r="233" spans="2:11">
      <c r="B233" s="115"/>
      <c r="C233" s="115"/>
      <c r="D233" s="131"/>
      <c r="E233" s="131"/>
      <c r="F233" s="131"/>
      <c r="G233" s="131"/>
      <c r="H233" s="131"/>
      <c r="I233" s="116"/>
      <c r="J233" s="116"/>
      <c r="K233" s="116"/>
    </row>
    <row r="234" spans="2:11">
      <c r="B234" s="115"/>
      <c r="C234" s="115"/>
      <c r="D234" s="131"/>
      <c r="E234" s="131"/>
      <c r="F234" s="131"/>
      <c r="G234" s="131"/>
      <c r="H234" s="131"/>
      <c r="I234" s="116"/>
      <c r="J234" s="116"/>
      <c r="K234" s="116"/>
    </row>
    <row r="235" spans="2:11">
      <c r="B235" s="115"/>
      <c r="C235" s="115"/>
      <c r="D235" s="131"/>
      <c r="E235" s="131"/>
      <c r="F235" s="131"/>
      <c r="G235" s="131"/>
      <c r="H235" s="131"/>
      <c r="I235" s="116"/>
      <c r="J235" s="116"/>
      <c r="K235" s="116"/>
    </row>
    <row r="236" spans="2:11">
      <c r="B236" s="115"/>
      <c r="C236" s="115"/>
      <c r="D236" s="131"/>
      <c r="E236" s="131"/>
      <c r="F236" s="131"/>
      <c r="G236" s="131"/>
      <c r="H236" s="131"/>
      <c r="I236" s="116"/>
      <c r="J236" s="116"/>
      <c r="K236" s="116"/>
    </row>
    <row r="237" spans="2:11">
      <c r="B237" s="115"/>
      <c r="C237" s="115"/>
      <c r="D237" s="131"/>
      <c r="E237" s="131"/>
      <c r="F237" s="131"/>
      <c r="G237" s="131"/>
      <c r="H237" s="131"/>
      <c r="I237" s="116"/>
      <c r="J237" s="116"/>
      <c r="K237" s="116"/>
    </row>
    <row r="238" spans="2:11">
      <c r="B238" s="115"/>
      <c r="C238" s="115"/>
      <c r="D238" s="131"/>
      <c r="E238" s="131"/>
      <c r="F238" s="131"/>
      <c r="G238" s="131"/>
      <c r="H238" s="131"/>
      <c r="I238" s="116"/>
      <c r="J238" s="116"/>
      <c r="K238" s="116"/>
    </row>
    <row r="239" spans="2:11">
      <c r="B239" s="115"/>
      <c r="C239" s="115"/>
      <c r="D239" s="131"/>
      <c r="E239" s="131"/>
      <c r="F239" s="131"/>
      <c r="G239" s="131"/>
      <c r="H239" s="131"/>
      <c r="I239" s="116"/>
      <c r="J239" s="116"/>
      <c r="K239" s="116"/>
    </row>
    <row r="240" spans="2:11">
      <c r="B240" s="115"/>
      <c r="C240" s="115"/>
      <c r="D240" s="131"/>
      <c r="E240" s="131"/>
      <c r="F240" s="131"/>
      <c r="G240" s="131"/>
      <c r="H240" s="131"/>
      <c r="I240" s="116"/>
      <c r="J240" s="116"/>
      <c r="K240" s="116"/>
    </row>
    <row r="241" spans="2:11">
      <c r="B241" s="115"/>
      <c r="C241" s="115"/>
      <c r="D241" s="131"/>
      <c r="E241" s="131"/>
      <c r="F241" s="131"/>
      <c r="G241" s="131"/>
      <c r="H241" s="131"/>
      <c r="I241" s="116"/>
      <c r="J241" s="116"/>
      <c r="K241" s="116"/>
    </row>
    <row r="242" spans="2:11">
      <c r="B242" s="115"/>
      <c r="C242" s="115"/>
      <c r="D242" s="131"/>
      <c r="E242" s="131"/>
      <c r="F242" s="131"/>
      <c r="G242" s="131"/>
      <c r="H242" s="131"/>
      <c r="I242" s="116"/>
      <c r="J242" s="116"/>
      <c r="K242" s="116"/>
    </row>
    <row r="243" spans="2:11">
      <c r="B243" s="115"/>
      <c r="C243" s="115"/>
      <c r="D243" s="131"/>
      <c r="E243" s="131"/>
      <c r="F243" s="131"/>
      <c r="G243" s="131"/>
      <c r="H243" s="131"/>
      <c r="I243" s="116"/>
      <c r="J243" s="116"/>
      <c r="K243" s="116"/>
    </row>
    <row r="244" spans="2:11">
      <c r="B244" s="115"/>
      <c r="C244" s="115"/>
      <c r="D244" s="131"/>
      <c r="E244" s="131"/>
      <c r="F244" s="131"/>
      <c r="G244" s="131"/>
      <c r="H244" s="131"/>
      <c r="I244" s="116"/>
      <c r="J244" s="116"/>
      <c r="K244" s="116"/>
    </row>
    <row r="245" spans="2:11">
      <c r="B245" s="115"/>
      <c r="C245" s="115"/>
      <c r="D245" s="131"/>
      <c r="E245" s="131"/>
      <c r="F245" s="131"/>
      <c r="G245" s="131"/>
      <c r="H245" s="131"/>
      <c r="I245" s="116"/>
      <c r="J245" s="116"/>
      <c r="K245" s="116"/>
    </row>
    <row r="246" spans="2:11">
      <c r="B246" s="115"/>
      <c r="C246" s="115"/>
      <c r="D246" s="131"/>
      <c r="E246" s="131"/>
      <c r="F246" s="131"/>
      <c r="G246" s="131"/>
      <c r="H246" s="131"/>
      <c r="I246" s="116"/>
      <c r="J246" s="116"/>
      <c r="K246" s="116"/>
    </row>
    <row r="247" spans="2:11">
      <c r="B247" s="115"/>
      <c r="C247" s="115"/>
      <c r="D247" s="131"/>
      <c r="E247" s="131"/>
      <c r="F247" s="131"/>
      <c r="G247" s="131"/>
      <c r="H247" s="131"/>
      <c r="I247" s="116"/>
      <c r="J247" s="116"/>
      <c r="K247" s="116"/>
    </row>
    <row r="248" spans="2:11">
      <c r="B248" s="115"/>
      <c r="C248" s="115"/>
      <c r="D248" s="131"/>
      <c r="E248" s="131"/>
      <c r="F248" s="131"/>
      <c r="G248" s="131"/>
      <c r="H248" s="131"/>
      <c r="I248" s="116"/>
      <c r="J248" s="116"/>
      <c r="K248" s="116"/>
    </row>
    <row r="249" spans="2:11">
      <c r="B249" s="115"/>
      <c r="C249" s="115"/>
      <c r="D249" s="131"/>
      <c r="E249" s="131"/>
      <c r="F249" s="131"/>
      <c r="G249" s="131"/>
      <c r="H249" s="131"/>
      <c r="I249" s="116"/>
      <c r="J249" s="116"/>
      <c r="K249" s="116"/>
    </row>
    <row r="250" spans="2:11">
      <c r="B250" s="115"/>
      <c r="C250" s="115"/>
      <c r="D250" s="131"/>
      <c r="E250" s="131"/>
      <c r="F250" s="131"/>
      <c r="G250" s="131"/>
      <c r="H250" s="131"/>
      <c r="I250" s="116"/>
      <c r="J250" s="116"/>
      <c r="K250" s="116"/>
    </row>
    <row r="251" spans="2:11">
      <c r="B251" s="115"/>
      <c r="C251" s="115"/>
      <c r="D251" s="131"/>
      <c r="E251" s="131"/>
      <c r="F251" s="131"/>
      <c r="G251" s="131"/>
      <c r="H251" s="131"/>
      <c r="I251" s="116"/>
      <c r="J251" s="116"/>
      <c r="K251" s="116"/>
    </row>
    <row r="252" spans="2:11">
      <c r="B252" s="115"/>
      <c r="C252" s="115"/>
      <c r="D252" s="131"/>
      <c r="E252" s="131"/>
      <c r="F252" s="131"/>
      <c r="G252" s="131"/>
      <c r="H252" s="131"/>
      <c r="I252" s="116"/>
      <c r="J252" s="116"/>
      <c r="K252" s="116"/>
    </row>
    <row r="253" spans="2:11">
      <c r="B253" s="115"/>
      <c r="C253" s="115"/>
      <c r="D253" s="131"/>
      <c r="E253" s="131"/>
      <c r="F253" s="131"/>
      <c r="G253" s="131"/>
      <c r="H253" s="131"/>
      <c r="I253" s="116"/>
      <c r="J253" s="116"/>
      <c r="K253" s="116"/>
    </row>
    <row r="254" spans="2:11">
      <c r="B254" s="115"/>
      <c r="C254" s="115"/>
      <c r="D254" s="131"/>
      <c r="E254" s="131"/>
      <c r="F254" s="131"/>
      <c r="G254" s="131"/>
      <c r="H254" s="131"/>
      <c r="I254" s="116"/>
      <c r="J254" s="116"/>
      <c r="K254" s="116"/>
    </row>
    <row r="255" spans="2:11">
      <c r="B255" s="115"/>
      <c r="C255" s="115"/>
      <c r="D255" s="131"/>
      <c r="E255" s="131"/>
      <c r="F255" s="131"/>
      <c r="G255" s="131"/>
      <c r="H255" s="131"/>
      <c r="I255" s="116"/>
      <c r="J255" s="116"/>
      <c r="K255" s="116"/>
    </row>
    <row r="256" spans="2:11">
      <c r="B256" s="115"/>
      <c r="C256" s="115"/>
      <c r="D256" s="131"/>
      <c r="E256" s="131"/>
      <c r="F256" s="131"/>
      <c r="G256" s="131"/>
      <c r="H256" s="131"/>
      <c r="I256" s="116"/>
      <c r="J256" s="116"/>
      <c r="K256" s="116"/>
    </row>
    <row r="257" spans="2:11">
      <c r="B257" s="115"/>
      <c r="C257" s="115"/>
      <c r="D257" s="131"/>
      <c r="E257" s="131"/>
      <c r="F257" s="131"/>
      <c r="G257" s="131"/>
      <c r="H257" s="131"/>
      <c r="I257" s="116"/>
      <c r="J257" s="116"/>
      <c r="K257" s="116"/>
    </row>
    <row r="258" spans="2:11">
      <c r="B258" s="115"/>
      <c r="C258" s="115"/>
      <c r="D258" s="131"/>
      <c r="E258" s="131"/>
      <c r="F258" s="131"/>
      <c r="G258" s="131"/>
      <c r="H258" s="131"/>
      <c r="I258" s="116"/>
      <c r="J258" s="116"/>
      <c r="K258" s="116"/>
    </row>
    <row r="259" spans="2:11">
      <c r="B259" s="115"/>
      <c r="C259" s="115"/>
      <c r="D259" s="131"/>
      <c r="E259" s="131"/>
      <c r="F259" s="131"/>
      <c r="G259" s="131"/>
      <c r="H259" s="131"/>
      <c r="I259" s="116"/>
      <c r="J259" s="116"/>
      <c r="K259" s="116"/>
    </row>
    <row r="260" spans="2:11">
      <c r="B260" s="115"/>
      <c r="C260" s="115"/>
      <c r="D260" s="131"/>
      <c r="E260" s="131"/>
      <c r="F260" s="131"/>
      <c r="G260" s="131"/>
      <c r="H260" s="131"/>
      <c r="I260" s="116"/>
      <c r="J260" s="116"/>
      <c r="K260" s="116"/>
    </row>
    <row r="261" spans="2:11">
      <c r="B261" s="115"/>
      <c r="C261" s="115"/>
      <c r="D261" s="131"/>
      <c r="E261" s="131"/>
      <c r="F261" s="131"/>
      <c r="G261" s="131"/>
      <c r="H261" s="131"/>
      <c r="I261" s="116"/>
      <c r="J261" s="116"/>
      <c r="K261" s="116"/>
    </row>
    <row r="262" spans="2:11">
      <c r="B262" s="115"/>
      <c r="C262" s="115"/>
      <c r="D262" s="131"/>
      <c r="E262" s="131"/>
      <c r="F262" s="131"/>
      <c r="G262" s="131"/>
      <c r="H262" s="131"/>
      <c r="I262" s="116"/>
      <c r="J262" s="116"/>
      <c r="K262" s="116"/>
    </row>
    <row r="263" spans="2:11">
      <c r="B263" s="115"/>
      <c r="C263" s="115"/>
      <c r="D263" s="131"/>
      <c r="E263" s="131"/>
      <c r="F263" s="131"/>
      <c r="G263" s="131"/>
      <c r="H263" s="131"/>
      <c r="I263" s="116"/>
      <c r="J263" s="116"/>
      <c r="K263" s="116"/>
    </row>
    <row r="264" spans="2:11">
      <c r="B264" s="115"/>
      <c r="C264" s="115"/>
      <c r="D264" s="131"/>
      <c r="E264" s="131"/>
      <c r="F264" s="131"/>
      <c r="G264" s="131"/>
      <c r="H264" s="131"/>
      <c r="I264" s="116"/>
      <c r="J264" s="116"/>
      <c r="K264" s="116"/>
    </row>
    <row r="265" spans="2:11">
      <c r="B265" s="115"/>
      <c r="C265" s="115"/>
      <c r="D265" s="131"/>
      <c r="E265" s="131"/>
      <c r="F265" s="131"/>
      <c r="G265" s="131"/>
      <c r="H265" s="131"/>
      <c r="I265" s="116"/>
      <c r="J265" s="116"/>
      <c r="K265" s="116"/>
    </row>
    <row r="266" spans="2:11">
      <c r="B266" s="115"/>
      <c r="C266" s="115"/>
      <c r="D266" s="131"/>
      <c r="E266" s="131"/>
      <c r="F266" s="131"/>
      <c r="G266" s="131"/>
      <c r="H266" s="131"/>
      <c r="I266" s="116"/>
      <c r="J266" s="116"/>
      <c r="K266" s="116"/>
    </row>
    <row r="267" spans="2:11">
      <c r="B267" s="115"/>
      <c r="C267" s="115"/>
      <c r="D267" s="131"/>
      <c r="E267" s="131"/>
      <c r="F267" s="131"/>
      <c r="G267" s="131"/>
      <c r="H267" s="131"/>
      <c r="I267" s="116"/>
      <c r="J267" s="116"/>
      <c r="K267" s="116"/>
    </row>
    <row r="268" spans="2:11">
      <c r="B268" s="115"/>
      <c r="C268" s="115"/>
      <c r="D268" s="131"/>
      <c r="E268" s="131"/>
      <c r="F268" s="131"/>
      <c r="G268" s="131"/>
      <c r="H268" s="131"/>
      <c r="I268" s="116"/>
      <c r="J268" s="116"/>
      <c r="K268" s="116"/>
    </row>
    <row r="269" spans="2:11">
      <c r="B269" s="115"/>
      <c r="C269" s="115"/>
      <c r="D269" s="131"/>
      <c r="E269" s="131"/>
      <c r="F269" s="131"/>
      <c r="G269" s="131"/>
      <c r="H269" s="131"/>
      <c r="I269" s="116"/>
      <c r="J269" s="116"/>
      <c r="K269" s="116"/>
    </row>
    <row r="270" spans="2:11">
      <c r="B270" s="115"/>
      <c r="C270" s="115"/>
      <c r="D270" s="131"/>
      <c r="E270" s="131"/>
      <c r="F270" s="131"/>
      <c r="G270" s="131"/>
      <c r="H270" s="131"/>
      <c r="I270" s="116"/>
      <c r="J270" s="116"/>
      <c r="K270" s="116"/>
    </row>
    <row r="271" spans="2:11">
      <c r="B271" s="115"/>
      <c r="C271" s="115"/>
      <c r="D271" s="131"/>
      <c r="E271" s="131"/>
      <c r="F271" s="131"/>
      <c r="G271" s="131"/>
      <c r="H271" s="131"/>
      <c r="I271" s="116"/>
      <c r="J271" s="116"/>
      <c r="K271" s="116"/>
    </row>
    <row r="272" spans="2:11">
      <c r="B272" s="115"/>
      <c r="C272" s="115"/>
      <c r="D272" s="131"/>
      <c r="E272" s="131"/>
      <c r="F272" s="131"/>
      <c r="G272" s="131"/>
      <c r="H272" s="131"/>
      <c r="I272" s="116"/>
      <c r="J272" s="116"/>
      <c r="K272" s="116"/>
    </row>
    <row r="273" spans="2:11">
      <c r="B273" s="115"/>
      <c r="C273" s="115"/>
      <c r="D273" s="131"/>
      <c r="E273" s="131"/>
      <c r="F273" s="131"/>
      <c r="G273" s="131"/>
      <c r="H273" s="131"/>
      <c r="I273" s="116"/>
      <c r="J273" s="116"/>
      <c r="K273" s="116"/>
    </row>
    <row r="274" spans="2:11">
      <c r="B274" s="115"/>
      <c r="C274" s="115"/>
      <c r="D274" s="131"/>
      <c r="E274" s="131"/>
      <c r="F274" s="131"/>
      <c r="G274" s="131"/>
      <c r="H274" s="131"/>
      <c r="I274" s="116"/>
      <c r="J274" s="116"/>
      <c r="K274" s="116"/>
    </row>
    <row r="275" spans="2:11">
      <c r="B275" s="115"/>
      <c r="C275" s="115"/>
      <c r="D275" s="131"/>
      <c r="E275" s="131"/>
      <c r="F275" s="131"/>
      <c r="G275" s="131"/>
      <c r="H275" s="131"/>
      <c r="I275" s="116"/>
      <c r="J275" s="116"/>
      <c r="K275" s="116"/>
    </row>
    <row r="276" spans="2:11">
      <c r="B276" s="115"/>
      <c r="C276" s="115"/>
      <c r="D276" s="131"/>
      <c r="E276" s="131"/>
      <c r="F276" s="131"/>
      <c r="G276" s="131"/>
      <c r="H276" s="131"/>
      <c r="I276" s="116"/>
      <c r="J276" s="116"/>
      <c r="K276" s="116"/>
    </row>
    <row r="277" spans="2:11">
      <c r="B277" s="115"/>
      <c r="C277" s="115"/>
      <c r="D277" s="131"/>
      <c r="E277" s="131"/>
      <c r="F277" s="131"/>
      <c r="G277" s="131"/>
      <c r="H277" s="131"/>
      <c r="I277" s="116"/>
      <c r="J277" s="116"/>
      <c r="K277" s="116"/>
    </row>
    <row r="278" spans="2:11">
      <c r="B278" s="115"/>
      <c r="C278" s="115"/>
      <c r="D278" s="131"/>
      <c r="E278" s="131"/>
      <c r="F278" s="131"/>
      <c r="G278" s="131"/>
      <c r="H278" s="131"/>
      <c r="I278" s="116"/>
      <c r="J278" s="116"/>
      <c r="K278" s="116"/>
    </row>
    <row r="279" spans="2:11">
      <c r="B279" s="115"/>
      <c r="C279" s="115"/>
      <c r="D279" s="131"/>
      <c r="E279" s="131"/>
      <c r="F279" s="131"/>
      <c r="G279" s="131"/>
      <c r="H279" s="131"/>
      <c r="I279" s="116"/>
      <c r="J279" s="116"/>
      <c r="K279" s="116"/>
    </row>
    <row r="280" spans="2:11">
      <c r="B280" s="115"/>
      <c r="C280" s="115"/>
      <c r="D280" s="131"/>
      <c r="E280" s="131"/>
      <c r="F280" s="131"/>
      <c r="G280" s="131"/>
      <c r="H280" s="131"/>
      <c r="I280" s="116"/>
      <c r="J280" s="116"/>
      <c r="K280" s="116"/>
    </row>
    <row r="281" spans="2:11">
      <c r="B281" s="115"/>
      <c r="C281" s="115"/>
      <c r="D281" s="131"/>
      <c r="E281" s="131"/>
      <c r="F281" s="131"/>
      <c r="G281" s="131"/>
      <c r="H281" s="131"/>
      <c r="I281" s="116"/>
      <c r="J281" s="116"/>
      <c r="K281" s="116"/>
    </row>
    <row r="282" spans="2:11">
      <c r="B282" s="115"/>
      <c r="C282" s="115"/>
      <c r="D282" s="131"/>
      <c r="E282" s="131"/>
      <c r="F282" s="131"/>
      <c r="G282" s="131"/>
      <c r="H282" s="131"/>
      <c r="I282" s="116"/>
      <c r="J282" s="116"/>
      <c r="K282" s="116"/>
    </row>
    <row r="283" spans="2:11">
      <c r="B283" s="115"/>
      <c r="C283" s="115"/>
      <c r="D283" s="131"/>
      <c r="E283" s="131"/>
      <c r="F283" s="131"/>
      <c r="G283" s="131"/>
      <c r="H283" s="131"/>
      <c r="I283" s="116"/>
      <c r="J283" s="116"/>
      <c r="K283" s="116"/>
    </row>
    <row r="284" spans="2:11">
      <c r="B284" s="115"/>
      <c r="C284" s="115"/>
      <c r="D284" s="131"/>
      <c r="E284" s="131"/>
      <c r="F284" s="131"/>
      <c r="G284" s="131"/>
      <c r="H284" s="131"/>
      <c r="I284" s="116"/>
      <c r="J284" s="116"/>
      <c r="K284" s="116"/>
    </row>
    <row r="285" spans="2:11">
      <c r="B285" s="115"/>
      <c r="C285" s="115"/>
      <c r="D285" s="131"/>
      <c r="E285" s="131"/>
      <c r="F285" s="131"/>
      <c r="G285" s="131"/>
      <c r="H285" s="131"/>
      <c r="I285" s="116"/>
      <c r="J285" s="116"/>
      <c r="K285" s="116"/>
    </row>
    <row r="286" spans="2:11">
      <c r="B286" s="115"/>
      <c r="C286" s="115"/>
      <c r="D286" s="131"/>
      <c r="E286" s="131"/>
      <c r="F286" s="131"/>
      <c r="G286" s="131"/>
      <c r="H286" s="131"/>
      <c r="I286" s="116"/>
      <c r="J286" s="116"/>
      <c r="K286" s="116"/>
    </row>
    <row r="287" spans="2:11">
      <c r="B287" s="115"/>
      <c r="C287" s="115"/>
      <c r="D287" s="131"/>
      <c r="E287" s="131"/>
      <c r="F287" s="131"/>
      <c r="G287" s="131"/>
      <c r="H287" s="131"/>
      <c r="I287" s="116"/>
      <c r="J287" s="116"/>
      <c r="K287" s="116"/>
    </row>
    <row r="288" spans="2:11">
      <c r="B288" s="115"/>
      <c r="C288" s="115"/>
      <c r="D288" s="131"/>
      <c r="E288" s="131"/>
      <c r="F288" s="131"/>
      <c r="G288" s="131"/>
      <c r="H288" s="131"/>
      <c r="I288" s="116"/>
      <c r="J288" s="116"/>
      <c r="K288" s="116"/>
    </row>
    <row r="289" spans="2:11">
      <c r="B289" s="115"/>
      <c r="C289" s="115"/>
      <c r="D289" s="131"/>
      <c r="E289" s="131"/>
      <c r="F289" s="131"/>
      <c r="G289" s="131"/>
      <c r="H289" s="131"/>
      <c r="I289" s="116"/>
      <c r="J289" s="116"/>
      <c r="K289" s="116"/>
    </row>
    <row r="290" spans="2:11">
      <c r="B290" s="115"/>
      <c r="C290" s="115"/>
      <c r="D290" s="131"/>
      <c r="E290" s="131"/>
      <c r="F290" s="131"/>
      <c r="G290" s="131"/>
      <c r="H290" s="131"/>
      <c r="I290" s="116"/>
      <c r="J290" s="116"/>
      <c r="K290" s="116"/>
    </row>
    <row r="291" spans="2:11">
      <c r="B291" s="115"/>
      <c r="C291" s="115"/>
      <c r="D291" s="131"/>
      <c r="E291" s="131"/>
      <c r="F291" s="131"/>
      <c r="G291" s="131"/>
      <c r="H291" s="131"/>
      <c r="I291" s="116"/>
      <c r="J291" s="116"/>
      <c r="K291" s="116"/>
    </row>
    <row r="292" spans="2:11">
      <c r="B292" s="115"/>
      <c r="C292" s="115"/>
      <c r="D292" s="131"/>
      <c r="E292" s="131"/>
      <c r="F292" s="131"/>
      <c r="G292" s="131"/>
      <c r="H292" s="131"/>
      <c r="I292" s="116"/>
      <c r="J292" s="116"/>
      <c r="K292" s="116"/>
    </row>
    <row r="293" spans="2:11">
      <c r="B293" s="115"/>
      <c r="C293" s="115"/>
      <c r="D293" s="131"/>
      <c r="E293" s="131"/>
      <c r="F293" s="131"/>
      <c r="G293" s="131"/>
      <c r="H293" s="131"/>
      <c r="I293" s="116"/>
      <c r="J293" s="116"/>
      <c r="K293" s="116"/>
    </row>
    <row r="294" spans="2:11">
      <c r="B294" s="115"/>
      <c r="C294" s="115"/>
      <c r="D294" s="131"/>
      <c r="E294" s="131"/>
      <c r="F294" s="131"/>
      <c r="G294" s="131"/>
      <c r="H294" s="131"/>
      <c r="I294" s="116"/>
      <c r="J294" s="116"/>
      <c r="K294" s="116"/>
    </row>
    <row r="295" spans="2:11">
      <c r="B295" s="115"/>
      <c r="C295" s="115"/>
      <c r="D295" s="131"/>
      <c r="E295" s="131"/>
      <c r="F295" s="131"/>
      <c r="G295" s="131"/>
      <c r="H295" s="131"/>
      <c r="I295" s="116"/>
      <c r="J295" s="116"/>
      <c r="K295" s="116"/>
    </row>
    <row r="296" spans="2:11">
      <c r="B296" s="115"/>
      <c r="C296" s="115"/>
      <c r="D296" s="131"/>
      <c r="E296" s="131"/>
      <c r="F296" s="131"/>
      <c r="G296" s="131"/>
      <c r="H296" s="131"/>
      <c r="I296" s="116"/>
      <c r="J296" s="116"/>
      <c r="K296" s="116"/>
    </row>
    <row r="297" spans="2:11">
      <c r="B297" s="115"/>
      <c r="C297" s="115"/>
      <c r="D297" s="131"/>
      <c r="E297" s="131"/>
      <c r="F297" s="131"/>
      <c r="G297" s="131"/>
      <c r="H297" s="131"/>
      <c r="I297" s="116"/>
      <c r="J297" s="116"/>
      <c r="K297" s="116"/>
    </row>
    <row r="298" spans="2:11">
      <c r="B298" s="115"/>
      <c r="C298" s="115"/>
      <c r="D298" s="131"/>
      <c r="E298" s="131"/>
      <c r="F298" s="131"/>
      <c r="G298" s="131"/>
      <c r="H298" s="131"/>
      <c r="I298" s="116"/>
      <c r="J298" s="116"/>
      <c r="K298" s="116"/>
    </row>
    <row r="299" spans="2:11">
      <c r="B299" s="115"/>
      <c r="C299" s="115"/>
      <c r="D299" s="131"/>
      <c r="E299" s="131"/>
      <c r="F299" s="131"/>
      <c r="G299" s="131"/>
      <c r="H299" s="131"/>
      <c r="I299" s="116"/>
      <c r="J299" s="116"/>
      <c r="K299" s="116"/>
    </row>
    <row r="300" spans="2:11">
      <c r="B300" s="115"/>
      <c r="C300" s="115"/>
      <c r="D300" s="131"/>
      <c r="E300" s="131"/>
      <c r="F300" s="131"/>
      <c r="G300" s="131"/>
      <c r="H300" s="131"/>
      <c r="I300" s="116"/>
      <c r="J300" s="116"/>
      <c r="K300" s="116"/>
    </row>
    <row r="301" spans="2:11">
      <c r="B301" s="115"/>
      <c r="C301" s="115"/>
      <c r="D301" s="131"/>
      <c r="E301" s="131"/>
      <c r="F301" s="131"/>
      <c r="G301" s="131"/>
      <c r="H301" s="131"/>
      <c r="I301" s="116"/>
      <c r="J301" s="116"/>
      <c r="K301" s="116"/>
    </row>
    <row r="302" spans="2:11">
      <c r="B302" s="115"/>
      <c r="C302" s="115"/>
      <c r="D302" s="131"/>
      <c r="E302" s="131"/>
      <c r="F302" s="131"/>
      <c r="G302" s="131"/>
      <c r="H302" s="131"/>
      <c r="I302" s="116"/>
      <c r="J302" s="116"/>
      <c r="K302" s="116"/>
    </row>
    <row r="303" spans="2:11">
      <c r="B303" s="115"/>
      <c r="C303" s="115"/>
      <c r="D303" s="131"/>
      <c r="E303" s="131"/>
      <c r="F303" s="131"/>
      <c r="G303" s="131"/>
      <c r="H303" s="131"/>
      <c r="I303" s="116"/>
      <c r="J303" s="116"/>
      <c r="K303" s="116"/>
    </row>
    <row r="304" spans="2:11">
      <c r="B304" s="115"/>
      <c r="C304" s="115"/>
      <c r="D304" s="131"/>
      <c r="E304" s="131"/>
      <c r="F304" s="131"/>
      <c r="G304" s="131"/>
      <c r="H304" s="131"/>
      <c r="I304" s="116"/>
      <c r="J304" s="116"/>
      <c r="K304" s="116"/>
    </row>
    <row r="305" spans="2:11">
      <c r="B305" s="115"/>
      <c r="C305" s="115"/>
      <c r="D305" s="131"/>
      <c r="E305" s="131"/>
      <c r="F305" s="131"/>
      <c r="G305" s="131"/>
      <c r="H305" s="131"/>
      <c r="I305" s="116"/>
      <c r="J305" s="116"/>
      <c r="K305" s="116"/>
    </row>
    <row r="306" spans="2:11">
      <c r="B306" s="115"/>
      <c r="C306" s="115"/>
      <c r="D306" s="131"/>
      <c r="E306" s="131"/>
      <c r="F306" s="131"/>
      <c r="G306" s="131"/>
      <c r="H306" s="131"/>
      <c r="I306" s="116"/>
      <c r="J306" s="116"/>
      <c r="K306" s="116"/>
    </row>
    <row r="307" spans="2:11">
      <c r="B307" s="115"/>
      <c r="C307" s="115"/>
      <c r="D307" s="131"/>
      <c r="E307" s="131"/>
      <c r="F307" s="131"/>
      <c r="G307" s="131"/>
      <c r="H307" s="131"/>
      <c r="I307" s="116"/>
      <c r="J307" s="116"/>
      <c r="K307" s="116"/>
    </row>
    <row r="308" spans="2:11">
      <c r="B308" s="115"/>
      <c r="C308" s="115"/>
      <c r="D308" s="131"/>
      <c r="E308" s="131"/>
      <c r="F308" s="131"/>
      <c r="G308" s="131"/>
      <c r="H308" s="131"/>
      <c r="I308" s="116"/>
      <c r="J308" s="116"/>
      <c r="K308" s="116"/>
    </row>
    <row r="309" spans="2:11">
      <c r="B309" s="115"/>
      <c r="C309" s="115"/>
      <c r="D309" s="131"/>
      <c r="E309" s="131"/>
      <c r="F309" s="131"/>
      <c r="G309" s="131"/>
      <c r="H309" s="131"/>
      <c r="I309" s="116"/>
      <c r="J309" s="116"/>
      <c r="K309" s="116"/>
    </row>
    <row r="310" spans="2:11">
      <c r="B310" s="115"/>
      <c r="C310" s="115"/>
      <c r="D310" s="131"/>
      <c r="E310" s="131"/>
      <c r="F310" s="131"/>
      <c r="G310" s="131"/>
      <c r="H310" s="131"/>
      <c r="I310" s="116"/>
      <c r="J310" s="116"/>
      <c r="K310" s="116"/>
    </row>
    <row r="311" spans="2:11">
      <c r="B311" s="115"/>
      <c r="C311" s="115"/>
      <c r="D311" s="131"/>
      <c r="E311" s="131"/>
      <c r="F311" s="131"/>
      <c r="G311" s="131"/>
      <c r="H311" s="131"/>
      <c r="I311" s="116"/>
      <c r="J311" s="116"/>
      <c r="K311" s="116"/>
    </row>
    <row r="312" spans="2:11">
      <c r="B312" s="115"/>
      <c r="C312" s="115"/>
      <c r="D312" s="131"/>
      <c r="E312" s="131"/>
      <c r="F312" s="131"/>
      <c r="G312" s="131"/>
      <c r="H312" s="131"/>
      <c r="I312" s="116"/>
      <c r="J312" s="116"/>
      <c r="K312" s="116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28" style="2" bestFit="1" customWidth="1"/>
    <col min="3" max="3" width="48.1406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140625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146</v>
      </c>
      <c r="C1" s="67" t="s" vm="1">
        <v>231</v>
      </c>
    </row>
    <row r="2" spans="2:15">
      <c r="B2" s="46" t="s">
        <v>145</v>
      </c>
      <c r="C2" s="67" t="s">
        <v>232</v>
      </c>
    </row>
    <row r="3" spans="2:15">
      <c r="B3" s="46" t="s">
        <v>147</v>
      </c>
      <c r="C3" s="67" t="s">
        <v>233</v>
      </c>
    </row>
    <row r="4" spans="2:15">
      <c r="B4" s="46" t="s">
        <v>148</v>
      </c>
      <c r="C4" s="67">
        <v>8802</v>
      </c>
    </row>
    <row r="6" spans="2:15" ht="26.25" customHeight="1">
      <c r="B6" s="152" t="s">
        <v>180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5" s="3" customFormat="1" ht="78.75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6" t="s">
        <v>3286</v>
      </c>
      <c r="C10" s="88"/>
      <c r="D10" s="88"/>
      <c r="E10" s="88"/>
      <c r="F10" s="88"/>
      <c r="G10" s="88"/>
      <c r="H10" s="88"/>
      <c r="I10" s="135">
        <f>I11</f>
        <v>-360.17605429399998</v>
      </c>
      <c r="J10" s="136">
        <f>IFERROR(I10/$G$10,0)</f>
        <v>0</v>
      </c>
      <c r="K10" s="136">
        <f>I10/'סכום נכסי הקרן'!$C$42</f>
        <v>-6.9084175781548678E-5</v>
      </c>
      <c r="O10" s="1"/>
    </row>
    <row r="11" spans="2:15" ht="21" customHeight="1">
      <c r="B11" s="137" t="s">
        <v>199</v>
      </c>
      <c r="C11" s="137"/>
      <c r="D11" s="137"/>
      <c r="E11" s="137"/>
      <c r="F11" s="137"/>
      <c r="G11" s="137"/>
      <c r="H11" s="138"/>
      <c r="I11" s="135">
        <f>I12+I13</f>
        <v>-360.17605429399998</v>
      </c>
      <c r="J11" s="136">
        <f t="shared" ref="J11:J13" si="0">IFERROR(I11/$G$10,0)</f>
        <v>0</v>
      </c>
      <c r="K11" s="136">
        <f>I11/'סכום נכסי הקרן'!$C$42</f>
        <v>-6.9084175781548678E-5</v>
      </c>
    </row>
    <row r="12" spans="2:15">
      <c r="B12" s="139" t="s">
        <v>533</v>
      </c>
      <c r="C12" s="139" t="s">
        <v>534</v>
      </c>
      <c r="D12" s="139" t="s">
        <v>536</v>
      </c>
      <c r="E12" s="139"/>
      <c r="F12" s="140">
        <v>0</v>
      </c>
      <c r="G12" s="139" t="s">
        <v>133</v>
      </c>
      <c r="H12" s="140">
        <v>0</v>
      </c>
      <c r="I12" s="83">
        <v>-278.24392305099997</v>
      </c>
      <c r="J12" s="141">
        <f t="shared" si="0"/>
        <v>0</v>
      </c>
      <c r="K12" s="141">
        <f>I12/'סכום נכסי הקרן'!$C$42</f>
        <v>-5.33690451129005E-5</v>
      </c>
    </row>
    <row r="13" spans="2:15">
      <c r="B13" s="139" t="s">
        <v>1318</v>
      </c>
      <c r="C13" s="139" t="s">
        <v>1319</v>
      </c>
      <c r="D13" s="139" t="s">
        <v>536</v>
      </c>
      <c r="E13" s="139"/>
      <c r="F13" s="140">
        <v>0</v>
      </c>
      <c r="G13" s="139" t="s">
        <v>133</v>
      </c>
      <c r="H13" s="140">
        <v>0</v>
      </c>
      <c r="I13" s="83">
        <v>-81.932131243000015</v>
      </c>
      <c r="J13" s="141">
        <f t="shared" si="0"/>
        <v>0</v>
      </c>
      <c r="K13" s="141">
        <f>I13/'סכום נכסי הקרן'!$C$42</f>
        <v>-1.5715130668648175E-5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5"/>
      <c r="C110" s="116"/>
      <c r="D110" s="131"/>
      <c r="E110" s="131"/>
      <c r="F110" s="131"/>
      <c r="G110" s="131"/>
      <c r="H110" s="131"/>
      <c r="I110" s="116"/>
      <c r="J110" s="116"/>
      <c r="K110" s="116"/>
    </row>
    <row r="111" spans="2:11">
      <c r="B111" s="115"/>
      <c r="C111" s="116"/>
      <c r="D111" s="131"/>
      <c r="E111" s="131"/>
      <c r="F111" s="131"/>
      <c r="G111" s="131"/>
      <c r="H111" s="131"/>
      <c r="I111" s="116"/>
      <c r="J111" s="116"/>
      <c r="K111" s="116"/>
    </row>
    <row r="112" spans="2:11">
      <c r="B112" s="115"/>
      <c r="C112" s="116"/>
      <c r="D112" s="131"/>
      <c r="E112" s="131"/>
      <c r="F112" s="131"/>
      <c r="G112" s="131"/>
      <c r="H112" s="131"/>
      <c r="I112" s="116"/>
      <c r="J112" s="116"/>
      <c r="K112" s="116"/>
    </row>
    <row r="113" spans="2:11">
      <c r="B113" s="115"/>
      <c r="C113" s="116"/>
      <c r="D113" s="131"/>
      <c r="E113" s="131"/>
      <c r="F113" s="131"/>
      <c r="G113" s="131"/>
      <c r="H113" s="131"/>
      <c r="I113" s="116"/>
      <c r="J113" s="116"/>
      <c r="K113" s="116"/>
    </row>
    <row r="114" spans="2:11">
      <c r="B114" s="115"/>
      <c r="C114" s="116"/>
      <c r="D114" s="131"/>
      <c r="E114" s="131"/>
      <c r="F114" s="131"/>
      <c r="G114" s="131"/>
      <c r="H114" s="131"/>
      <c r="I114" s="116"/>
      <c r="J114" s="116"/>
      <c r="K114" s="116"/>
    </row>
    <row r="115" spans="2:11">
      <c r="B115" s="115"/>
      <c r="C115" s="116"/>
      <c r="D115" s="131"/>
      <c r="E115" s="131"/>
      <c r="F115" s="131"/>
      <c r="G115" s="131"/>
      <c r="H115" s="131"/>
      <c r="I115" s="116"/>
      <c r="J115" s="116"/>
      <c r="K115" s="116"/>
    </row>
    <row r="116" spans="2:11">
      <c r="B116" s="115"/>
      <c r="C116" s="116"/>
      <c r="D116" s="131"/>
      <c r="E116" s="131"/>
      <c r="F116" s="131"/>
      <c r="G116" s="131"/>
      <c r="H116" s="131"/>
      <c r="I116" s="116"/>
      <c r="J116" s="116"/>
      <c r="K116" s="116"/>
    </row>
    <row r="117" spans="2:11">
      <c r="B117" s="115"/>
      <c r="C117" s="116"/>
      <c r="D117" s="131"/>
      <c r="E117" s="131"/>
      <c r="F117" s="131"/>
      <c r="G117" s="131"/>
      <c r="H117" s="131"/>
      <c r="I117" s="116"/>
      <c r="J117" s="116"/>
      <c r="K117" s="116"/>
    </row>
    <row r="118" spans="2:11">
      <c r="B118" s="115"/>
      <c r="C118" s="116"/>
      <c r="D118" s="131"/>
      <c r="E118" s="131"/>
      <c r="F118" s="131"/>
      <c r="G118" s="131"/>
      <c r="H118" s="131"/>
      <c r="I118" s="116"/>
      <c r="J118" s="116"/>
      <c r="K118" s="116"/>
    </row>
    <row r="119" spans="2:11">
      <c r="B119" s="115"/>
      <c r="C119" s="116"/>
      <c r="D119" s="131"/>
      <c r="E119" s="131"/>
      <c r="F119" s="131"/>
      <c r="G119" s="131"/>
      <c r="H119" s="131"/>
      <c r="I119" s="116"/>
      <c r="J119" s="116"/>
      <c r="K119" s="116"/>
    </row>
    <row r="120" spans="2:11">
      <c r="B120" s="115"/>
      <c r="C120" s="116"/>
      <c r="D120" s="131"/>
      <c r="E120" s="131"/>
      <c r="F120" s="131"/>
      <c r="G120" s="131"/>
      <c r="H120" s="131"/>
      <c r="I120" s="116"/>
      <c r="J120" s="116"/>
      <c r="K120" s="116"/>
    </row>
    <row r="121" spans="2:11">
      <c r="B121" s="115"/>
      <c r="C121" s="116"/>
      <c r="D121" s="131"/>
      <c r="E121" s="131"/>
      <c r="F121" s="131"/>
      <c r="G121" s="131"/>
      <c r="H121" s="131"/>
      <c r="I121" s="116"/>
      <c r="J121" s="116"/>
      <c r="K121" s="116"/>
    </row>
    <row r="122" spans="2:11">
      <c r="B122" s="115"/>
      <c r="C122" s="116"/>
      <c r="D122" s="131"/>
      <c r="E122" s="131"/>
      <c r="F122" s="131"/>
      <c r="G122" s="131"/>
      <c r="H122" s="131"/>
      <c r="I122" s="116"/>
      <c r="J122" s="116"/>
      <c r="K122" s="116"/>
    </row>
    <row r="123" spans="2:11">
      <c r="B123" s="115"/>
      <c r="C123" s="116"/>
      <c r="D123" s="131"/>
      <c r="E123" s="131"/>
      <c r="F123" s="131"/>
      <c r="G123" s="131"/>
      <c r="H123" s="131"/>
      <c r="I123" s="116"/>
      <c r="J123" s="116"/>
      <c r="K123" s="116"/>
    </row>
    <row r="124" spans="2:11">
      <c r="B124" s="115"/>
      <c r="C124" s="116"/>
      <c r="D124" s="131"/>
      <c r="E124" s="131"/>
      <c r="F124" s="131"/>
      <c r="G124" s="131"/>
      <c r="H124" s="131"/>
      <c r="I124" s="116"/>
      <c r="J124" s="116"/>
      <c r="K124" s="116"/>
    </row>
    <row r="125" spans="2:11">
      <c r="B125" s="115"/>
      <c r="C125" s="116"/>
      <c r="D125" s="131"/>
      <c r="E125" s="131"/>
      <c r="F125" s="131"/>
      <c r="G125" s="131"/>
      <c r="H125" s="131"/>
      <c r="I125" s="116"/>
      <c r="J125" s="116"/>
      <c r="K125" s="116"/>
    </row>
    <row r="126" spans="2:11">
      <c r="B126" s="115"/>
      <c r="C126" s="116"/>
      <c r="D126" s="131"/>
      <c r="E126" s="131"/>
      <c r="F126" s="131"/>
      <c r="G126" s="131"/>
      <c r="H126" s="131"/>
      <c r="I126" s="116"/>
      <c r="J126" s="116"/>
      <c r="K126" s="116"/>
    </row>
    <row r="127" spans="2:11">
      <c r="B127" s="115"/>
      <c r="C127" s="116"/>
      <c r="D127" s="131"/>
      <c r="E127" s="131"/>
      <c r="F127" s="131"/>
      <c r="G127" s="131"/>
      <c r="H127" s="131"/>
      <c r="I127" s="116"/>
      <c r="J127" s="116"/>
      <c r="K127" s="116"/>
    </row>
    <row r="128" spans="2:11">
      <c r="B128" s="115"/>
      <c r="C128" s="116"/>
      <c r="D128" s="131"/>
      <c r="E128" s="131"/>
      <c r="F128" s="131"/>
      <c r="G128" s="131"/>
      <c r="H128" s="131"/>
      <c r="I128" s="116"/>
      <c r="J128" s="116"/>
      <c r="K128" s="116"/>
    </row>
    <row r="129" spans="2:11">
      <c r="B129" s="115"/>
      <c r="C129" s="116"/>
      <c r="D129" s="131"/>
      <c r="E129" s="131"/>
      <c r="F129" s="131"/>
      <c r="G129" s="131"/>
      <c r="H129" s="131"/>
      <c r="I129" s="116"/>
      <c r="J129" s="116"/>
      <c r="K129" s="116"/>
    </row>
    <row r="130" spans="2:11">
      <c r="B130" s="115"/>
      <c r="C130" s="116"/>
      <c r="D130" s="131"/>
      <c r="E130" s="131"/>
      <c r="F130" s="131"/>
      <c r="G130" s="131"/>
      <c r="H130" s="131"/>
      <c r="I130" s="116"/>
      <c r="J130" s="116"/>
      <c r="K130" s="116"/>
    </row>
    <row r="131" spans="2:11">
      <c r="B131" s="115"/>
      <c r="C131" s="116"/>
      <c r="D131" s="131"/>
      <c r="E131" s="131"/>
      <c r="F131" s="131"/>
      <c r="G131" s="131"/>
      <c r="H131" s="131"/>
      <c r="I131" s="116"/>
      <c r="J131" s="116"/>
      <c r="K131" s="116"/>
    </row>
    <row r="132" spans="2:11">
      <c r="B132" s="115"/>
      <c r="C132" s="116"/>
      <c r="D132" s="131"/>
      <c r="E132" s="131"/>
      <c r="F132" s="131"/>
      <c r="G132" s="131"/>
      <c r="H132" s="131"/>
      <c r="I132" s="116"/>
      <c r="J132" s="116"/>
      <c r="K132" s="116"/>
    </row>
    <row r="133" spans="2:11">
      <c r="B133" s="115"/>
      <c r="C133" s="116"/>
      <c r="D133" s="131"/>
      <c r="E133" s="131"/>
      <c r="F133" s="131"/>
      <c r="G133" s="131"/>
      <c r="H133" s="131"/>
      <c r="I133" s="116"/>
      <c r="J133" s="116"/>
      <c r="K133" s="116"/>
    </row>
    <row r="134" spans="2:11">
      <c r="B134" s="115"/>
      <c r="C134" s="116"/>
      <c r="D134" s="131"/>
      <c r="E134" s="131"/>
      <c r="F134" s="131"/>
      <c r="G134" s="131"/>
      <c r="H134" s="131"/>
      <c r="I134" s="116"/>
      <c r="J134" s="116"/>
      <c r="K134" s="116"/>
    </row>
    <row r="135" spans="2:11">
      <c r="B135" s="115"/>
      <c r="C135" s="116"/>
      <c r="D135" s="131"/>
      <c r="E135" s="131"/>
      <c r="F135" s="131"/>
      <c r="G135" s="131"/>
      <c r="H135" s="131"/>
      <c r="I135" s="116"/>
      <c r="J135" s="116"/>
      <c r="K135" s="116"/>
    </row>
    <row r="136" spans="2:11">
      <c r="B136" s="115"/>
      <c r="C136" s="116"/>
      <c r="D136" s="131"/>
      <c r="E136" s="131"/>
      <c r="F136" s="131"/>
      <c r="G136" s="131"/>
      <c r="H136" s="131"/>
      <c r="I136" s="116"/>
      <c r="J136" s="116"/>
      <c r="K136" s="116"/>
    </row>
    <row r="137" spans="2:11">
      <c r="B137" s="115"/>
      <c r="C137" s="116"/>
      <c r="D137" s="131"/>
      <c r="E137" s="131"/>
      <c r="F137" s="131"/>
      <c r="G137" s="131"/>
      <c r="H137" s="131"/>
      <c r="I137" s="116"/>
      <c r="J137" s="116"/>
      <c r="K137" s="116"/>
    </row>
    <row r="138" spans="2:11">
      <c r="B138" s="115"/>
      <c r="C138" s="116"/>
      <c r="D138" s="131"/>
      <c r="E138" s="131"/>
      <c r="F138" s="131"/>
      <c r="G138" s="131"/>
      <c r="H138" s="131"/>
      <c r="I138" s="116"/>
      <c r="J138" s="116"/>
      <c r="K138" s="116"/>
    </row>
    <row r="139" spans="2:11">
      <c r="B139" s="115"/>
      <c r="C139" s="116"/>
      <c r="D139" s="131"/>
      <c r="E139" s="131"/>
      <c r="F139" s="131"/>
      <c r="G139" s="131"/>
      <c r="H139" s="131"/>
      <c r="I139" s="116"/>
      <c r="J139" s="116"/>
      <c r="K139" s="116"/>
    </row>
    <row r="140" spans="2:11">
      <c r="B140" s="115"/>
      <c r="C140" s="116"/>
      <c r="D140" s="131"/>
      <c r="E140" s="131"/>
      <c r="F140" s="131"/>
      <c r="G140" s="131"/>
      <c r="H140" s="131"/>
      <c r="I140" s="116"/>
      <c r="J140" s="116"/>
      <c r="K140" s="116"/>
    </row>
    <row r="141" spans="2:11">
      <c r="B141" s="115"/>
      <c r="C141" s="116"/>
      <c r="D141" s="131"/>
      <c r="E141" s="131"/>
      <c r="F141" s="131"/>
      <c r="G141" s="131"/>
      <c r="H141" s="131"/>
      <c r="I141" s="116"/>
      <c r="J141" s="116"/>
      <c r="K141" s="116"/>
    </row>
    <row r="142" spans="2:11">
      <c r="B142" s="115"/>
      <c r="C142" s="116"/>
      <c r="D142" s="131"/>
      <c r="E142" s="131"/>
      <c r="F142" s="131"/>
      <c r="G142" s="131"/>
      <c r="H142" s="131"/>
      <c r="I142" s="116"/>
      <c r="J142" s="116"/>
      <c r="K142" s="116"/>
    </row>
    <row r="143" spans="2:11">
      <c r="B143" s="115"/>
      <c r="C143" s="116"/>
      <c r="D143" s="131"/>
      <c r="E143" s="131"/>
      <c r="F143" s="131"/>
      <c r="G143" s="131"/>
      <c r="H143" s="131"/>
      <c r="I143" s="116"/>
      <c r="J143" s="116"/>
      <c r="K143" s="116"/>
    </row>
    <row r="144" spans="2:11">
      <c r="B144" s="115"/>
      <c r="C144" s="116"/>
      <c r="D144" s="131"/>
      <c r="E144" s="131"/>
      <c r="F144" s="131"/>
      <c r="G144" s="131"/>
      <c r="H144" s="131"/>
      <c r="I144" s="116"/>
      <c r="J144" s="116"/>
      <c r="K144" s="116"/>
    </row>
    <row r="145" spans="2:11">
      <c r="B145" s="115"/>
      <c r="C145" s="116"/>
      <c r="D145" s="131"/>
      <c r="E145" s="131"/>
      <c r="F145" s="131"/>
      <c r="G145" s="131"/>
      <c r="H145" s="131"/>
      <c r="I145" s="116"/>
      <c r="J145" s="116"/>
      <c r="K145" s="116"/>
    </row>
    <row r="146" spans="2:11">
      <c r="B146" s="115"/>
      <c r="C146" s="116"/>
      <c r="D146" s="131"/>
      <c r="E146" s="131"/>
      <c r="F146" s="131"/>
      <c r="G146" s="131"/>
      <c r="H146" s="131"/>
      <c r="I146" s="116"/>
      <c r="J146" s="116"/>
      <c r="K146" s="116"/>
    </row>
    <row r="147" spans="2:11">
      <c r="B147" s="115"/>
      <c r="C147" s="116"/>
      <c r="D147" s="131"/>
      <c r="E147" s="131"/>
      <c r="F147" s="131"/>
      <c r="G147" s="131"/>
      <c r="H147" s="131"/>
      <c r="I147" s="116"/>
      <c r="J147" s="116"/>
      <c r="K147" s="116"/>
    </row>
    <row r="148" spans="2:11">
      <c r="B148" s="115"/>
      <c r="C148" s="116"/>
      <c r="D148" s="131"/>
      <c r="E148" s="131"/>
      <c r="F148" s="131"/>
      <c r="G148" s="131"/>
      <c r="H148" s="131"/>
      <c r="I148" s="116"/>
      <c r="J148" s="116"/>
      <c r="K148" s="116"/>
    </row>
    <row r="149" spans="2:11">
      <c r="B149" s="115"/>
      <c r="C149" s="116"/>
      <c r="D149" s="131"/>
      <c r="E149" s="131"/>
      <c r="F149" s="131"/>
      <c r="G149" s="131"/>
      <c r="H149" s="131"/>
      <c r="I149" s="116"/>
      <c r="J149" s="116"/>
      <c r="K149" s="116"/>
    </row>
    <row r="150" spans="2:11">
      <c r="B150" s="115"/>
      <c r="C150" s="116"/>
      <c r="D150" s="131"/>
      <c r="E150" s="131"/>
      <c r="F150" s="131"/>
      <c r="G150" s="131"/>
      <c r="H150" s="131"/>
      <c r="I150" s="116"/>
      <c r="J150" s="116"/>
      <c r="K150" s="116"/>
    </row>
    <row r="151" spans="2:11">
      <c r="B151" s="115"/>
      <c r="C151" s="116"/>
      <c r="D151" s="131"/>
      <c r="E151" s="131"/>
      <c r="F151" s="131"/>
      <c r="G151" s="131"/>
      <c r="H151" s="131"/>
      <c r="I151" s="116"/>
      <c r="J151" s="116"/>
      <c r="K151" s="116"/>
    </row>
    <row r="152" spans="2:11">
      <c r="B152" s="115"/>
      <c r="C152" s="116"/>
      <c r="D152" s="131"/>
      <c r="E152" s="131"/>
      <c r="F152" s="131"/>
      <c r="G152" s="131"/>
      <c r="H152" s="131"/>
      <c r="I152" s="116"/>
      <c r="J152" s="116"/>
      <c r="K152" s="116"/>
    </row>
    <row r="153" spans="2:11">
      <c r="B153" s="115"/>
      <c r="C153" s="116"/>
      <c r="D153" s="131"/>
      <c r="E153" s="131"/>
      <c r="F153" s="131"/>
      <c r="G153" s="131"/>
      <c r="H153" s="131"/>
      <c r="I153" s="116"/>
      <c r="J153" s="116"/>
      <c r="K153" s="116"/>
    </row>
    <row r="154" spans="2:11">
      <c r="B154" s="115"/>
      <c r="C154" s="116"/>
      <c r="D154" s="131"/>
      <c r="E154" s="131"/>
      <c r="F154" s="131"/>
      <c r="G154" s="131"/>
      <c r="H154" s="131"/>
      <c r="I154" s="116"/>
      <c r="J154" s="116"/>
      <c r="K154" s="116"/>
    </row>
    <row r="155" spans="2:11">
      <c r="B155" s="115"/>
      <c r="C155" s="116"/>
      <c r="D155" s="131"/>
      <c r="E155" s="131"/>
      <c r="F155" s="131"/>
      <c r="G155" s="131"/>
      <c r="H155" s="131"/>
      <c r="I155" s="116"/>
      <c r="J155" s="116"/>
      <c r="K155" s="116"/>
    </row>
    <row r="156" spans="2:11">
      <c r="B156" s="115"/>
      <c r="C156" s="116"/>
      <c r="D156" s="131"/>
      <c r="E156" s="131"/>
      <c r="F156" s="131"/>
      <c r="G156" s="131"/>
      <c r="H156" s="131"/>
      <c r="I156" s="116"/>
      <c r="J156" s="116"/>
      <c r="K156" s="116"/>
    </row>
    <row r="157" spans="2:11">
      <c r="B157" s="115"/>
      <c r="C157" s="116"/>
      <c r="D157" s="131"/>
      <c r="E157" s="131"/>
      <c r="F157" s="131"/>
      <c r="G157" s="131"/>
      <c r="H157" s="131"/>
      <c r="I157" s="116"/>
      <c r="J157" s="116"/>
      <c r="K157" s="116"/>
    </row>
    <row r="158" spans="2:11">
      <c r="B158" s="115"/>
      <c r="C158" s="116"/>
      <c r="D158" s="131"/>
      <c r="E158" s="131"/>
      <c r="F158" s="131"/>
      <c r="G158" s="131"/>
      <c r="H158" s="131"/>
      <c r="I158" s="116"/>
      <c r="J158" s="116"/>
      <c r="K158" s="116"/>
    </row>
    <row r="159" spans="2:11">
      <c r="B159" s="115"/>
      <c r="C159" s="116"/>
      <c r="D159" s="131"/>
      <c r="E159" s="131"/>
      <c r="F159" s="131"/>
      <c r="G159" s="131"/>
      <c r="H159" s="131"/>
      <c r="I159" s="116"/>
      <c r="J159" s="116"/>
      <c r="K159" s="116"/>
    </row>
    <row r="160" spans="2:11">
      <c r="B160" s="115"/>
      <c r="C160" s="116"/>
      <c r="D160" s="131"/>
      <c r="E160" s="131"/>
      <c r="F160" s="131"/>
      <c r="G160" s="131"/>
      <c r="H160" s="131"/>
      <c r="I160" s="116"/>
      <c r="J160" s="116"/>
      <c r="K160" s="116"/>
    </row>
    <row r="161" spans="2:11">
      <c r="B161" s="115"/>
      <c r="C161" s="116"/>
      <c r="D161" s="131"/>
      <c r="E161" s="131"/>
      <c r="F161" s="131"/>
      <c r="G161" s="131"/>
      <c r="H161" s="131"/>
      <c r="I161" s="116"/>
      <c r="J161" s="116"/>
      <c r="K161" s="116"/>
    </row>
    <row r="162" spans="2:11">
      <c r="B162" s="115"/>
      <c r="C162" s="116"/>
      <c r="D162" s="131"/>
      <c r="E162" s="131"/>
      <c r="F162" s="131"/>
      <c r="G162" s="131"/>
      <c r="H162" s="131"/>
      <c r="I162" s="116"/>
      <c r="J162" s="116"/>
      <c r="K162" s="116"/>
    </row>
    <row r="163" spans="2:11">
      <c r="B163" s="115"/>
      <c r="C163" s="116"/>
      <c r="D163" s="131"/>
      <c r="E163" s="131"/>
      <c r="F163" s="131"/>
      <c r="G163" s="131"/>
      <c r="H163" s="131"/>
      <c r="I163" s="116"/>
      <c r="J163" s="116"/>
      <c r="K163" s="116"/>
    </row>
    <row r="164" spans="2:11">
      <c r="B164" s="115"/>
      <c r="C164" s="116"/>
      <c r="D164" s="131"/>
      <c r="E164" s="131"/>
      <c r="F164" s="131"/>
      <c r="G164" s="131"/>
      <c r="H164" s="131"/>
      <c r="I164" s="116"/>
      <c r="J164" s="116"/>
      <c r="K164" s="116"/>
    </row>
    <row r="165" spans="2:11">
      <c r="B165" s="115"/>
      <c r="C165" s="116"/>
      <c r="D165" s="131"/>
      <c r="E165" s="131"/>
      <c r="F165" s="131"/>
      <c r="G165" s="131"/>
      <c r="H165" s="131"/>
      <c r="I165" s="116"/>
      <c r="J165" s="116"/>
      <c r="K165" s="116"/>
    </row>
    <row r="166" spans="2:11">
      <c r="B166" s="115"/>
      <c r="C166" s="116"/>
      <c r="D166" s="131"/>
      <c r="E166" s="131"/>
      <c r="F166" s="131"/>
      <c r="G166" s="131"/>
      <c r="H166" s="131"/>
      <c r="I166" s="116"/>
      <c r="J166" s="116"/>
      <c r="K166" s="116"/>
    </row>
    <row r="167" spans="2:11">
      <c r="B167" s="115"/>
      <c r="C167" s="116"/>
      <c r="D167" s="131"/>
      <c r="E167" s="131"/>
      <c r="F167" s="131"/>
      <c r="G167" s="131"/>
      <c r="H167" s="131"/>
      <c r="I167" s="116"/>
      <c r="J167" s="116"/>
      <c r="K167" s="116"/>
    </row>
    <row r="168" spans="2:11">
      <c r="B168" s="115"/>
      <c r="C168" s="116"/>
      <c r="D168" s="131"/>
      <c r="E168" s="131"/>
      <c r="F168" s="131"/>
      <c r="G168" s="131"/>
      <c r="H168" s="131"/>
      <c r="I168" s="116"/>
      <c r="J168" s="116"/>
      <c r="K168" s="116"/>
    </row>
    <row r="169" spans="2:11">
      <c r="B169" s="115"/>
      <c r="C169" s="116"/>
      <c r="D169" s="131"/>
      <c r="E169" s="131"/>
      <c r="F169" s="131"/>
      <c r="G169" s="131"/>
      <c r="H169" s="131"/>
      <c r="I169" s="116"/>
      <c r="J169" s="116"/>
      <c r="K169" s="116"/>
    </row>
    <row r="170" spans="2:11">
      <c r="B170" s="115"/>
      <c r="C170" s="116"/>
      <c r="D170" s="131"/>
      <c r="E170" s="131"/>
      <c r="F170" s="131"/>
      <c r="G170" s="131"/>
      <c r="H170" s="131"/>
      <c r="I170" s="116"/>
      <c r="J170" s="116"/>
      <c r="K170" s="116"/>
    </row>
    <row r="171" spans="2:11">
      <c r="B171" s="115"/>
      <c r="C171" s="116"/>
      <c r="D171" s="131"/>
      <c r="E171" s="131"/>
      <c r="F171" s="131"/>
      <c r="G171" s="131"/>
      <c r="H171" s="131"/>
      <c r="I171" s="116"/>
      <c r="J171" s="116"/>
      <c r="K171" s="116"/>
    </row>
    <row r="172" spans="2:11">
      <c r="B172" s="115"/>
      <c r="C172" s="116"/>
      <c r="D172" s="131"/>
      <c r="E172" s="131"/>
      <c r="F172" s="131"/>
      <c r="G172" s="131"/>
      <c r="H172" s="131"/>
      <c r="I172" s="116"/>
      <c r="J172" s="116"/>
      <c r="K172" s="116"/>
    </row>
    <row r="173" spans="2:11">
      <c r="B173" s="115"/>
      <c r="C173" s="116"/>
      <c r="D173" s="131"/>
      <c r="E173" s="131"/>
      <c r="F173" s="131"/>
      <c r="G173" s="131"/>
      <c r="H173" s="131"/>
      <c r="I173" s="116"/>
      <c r="J173" s="116"/>
      <c r="K173" s="116"/>
    </row>
    <row r="174" spans="2:11">
      <c r="B174" s="115"/>
      <c r="C174" s="116"/>
      <c r="D174" s="131"/>
      <c r="E174" s="131"/>
      <c r="F174" s="131"/>
      <c r="G174" s="131"/>
      <c r="H174" s="131"/>
      <c r="I174" s="116"/>
      <c r="J174" s="116"/>
      <c r="K174" s="116"/>
    </row>
    <row r="175" spans="2:11">
      <c r="B175" s="115"/>
      <c r="C175" s="116"/>
      <c r="D175" s="131"/>
      <c r="E175" s="131"/>
      <c r="F175" s="131"/>
      <c r="G175" s="131"/>
      <c r="H175" s="131"/>
      <c r="I175" s="116"/>
      <c r="J175" s="116"/>
      <c r="K175" s="116"/>
    </row>
    <row r="176" spans="2:11">
      <c r="B176" s="115"/>
      <c r="C176" s="116"/>
      <c r="D176" s="131"/>
      <c r="E176" s="131"/>
      <c r="F176" s="131"/>
      <c r="G176" s="131"/>
      <c r="H176" s="131"/>
      <c r="I176" s="116"/>
      <c r="J176" s="116"/>
      <c r="K176" s="116"/>
    </row>
    <row r="177" spans="2:11">
      <c r="B177" s="115"/>
      <c r="C177" s="116"/>
      <c r="D177" s="131"/>
      <c r="E177" s="131"/>
      <c r="F177" s="131"/>
      <c r="G177" s="131"/>
      <c r="H177" s="131"/>
      <c r="I177" s="116"/>
      <c r="J177" s="116"/>
      <c r="K177" s="116"/>
    </row>
    <row r="178" spans="2:11">
      <c r="B178" s="115"/>
      <c r="C178" s="116"/>
      <c r="D178" s="131"/>
      <c r="E178" s="131"/>
      <c r="F178" s="131"/>
      <c r="G178" s="131"/>
      <c r="H178" s="131"/>
      <c r="I178" s="116"/>
      <c r="J178" s="116"/>
      <c r="K178" s="116"/>
    </row>
    <row r="179" spans="2:11">
      <c r="B179" s="115"/>
      <c r="C179" s="116"/>
      <c r="D179" s="131"/>
      <c r="E179" s="131"/>
      <c r="F179" s="131"/>
      <c r="G179" s="131"/>
      <c r="H179" s="131"/>
      <c r="I179" s="116"/>
      <c r="J179" s="116"/>
      <c r="K179" s="116"/>
    </row>
    <row r="180" spans="2:11">
      <c r="B180" s="115"/>
      <c r="C180" s="116"/>
      <c r="D180" s="131"/>
      <c r="E180" s="131"/>
      <c r="F180" s="131"/>
      <c r="G180" s="131"/>
      <c r="H180" s="131"/>
      <c r="I180" s="116"/>
      <c r="J180" s="116"/>
      <c r="K180" s="116"/>
    </row>
    <row r="181" spans="2:11">
      <c r="B181" s="115"/>
      <c r="C181" s="116"/>
      <c r="D181" s="131"/>
      <c r="E181" s="131"/>
      <c r="F181" s="131"/>
      <c r="G181" s="131"/>
      <c r="H181" s="131"/>
      <c r="I181" s="116"/>
      <c r="J181" s="116"/>
      <c r="K181" s="116"/>
    </row>
    <row r="182" spans="2:11">
      <c r="B182" s="115"/>
      <c r="C182" s="116"/>
      <c r="D182" s="131"/>
      <c r="E182" s="131"/>
      <c r="F182" s="131"/>
      <c r="G182" s="131"/>
      <c r="H182" s="131"/>
      <c r="I182" s="116"/>
      <c r="J182" s="116"/>
      <c r="K182" s="116"/>
    </row>
    <row r="183" spans="2:11">
      <c r="B183" s="115"/>
      <c r="C183" s="116"/>
      <c r="D183" s="131"/>
      <c r="E183" s="131"/>
      <c r="F183" s="131"/>
      <c r="G183" s="131"/>
      <c r="H183" s="131"/>
      <c r="I183" s="116"/>
      <c r="J183" s="116"/>
      <c r="K183" s="116"/>
    </row>
    <row r="184" spans="2:11">
      <c r="B184" s="115"/>
      <c r="C184" s="116"/>
      <c r="D184" s="131"/>
      <c r="E184" s="131"/>
      <c r="F184" s="131"/>
      <c r="G184" s="131"/>
      <c r="H184" s="131"/>
      <c r="I184" s="116"/>
      <c r="J184" s="116"/>
      <c r="K184" s="116"/>
    </row>
    <row r="185" spans="2:11">
      <c r="B185" s="115"/>
      <c r="C185" s="116"/>
      <c r="D185" s="131"/>
      <c r="E185" s="131"/>
      <c r="F185" s="131"/>
      <c r="G185" s="131"/>
      <c r="H185" s="131"/>
      <c r="I185" s="116"/>
      <c r="J185" s="116"/>
      <c r="K185" s="116"/>
    </row>
    <row r="186" spans="2:11">
      <c r="B186" s="115"/>
      <c r="C186" s="116"/>
      <c r="D186" s="131"/>
      <c r="E186" s="131"/>
      <c r="F186" s="131"/>
      <c r="G186" s="131"/>
      <c r="H186" s="131"/>
      <c r="I186" s="116"/>
      <c r="J186" s="116"/>
      <c r="K186" s="116"/>
    </row>
    <row r="187" spans="2:11">
      <c r="B187" s="115"/>
      <c r="C187" s="116"/>
      <c r="D187" s="131"/>
      <c r="E187" s="131"/>
      <c r="F187" s="131"/>
      <c r="G187" s="131"/>
      <c r="H187" s="131"/>
      <c r="I187" s="116"/>
      <c r="J187" s="116"/>
      <c r="K187" s="116"/>
    </row>
    <row r="188" spans="2:11">
      <c r="B188" s="115"/>
      <c r="C188" s="116"/>
      <c r="D188" s="131"/>
      <c r="E188" s="131"/>
      <c r="F188" s="131"/>
      <c r="G188" s="131"/>
      <c r="H188" s="131"/>
      <c r="I188" s="116"/>
      <c r="J188" s="116"/>
      <c r="K188" s="116"/>
    </row>
    <row r="189" spans="2:11">
      <c r="B189" s="115"/>
      <c r="C189" s="116"/>
      <c r="D189" s="131"/>
      <c r="E189" s="131"/>
      <c r="F189" s="131"/>
      <c r="G189" s="131"/>
      <c r="H189" s="131"/>
      <c r="I189" s="116"/>
      <c r="J189" s="116"/>
      <c r="K189" s="116"/>
    </row>
    <row r="190" spans="2:11">
      <c r="B190" s="115"/>
      <c r="C190" s="116"/>
      <c r="D190" s="131"/>
      <c r="E190" s="131"/>
      <c r="F190" s="131"/>
      <c r="G190" s="131"/>
      <c r="H190" s="131"/>
      <c r="I190" s="116"/>
      <c r="J190" s="116"/>
      <c r="K190" s="116"/>
    </row>
    <row r="191" spans="2:11">
      <c r="B191" s="115"/>
      <c r="C191" s="116"/>
      <c r="D191" s="131"/>
      <c r="E191" s="131"/>
      <c r="F191" s="131"/>
      <c r="G191" s="131"/>
      <c r="H191" s="131"/>
      <c r="I191" s="116"/>
      <c r="J191" s="116"/>
      <c r="K191" s="116"/>
    </row>
    <row r="192" spans="2:11">
      <c r="B192" s="115"/>
      <c r="C192" s="116"/>
      <c r="D192" s="131"/>
      <c r="E192" s="131"/>
      <c r="F192" s="131"/>
      <c r="G192" s="131"/>
      <c r="H192" s="131"/>
      <c r="I192" s="116"/>
      <c r="J192" s="116"/>
      <c r="K192" s="116"/>
    </row>
    <row r="193" spans="2:11">
      <c r="B193" s="115"/>
      <c r="C193" s="116"/>
      <c r="D193" s="131"/>
      <c r="E193" s="131"/>
      <c r="F193" s="131"/>
      <c r="G193" s="131"/>
      <c r="H193" s="131"/>
      <c r="I193" s="116"/>
      <c r="J193" s="116"/>
      <c r="K193" s="116"/>
    </row>
    <row r="194" spans="2:11">
      <c r="B194" s="115"/>
      <c r="C194" s="116"/>
      <c r="D194" s="131"/>
      <c r="E194" s="131"/>
      <c r="F194" s="131"/>
      <c r="G194" s="131"/>
      <c r="H194" s="131"/>
      <c r="I194" s="116"/>
      <c r="J194" s="116"/>
      <c r="K194" s="116"/>
    </row>
    <row r="195" spans="2:11">
      <c r="B195" s="115"/>
      <c r="C195" s="116"/>
      <c r="D195" s="131"/>
      <c r="E195" s="131"/>
      <c r="F195" s="131"/>
      <c r="G195" s="131"/>
      <c r="H195" s="131"/>
      <c r="I195" s="116"/>
      <c r="J195" s="116"/>
      <c r="K195" s="116"/>
    </row>
    <row r="196" spans="2:11">
      <c r="B196" s="115"/>
      <c r="C196" s="116"/>
      <c r="D196" s="131"/>
      <c r="E196" s="131"/>
      <c r="F196" s="131"/>
      <c r="G196" s="131"/>
      <c r="H196" s="131"/>
      <c r="I196" s="116"/>
      <c r="J196" s="116"/>
      <c r="K196" s="116"/>
    </row>
    <row r="197" spans="2:11">
      <c r="B197" s="115"/>
      <c r="C197" s="116"/>
      <c r="D197" s="131"/>
      <c r="E197" s="131"/>
      <c r="F197" s="131"/>
      <c r="G197" s="131"/>
      <c r="H197" s="131"/>
      <c r="I197" s="116"/>
      <c r="J197" s="116"/>
      <c r="K197" s="116"/>
    </row>
    <row r="198" spans="2:11">
      <c r="B198" s="115"/>
      <c r="C198" s="116"/>
      <c r="D198" s="131"/>
      <c r="E198" s="131"/>
      <c r="F198" s="131"/>
      <c r="G198" s="131"/>
      <c r="H198" s="131"/>
      <c r="I198" s="116"/>
      <c r="J198" s="116"/>
      <c r="K198" s="116"/>
    </row>
    <row r="199" spans="2:11">
      <c r="B199" s="115"/>
      <c r="C199" s="116"/>
      <c r="D199" s="131"/>
      <c r="E199" s="131"/>
      <c r="F199" s="131"/>
      <c r="G199" s="131"/>
      <c r="H199" s="131"/>
      <c r="I199" s="116"/>
      <c r="J199" s="116"/>
      <c r="K199" s="116"/>
    </row>
    <row r="200" spans="2:11">
      <c r="B200" s="115"/>
      <c r="C200" s="116"/>
      <c r="D200" s="131"/>
      <c r="E200" s="131"/>
      <c r="F200" s="131"/>
      <c r="G200" s="131"/>
      <c r="H200" s="131"/>
      <c r="I200" s="116"/>
      <c r="J200" s="116"/>
      <c r="K200" s="116"/>
    </row>
    <row r="201" spans="2:11">
      <c r="B201" s="115"/>
      <c r="C201" s="116"/>
      <c r="D201" s="131"/>
      <c r="E201" s="131"/>
      <c r="F201" s="131"/>
      <c r="G201" s="131"/>
      <c r="H201" s="131"/>
      <c r="I201" s="116"/>
      <c r="J201" s="116"/>
      <c r="K201" s="116"/>
    </row>
    <row r="202" spans="2:11">
      <c r="B202" s="115"/>
      <c r="C202" s="116"/>
      <c r="D202" s="131"/>
      <c r="E202" s="131"/>
      <c r="F202" s="131"/>
      <c r="G202" s="131"/>
      <c r="H202" s="131"/>
      <c r="I202" s="116"/>
      <c r="J202" s="116"/>
      <c r="K202" s="116"/>
    </row>
    <row r="203" spans="2:11">
      <c r="B203" s="115"/>
      <c r="C203" s="116"/>
      <c r="D203" s="131"/>
      <c r="E203" s="131"/>
      <c r="F203" s="131"/>
      <c r="G203" s="131"/>
      <c r="H203" s="131"/>
      <c r="I203" s="116"/>
      <c r="J203" s="116"/>
      <c r="K203" s="116"/>
    </row>
    <row r="204" spans="2:11">
      <c r="B204" s="115"/>
      <c r="C204" s="116"/>
      <c r="D204" s="131"/>
      <c r="E204" s="131"/>
      <c r="F204" s="131"/>
      <c r="G204" s="131"/>
      <c r="H204" s="131"/>
      <c r="I204" s="116"/>
      <c r="J204" s="116"/>
      <c r="K204" s="116"/>
    </row>
    <row r="205" spans="2:11">
      <c r="B205" s="115"/>
      <c r="C205" s="116"/>
      <c r="D205" s="131"/>
      <c r="E205" s="131"/>
      <c r="F205" s="131"/>
      <c r="G205" s="131"/>
      <c r="H205" s="131"/>
      <c r="I205" s="116"/>
      <c r="J205" s="116"/>
      <c r="K205" s="116"/>
    </row>
    <row r="206" spans="2:11">
      <c r="B206" s="115"/>
      <c r="C206" s="116"/>
      <c r="D206" s="131"/>
      <c r="E206" s="131"/>
      <c r="F206" s="131"/>
      <c r="G206" s="131"/>
      <c r="H206" s="131"/>
      <c r="I206" s="116"/>
      <c r="J206" s="116"/>
      <c r="K206" s="116"/>
    </row>
    <row r="207" spans="2:11">
      <c r="B207" s="115"/>
      <c r="C207" s="116"/>
      <c r="D207" s="131"/>
      <c r="E207" s="131"/>
      <c r="F207" s="131"/>
      <c r="G207" s="131"/>
      <c r="H207" s="131"/>
      <c r="I207" s="116"/>
      <c r="J207" s="116"/>
      <c r="K207" s="116"/>
    </row>
    <row r="208" spans="2:11">
      <c r="B208" s="115"/>
      <c r="C208" s="116"/>
      <c r="D208" s="131"/>
      <c r="E208" s="131"/>
      <c r="F208" s="131"/>
      <c r="G208" s="131"/>
      <c r="H208" s="131"/>
      <c r="I208" s="116"/>
      <c r="J208" s="116"/>
      <c r="K208" s="116"/>
    </row>
    <row r="209" spans="2:11">
      <c r="B209" s="115"/>
      <c r="C209" s="116"/>
      <c r="D209" s="131"/>
      <c r="E209" s="131"/>
      <c r="F209" s="131"/>
      <c r="G209" s="131"/>
      <c r="H209" s="131"/>
      <c r="I209" s="116"/>
      <c r="J209" s="116"/>
      <c r="K209" s="116"/>
    </row>
    <row r="210" spans="2:11">
      <c r="B210" s="115"/>
      <c r="C210" s="116"/>
      <c r="D210" s="131"/>
      <c r="E210" s="131"/>
      <c r="F210" s="131"/>
      <c r="G210" s="131"/>
      <c r="H210" s="131"/>
      <c r="I210" s="116"/>
      <c r="J210" s="116"/>
      <c r="K210" s="116"/>
    </row>
    <row r="211" spans="2:11">
      <c r="B211" s="115"/>
      <c r="C211" s="116"/>
      <c r="D211" s="131"/>
      <c r="E211" s="131"/>
      <c r="F211" s="131"/>
      <c r="G211" s="131"/>
      <c r="H211" s="131"/>
      <c r="I211" s="116"/>
      <c r="J211" s="116"/>
      <c r="K211" s="116"/>
    </row>
    <row r="212" spans="2:11">
      <c r="B212" s="115"/>
      <c r="C212" s="116"/>
      <c r="D212" s="131"/>
      <c r="E212" s="131"/>
      <c r="F212" s="131"/>
      <c r="G212" s="131"/>
      <c r="H212" s="131"/>
      <c r="I212" s="116"/>
      <c r="J212" s="116"/>
      <c r="K212" s="116"/>
    </row>
    <row r="213" spans="2:11">
      <c r="B213" s="115"/>
      <c r="C213" s="116"/>
      <c r="D213" s="131"/>
      <c r="E213" s="131"/>
      <c r="F213" s="131"/>
      <c r="G213" s="131"/>
      <c r="H213" s="131"/>
      <c r="I213" s="116"/>
      <c r="J213" s="116"/>
      <c r="K213" s="116"/>
    </row>
    <row r="214" spans="2:11">
      <c r="B214" s="115"/>
      <c r="C214" s="116"/>
      <c r="D214" s="131"/>
      <c r="E214" s="131"/>
      <c r="F214" s="131"/>
      <c r="G214" s="131"/>
      <c r="H214" s="131"/>
      <c r="I214" s="116"/>
      <c r="J214" s="116"/>
      <c r="K214" s="116"/>
    </row>
    <row r="215" spans="2:11">
      <c r="B215" s="115"/>
      <c r="C215" s="116"/>
      <c r="D215" s="131"/>
      <c r="E215" s="131"/>
      <c r="F215" s="131"/>
      <c r="G215" s="131"/>
      <c r="H215" s="131"/>
      <c r="I215" s="116"/>
      <c r="J215" s="116"/>
      <c r="K215" s="116"/>
    </row>
    <row r="216" spans="2:11">
      <c r="B216" s="115"/>
      <c r="C216" s="116"/>
      <c r="D216" s="131"/>
      <c r="E216" s="131"/>
      <c r="F216" s="131"/>
      <c r="G216" s="131"/>
      <c r="H216" s="131"/>
      <c r="I216" s="116"/>
      <c r="J216" s="116"/>
      <c r="K216" s="116"/>
    </row>
    <row r="217" spans="2:11">
      <c r="B217" s="115"/>
      <c r="C217" s="116"/>
      <c r="D217" s="131"/>
      <c r="E217" s="131"/>
      <c r="F217" s="131"/>
      <c r="G217" s="131"/>
      <c r="H217" s="131"/>
      <c r="I217" s="116"/>
      <c r="J217" s="116"/>
      <c r="K217" s="116"/>
    </row>
    <row r="218" spans="2:11">
      <c r="B218" s="115"/>
      <c r="C218" s="116"/>
      <c r="D218" s="131"/>
      <c r="E218" s="131"/>
      <c r="F218" s="131"/>
      <c r="G218" s="131"/>
      <c r="H218" s="131"/>
      <c r="I218" s="116"/>
      <c r="J218" s="116"/>
      <c r="K218" s="116"/>
    </row>
    <row r="219" spans="2:11">
      <c r="B219" s="115"/>
      <c r="C219" s="116"/>
      <c r="D219" s="131"/>
      <c r="E219" s="131"/>
      <c r="F219" s="131"/>
      <c r="G219" s="131"/>
      <c r="H219" s="131"/>
      <c r="I219" s="116"/>
      <c r="J219" s="116"/>
      <c r="K219" s="116"/>
    </row>
    <row r="220" spans="2:11">
      <c r="B220" s="115"/>
      <c r="C220" s="116"/>
      <c r="D220" s="131"/>
      <c r="E220" s="131"/>
      <c r="F220" s="131"/>
      <c r="G220" s="131"/>
      <c r="H220" s="131"/>
      <c r="I220" s="116"/>
      <c r="J220" s="116"/>
      <c r="K220" s="116"/>
    </row>
    <row r="221" spans="2:11">
      <c r="B221" s="115"/>
      <c r="C221" s="116"/>
      <c r="D221" s="131"/>
      <c r="E221" s="131"/>
      <c r="F221" s="131"/>
      <c r="G221" s="131"/>
      <c r="H221" s="131"/>
      <c r="I221" s="116"/>
      <c r="J221" s="116"/>
      <c r="K221" s="116"/>
    </row>
    <row r="222" spans="2:11">
      <c r="B222" s="115"/>
      <c r="C222" s="116"/>
      <c r="D222" s="131"/>
      <c r="E222" s="131"/>
      <c r="F222" s="131"/>
      <c r="G222" s="131"/>
      <c r="H222" s="131"/>
      <c r="I222" s="116"/>
      <c r="J222" s="116"/>
      <c r="K222" s="116"/>
    </row>
    <row r="223" spans="2:11">
      <c r="B223" s="115"/>
      <c r="C223" s="116"/>
      <c r="D223" s="131"/>
      <c r="E223" s="131"/>
      <c r="F223" s="131"/>
      <c r="G223" s="131"/>
      <c r="H223" s="131"/>
      <c r="I223" s="116"/>
      <c r="J223" s="116"/>
      <c r="K223" s="116"/>
    </row>
    <row r="224" spans="2:11">
      <c r="B224" s="115"/>
      <c r="C224" s="116"/>
      <c r="D224" s="131"/>
      <c r="E224" s="131"/>
      <c r="F224" s="131"/>
      <c r="G224" s="131"/>
      <c r="H224" s="131"/>
      <c r="I224" s="116"/>
      <c r="J224" s="116"/>
      <c r="K224" s="116"/>
    </row>
    <row r="225" spans="2:11">
      <c r="B225" s="115"/>
      <c r="C225" s="116"/>
      <c r="D225" s="131"/>
      <c r="E225" s="131"/>
      <c r="F225" s="131"/>
      <c r="G225" s="131"/>
      <c r="H225" s="131"/>
      <c r="I225" s="116"/>
      <c r="J225" s="116"/>
      <c r="K225" s="116"/>
    </row>
    <row r="226" spans="2:11">
      <c r="B226" s="115"/>
      <c r="C226" s="116"/>
      <c r="D226" s="131"/>
      <c r="E226" s="131"/>
      <c r="F226" s="131"/>
      <c r="G226" s="131"/>
      <c r="H226" s="131"/>
      <c r="I226" s="116"/>
      <c r="J226" s="116"/>
      <c r="K226" s="116"/>
    </row>
    <row r="227" spans="2:11">
      <c r="B227" s="115"/>
      <c r="C227" s="116"/>
      <c r="D227" s="131"/>
      <c r="E227" s="131"/>
      <c r="F227" s="131"/>
      <c r="G227" s="131"/>
      <c r="H227" s="131"/>
      <c r="I227" s="116"/>
      <c r="J227" s="116"/>
      <c r="K227" s="116"/>
    </row>
    <row r="228" spans="2:11">
      <c r="B228" s="115"/>
      <c r="C228" s="116"/>
      <c r="D228" s="131"/>
      <c r="E228" s="131"/>
      <c r="F228" s="131"/>
      <c r="G228" s="131"/>
      <c r="H228" s="131"/>
      <c r="I228" s="116"/>
      <c r="J228" s="116"/>
      <c r="K228" s="116"/>
    </row>
    <row r="229" spans="2:11">
      <c r="B229" s="115"/>
      <c r="C229" s="116"/>
      <c r="D229" s="131"/>
      <c r="E229" s="131"/>
      <c r="F229" s="131"/>
      <c r="G229" s="131"/>
      <c r="H229" s="131"/>
      <c r="I229" s="116"/>
      <c r="J229" s="116"/>
      <c r="K229" s="116"/>
    </row>
    <row r="230" spans="2:11">
      <c r="B230" s="115"/>
      <c r="C230" s="116"/>
      <c r="D230" s="131"/>
      <c r="E230" s="131"/>
      <c r="F230" s="131"/>
      <c r="G230" s="131"/>
      <c r="H230" s="131"/>
      <c r="I230" s="116"/>
      <c r="J230" s="116"/>
      <c r="K230" s="116"/>
    </row>
    <row r="231" spans="2:11">
      <c r="B231" s="115"/>
      <c r="C231" s="116"/>
      <c r="D231" s="131"/>
      <c r="E231" s="131"/>
      <c r="F231" s="131"/>
      <c r="G231" s="131"/>
      <c r="H231" s="131"/>
      <c r="I231" s="116"/>
      <c r="J231" s="116"/>
      <c r="K231" s="116"/>
    </row>
    <row r="232" spans="2:11">
      <c r="B232" s="115"/>
      <c r="C232" s="116"/>
      <c r="D232" s="131"/>
      <c r="E232" s="131"/>
      <c r="F232" s="131"/>
      <c r="G232" s="131"/>
      <c r="H232" s="131"/>
      <c r="I232" s="116"/>
      <c r="J232" s="116"/>
      <c r="K232" s="116"/>
    </row>
    <row r="233" spans="2:11">
      <c r="B233" s="115"/>
      <c r="C233" s="116"/>
      <c r="D233" s="131"/>
      <c r="E233" s="131"/>
      <c r="F233" s="131"/>
      <c r="G233" s="131"/>
      <c r="H233" s="131"/>
      <c r="I233" s="116"/>
      <c r="J233" s="116"/>
      <c r="K233" s="116"/>
    </row>
    <row r="234" spans="2:11">
      <c r="B234" s="115"/>
      <c r="C234" s="116"/>
      <c r="D234" s="131"/>
      <c r="E234" s="131"/>
      <c r="F234" s="131"/>
      <c r="G234" s="131"/>
      <c r="H234" s="131"/>
      <c r="I234" s="116"/>
      <c r="J234" s="116"/>
      <c r="K234" s="116"/>
    </row>
    <row r="235" spans="2:11">
      <c r="B235" s="115"/>
      <c r="C235" s="116"/>
      <c r="D235" s="131"/>
      <c r="E235" s="131"/>
      <c r="F235" s="131"/>
      <c r="G235" s="131"/>
      <c r="H235" s="131"/>
      <c r="I235" s="116"/>
      <c r="J235" s="116"/>
      <c r="K235" s="116"/>
    </row>
    <row r="236" spans="2:11">
      <c r="B236" s="115"/>
      <c r="C236" s="116"/>
      <c r="D236" s="131"/>
      <c r="E236" s="131"/>
      <c r="F236" s="131"/>
      <c r="G236" s="131"/>
      <c r="H236" s="131"/>
      <c r="I236" s="116"/>
      <c r="J236" s="116"/>
      <c r="K236" s="116"/>
    </row>
    <row r="237" spans="2:11">
      <c r="B237" s="115"/>
      <c r="C237" s="116"/>
      <c r="D237" s="131"/>
      <c r="E237" s="131"/>
      <c r="F237" s="131"/>
      <c r="G237" s="131"/>
      <c r="H237" s="131"/>
      <c r="I237" s="116"/>
      <c r="J237" s="116"/>
      <c r="K237" s="116"/>
    </row>
    <row r="238" spans="2:11">
      <c r="B238" s="115"/>
      <c r="C238" s="116"/>
      <c r="D238" s="131"/>
      <c r="E238" s="131"/>
      <c r="F238" s="131"/>
      <c r="G238" s="131"/>
      <c r="H238" s="131"/>
      <c r="I238" s="116"/>
      <c r="J238" s="116"/>
      <c r="K238" s="116"/>
    </row>
    <row r="239" spans="2:11">
      <c r="B239" s="115"/>
      <c r="C239" s="116"/>
      <c r="D239" s="131"/>
      <c r="E239" s="131"/>
      <c r="F239" s="131"/>
      <c r="G239" s="131"/>
      <c r="H239" s="131"/>
      <c r="I239" s="116"/>
      <c r="J239" s="116"/>
      <c r="K239" s="116"/>
    </row>
    <row r="240" spans="2:11">
      <c r="B240" s="115"/>
      <c r="C240" s="116"/>
      <c r="D240" s="131"/>
      <c r="E240" s="131"/>
      <c r="F240" s="131"/>
      <c r="G240" s="131"/>
      <c r="H240" s="131"/>
      <c r="I240" s="116"/>
      <c r="J240" s="116"/>
      <c r="K240" s="116"/>
    </row>
    <row r="241" spans="2:11">
      <c r="B241" s="115"/>
      <c r="C241" s="116"/>
      <c r="D241" s="131"/>
      <c r="E241" s="131"/>
      <c r="F241" s="131"/>
      <c r="G241" s="131"/>
      <c r="H241" s="131"/>
      <c r="I241" s="116"/>
      <c r="J241" s="116"/>
      <c r="K241" s="116"/>
    </row>
    <row r="242" spans="2:11">
      <c r="B242" s="115"/>
      <c r="C242" s="116"/>
      <c r="D242" s="131"/>
      <c r="E242" s="131"/>
      <c r="F242" s="131"/>
      <c r="G242" s="131"/>
      <c r="H242" s="131"/>
      <c r="I242" s="116"/>
      <c r="J242" s="116"/>
      <c r="K242" s="116"/>
    </row>
    <row r="243" spans="2:11">
      <c r="B243" s="115"/>
      <c r="C243" s="116"/>
      <c r="D243" s="131"/>
      <c r="E243" s="131"/>
      <c r="F243" s="131"/>
      <c r="G243" s="131"/>
      <c r="H243" s="131"/>
      <c r="I243" s="116"/>
      <c r="J243" s="116"/>
      <c r="K243" s="116"/>
    </row>
    <row r="244" spans="2:11">
      <c r="B244" s="115"/>
      <c r="C244" s="116"/>
      <c r="D244" s="131"/>
      <c r="E244" s="131"/>
      <c r="F244" s="131"/>
      <c r="G244" s="131"/>
      <c r="H244" s="131"/>
      <c r="I244" s="116"/>
      <c r="J244" s="116"/>
      <c r="K244" s="116"/>
    </row>
    <row r="245" spans="2:11">
      <c r="B245" s="115"/>
      <c r="C245" s="116"/>
      <c r="D245" s="131"/>
      <c r="E245" s="131"/>
      <c r="F245" s="131"/>
      <c r="G245" s="131"/>
      <c r="H245" s="131"/>
      <c r="I245" s="116"/>
      <c r="J245" s="116"/>
      <c r="K245" s="116"/>
    </row>
    <row r="246" spans="2:11">
      <c r="B246" s="115"/>
      <c r="C246" s="116"/>
      <c r="D246" s="131"/>
      <c r="E246" s="131"/>
      <c r="F246" s="131"/>
      <c r="G246" s="131"/>
      <c r="H246" s="131"/>
      <c r="I246" s="116"/>
      <c r="J246" s="116"/>
      <c r="K246" s="116"/>
    </row>
    <row r="247" spans="2:11">
      <c r="B247" s="115"/>
      <c r="C247" s="116"/>
      <c r="D247" s="131"/>
      <c r="E247" s="131"/>
      <c r="F247" s="131"/>
      <c r="G247" s="131"/>
      <c r="H247" s="131"/>
      <c r="I247" s="116"/>
      <c r="J247" s="116"/>
      <c r="K247" s="116"/>
    </row>
    <row r="248" spans="2:11">
      <c r="B248" s="115"/>
      <c r="C248" s="116"/>
      <c r="D248" s="131"/>
      <c r="E248" s="131"/>
      <c r="F248" s="131"/>
      <c r="G248" s="131"/>
      <c r="H248" s="131"/>
      <c r="I248" s="116"/>
      <c r="J248" s="116"/>
      <c r="K248" s="116"/>
    </row>
    <row r="249" spans="2:11">
      <c r="B249" s="115"/>
      <c r="C249" s="116"/>
      <c r="D249" s="131"/>
      <c r="E249" s="131"/>
      <c r="F249" s="131"/>
      <c r="G249" s="131"/>
      <c r="H249" s="131"/>
      <c r="I249" s="116"/>
      <c r="J249" s="116"/>
      <c r="K249" s="116"/>
    </row>
    <row r="250" spans="2:11">
      <c r="B250" s="115"/>
      <c r="C250" s="116"/>
      <c r="D250" s="131"/>
      <c r="E250" s="131"/>
      <c r="F250" s="131"/>
      <c r="G250" s="131"/>
      <c r="H250" s="131"/>
      <c r="I250" s="116"/>
      <c r="J250" s="116"/>
      <c r="K250" s="116"/>
    </row>
    <row r="251" spans="2:11">
      <c r="B251" s="115"/>
      <c r="C251" s="116"/>
      <c r="D251" s="131"/>
      <c r="E251" s="131"/>
      <c r="F251" s="131"/>
      <c r="G251" s="131"/>
      <c r="H251" s="131"/>
      <c r="I251" s="116"/>
      <c r="J251" s="116"/>
      <c r="K251" s="116"/>
    </row>
    <row r="252" spans="2:11">
      <c r="B252" s="115"/>
      <c r="C252" s="116"/>
      <c r="D252" s="131"/>
      <c r="E252" s="131"/>
      <c r="F252" s="131"/>
      <c r="G252" s="131"/>
      <c r="H252" s="131"/>
      <c r="I252" s="116"/>
      <c r="J252" s="116"/>
      <c r="K252" s="116"/>
    </row>
    <row r="253" spans="2:11">
      <c r="B253" s="115"/>
      <c r="C253" s="116"/>
      <c r="D253" s="131"/>
      <c r="E253" s="131"/>
      <c r="F253" s="131"/>
      <c r="G253" s="131"/>
      <c r="H253" s="131"/>
      <c r="I253" s="116"/>
      <c r="J253" s="116"/>
      <c r="K253" s="116"/>
    </row>
    <row r="254" spans="2:11">
      <c r="B254" s="115"/>
      <c r="C254" s="116"/>
      <c r="D254" s="131"/>
      <c r="E254" s="131"/>
      <c r="F254" s="131"/>
      <c r="G254" s="131"/>
      <c r="H254" s="131"/>
      <c r="I254" s="116"/>
      <c r="J254" s="116"/>
      <c r="K254" s="116"/>
    </row>
    <row r="255" spans="2:11">
      <c r="B255" s="115"/>
      <c r="C255" s="116"/>
      <c r="D255" s="131"/>
      <c r="E255" s="131"/>
      <c r="F255" s="131"/>
      <c r="G255" s="131"/>
      <c r="H255" s="131"/>
      <c r="I255" s="116"/>
      <c r="J255" s="116"/>
      <c r="K255" s="116"/>
    </row>
    <row r="256" spans="2:11">
      <c r="B256" s="115"/>
      <c r="C256" s="116"/>
      <c r="D256" s="131"/>
      <c r="E256" s="131"/>
      <c r="F256" s="131"/>
      <c r="G256" s="131"/>
      <c r="H256" s="131"/>
      <c r="I256" s="116"/>
      <c r="J256" s="116"/>
      <c r="K256" s="116"/>
    </row>
    <row r="257" spans="2:11">
      <c r="B257" s="115"/>
      <c r="C257" s="116"/>
      <c r="D257" s="131"/>
      <c r="E257" s="131"/>
      <c r="F257" s="131"/>
      <c r="G257" s="131"/>
      <c r="H257" s="131"/>
      <c r="I257" s="116"/>
      <c r="J257" s="116"/>
      <c r="K257" s="116"/>
    </row>
    <row r="258" spans="2:11">
      <c r="B258" s="115"/>
      <c r="C258" s="116"/>
      <c r="D258" s="131"/>
      <c r="E258" s="131"/>
      <c r="F258" s="131"/>
      <c r="G258" s="131"/>
      <c r="H258" s="131"/>
      <c r="I258" s="116"/>
      <c r="J258" s="116"/>
      <c r="K258" s="116"/>
    </row>
    <row r="259" spans="2:11">
      <c r="B259" s="115"/>
      <c r="C259" s="116"/>
      <c r="D259" s="131"/>
      <c r="E259" s="131"/>
      <c r="F259" s="131"/>
      <c r="G259" s="131"/>
      <c r="H259" s="131"/>
      <c r="I259" s="116"/>
      <c r="J259" s="116"/>
      <c r="K259" s="116"/>
    </row>
    <row r="260" spans="2:11">
      <c r="B260" s="115"/>
      <c r="C260" s="116"/>
      <c r="D260" s="131"/>
      <c r="E260" s="131"/>
      <c r="F260" s="131"/>
      <c r="G260" s="131"/>
      <c r="H260" s="131"/>
      <c r="I260" s="116"/>
      <c r="J260" s="116"/>
      <c r="K260" s="116"/>
    </row>
    <row r="261" spans="2:11">
      <c r="B261" s="115"/>
      <c r="C261" s="116"/>
      <c r="D261" s="131"/>
      <c r="E261" s="131"/>
      <c r="F261" s="131"/>
      <c r="G261" s="131"/>
      <c r="H261" s="131"/>
      <c r="I261" s="116"/>
      <c r="J261" s="116"/>
      <c r="K261" s="116"/>
    </row>
    <row r="262" spans="2:11">
      <c r="B262" s="115"/>
      <c r="C262" s="116"/>
      <c r="D262" s="131"/>
      <c r="E262" s="131"/>
      <c r="F262" s="131"/>
      <c r="G262" s="131"/>
      <c r="H262" s="131"/>
      <c r="I262" s="116"/>
      <c r="J262" s="116"/>
      <c r="K262" s="116"/>
    </row>
    <row r="263" spans="2:11">
      <c r="B263" s="115"/>
      <c r="C263" s="116"/>
      <c r="D263" s="131"/>
      <c r="E263" s="131"/>
      <c r="F263" s="131"/>
      <c r="G263" s="131"/>
      <c r="H263" s="131"/>
      <c r="I263" s="116"/>
      <c r="J263" s="116"/>
      <c r="K263" s="116"/>
    </row>
    <row r="264" spans="2:11">
      <c r="B264" s="115"/>
      <c r="C264" s="116"/>
      <c r="D264" s="131"/>
      <c r="E264" s="131"/>
      <c r="F264" s="131"/>
      <c r="G264" s="131"/>
      <c r="H264" s="131"/>
      <c r="I264" s="116"/>
      <c r="J264" s="116"/>
      <c r="K264" s="116"/>
    </row>
    <row r="265" spans="2:11">
      <c r="B265" s="115"/>
      <c r="C265" s="116"/>
      <c r="D265" s="131"/>
      <c r="E265" s="131"/>
      <c r="F265" s="131"/>
      <c r="G265" s="131"/>
      <c r="H265" s="131"/>
      <c r="I265" s="116"/>
      <c r="J265" s="116"/>
      <c r="K265" s="116"/>
    </row>
    <row r="266" spans="2:11">
      <c r="B266" s="115"/>
      <c r="C266" s="116"/>
      <c r="D266" s="131"/>
      <c r="E266" s="131"/>
      <c r="F266" s="131"/>
      <c r="G266" s="131"/>
      <c r="H266" s="131"/>
      <c r="I266" s="116"/>
      <c r="J266" s="116"/>
      <c r="K266" s="116"/>
    </row>
    <row r="267" spans="2:11">
      <c r="B267" s="115"/>
      <c r="C267" s="116"/>
      <c r="D267" s="131"/>
      <c r="E267" s="131"/>
      <c r="F267" s="131"/>
      <c r="G267" s="131"/>
      <c r="H267" s="131"/>
      <c r="I267" s="116"/>
      <c r="J267" s="116"/>
      <c r="K267" s="116"/>
    </row>
    <row r="268" spans="2:11">
      <c r="B268" s="115"/>
      <c r="C268" s="116"/>
      <c r="D268" s="131"/>
      <c r="E268" s="131"/>
      <c r="F268" s="131"/>
      <c r="G268" s="131"/>
      <c r="H268" s="131"/>
      <c r="I268" s="116"/>
      <c r="J268" s="116"/>
      <c r="K268" s="116"/>
    </row>
    <row r="269" spans="2:11">
      <c r="B269" s="115"/>
      <c r="C269" s="116"/>
      <c r="D269" s="131"/>
      <c r="E269" s="131"/>
      <c r="F269" s="131"/>
      <c r="G269" s="131"/>
      <c r="H269" s="131"/>
      <c r="I269" s="116"/>
      <c r="J269" s="116"/>
      <c r="K269" s="116"/>
    </row>
    <row r="270" spans="2:11">
      <c r="B270" s="115"/>
      <c r="C270" s="116"/>
      <c r="D270" s="131"/>
      <c r="E270" s="131"/>
      <c r="F270" s="131"/>
      <c r="G270" s="131"/>
      <c r="H270" s="131"/>
      <c r="I270" s="116"/>
      <c r="J270" s="116"/>
      <c r="K270" s="116"/>
    </row>
    <row r="271" spans="2:11">
      <c r="B271" s="115"/>
      <c r="C271" s="116"/>
      <c r="D271" s="131"/>
      <c r="E271" s="131"/>
      <c r="F271" s="131"/>
      <c r="G271" s="131"/>
      <c r="H271" s="131"/>
      <c r="I271" s="116"/>
      <c r="J271" s="116"/>
      <c r="K271" s="116"/>
    </row>
    <row r="272" spans="2:11">
      <c r="B272" s="115"/>
      <c r="C272" s="116"/>
      <c r="D272" s="131"/>
      <c r="E272" s="131"/>
      <c r="F272" s="131"/>
      <c r="G272" s="131"/>
      <c r="H272" s="131"/>
      <c r="I272" s="116"/>
      <c r="J272" s="116"/>
      <c r="K272" s="116"/>
    </row>
    <row r="273" spans="2:11">
      <c r="B273" s="115"/>
      <c r="C273" s="116"/>
      <c r="D273" s="131"/>
      <c r="E273" s="131"/>
      <c r="F273" s="131"/>
      <c r="G273" s="131"/>
      <c r="H273" s="131"/>
      <c r="I273" s="116"/>
      <c r="J273" s="116"/>
      <c r="K273" s="116"/>
    </row>
    <row r="274" spans="2:11">
      <c r="B274" s="115"/>
      <c r="C274" s="116"/>
      <c r="D274" s="131"/>
      <c r="E274" s="131"/>
      <c r="F274" s="131"/>
      <c r="G274" s="131"/>
      <c r="H274" s="131"/>
      <c r="I274" s="116"/>
      <c r="J274" s="116"/>
      <c r="K274" s="116"/>
    </row>
    <row r="275" spans="2:11">
      <c r="B275" s="115"/>
      <c r="C275" s="116"/>
      <c r="D275" s="131"/>
      <c r="E275" s="131"/>
      <c r="F275" s="131"/>
      <c r="G275" s="131"/>
      <c r="H275" s="131"/>
      <c r="I275" s="116"/>
      <c r="J275" s="116"/>
      <c r="K275" s="116"/>
    </row>
    <row r="276" spans="2:11">
      <c r="B276" s="115"/>
      <c r="C276" s="116"/>
      <c r="D276" s="131"/>
      <c r="E276" s="131"/>
      <c r="F276" s="131"/>
      <c r="G276" s="131"/>
      <c r="H276" s="131"/>
      <c r="I276" s="116"/>
      <c r="J276" s="116"/>
      <c r="K276" s="116"/>
    </row>
    <row r="277" spans="2:11">
      <c r="B277" s="115"/>
      <c r="C277" s="116"/>
      <c r="D277" s="131"/>
      <c r="E277" s="131"/>
      <c r="F277" s="131"/>
      <c r="G277" s="131"/>
      <c r="H277" s="131"/>
      <c r="I277" s="116"/>
      <c r="J277" s="116"/>
      <c r="K277" s="116"/>
    </row>
    <row r="278" spans="2:11">
      <c r="B278" s="115"/>
      <c r="C278" s="116"/>
      <c r="D278" s="131"/>
      <c r="E278" s="131"/>
      <c r="F278" s="131"/>
      <c r="G278" s="131"/>
      <c r="H278" s="131"/>
      <c r="I278" s="116"/>
      <c r="J278" s="116"/>
      <c r="K278" s="116"/>
    </row>
    <row r="279" spans="2:11">
      <c r="B279" s="115"/>
      <c r="C279" s="116"/>
      <c r="D279" s="131"/>
      <c r="E279" s="131"/>
      <c r="F279" s="131"/>
      <c r="G279" s="131"/>
      <c r="H279" s="131"/>
      <c r="I279" s="116"/>
      <c r="J279" s="116"/>
      <c r="K279" s="116"/>
    </row>
    <row r="280" spans="2:11">
      <c r="B280" s="115"/>
      <c r="C280" s="116"/>
      <c r="D280" s="131"/>
      <c r="E280" s="131"/>
      <c r="F280" s="131"/>
      <c r="G280" s="131"/>
      <c r="H280" s="131"/>
      <c r="I280" s="116"/>
      <c r="J280" s="116"/>
      <c r="K280" s="116"/>
    </row>
    <row r="281" spans="2:11">
      <c r="B281" s="115"/>
      <c r="C281" s="116"/>
      <c r="D281" s="131"/>
      <c r="E281" s="131"/>
      <c r="F281" s="131"/>
      <c r="G281" s="131"/>
      <c r="H281" s="131"/>
      <c r="I281" s="116"/>
      <c r="J281" s="116"/>
      <c r="K281" s="116"/>
    </row>
    <row r="282" spans="2:11">
      <c r="B282" s="115"/>
      <c r="C282" s="116"/>
      <c r="D282" s="131"/>
      <c r="E282" s="131"/>
      <c r="F282" s="131"/>
      <c r="G282" s="131"/>
      <c r="H282" s="131"/>
      <c r="I282" s="116"/>
      <c r="J282" s="116"/>
      <c r="K282" s="116"/>
    </row>
    <row r="283" spans="2:11">
      <c r="B283" s="115"/>
      <c r="C283" s="116"/>
      <c r="D283" s="131"/>
      <c r="E283" s="131"/>
      <c r="F283" s="131"/>
      <c r="G283" s="131"/>
      <c r="H283" s="131"/>
      <c r="I283" s="116"/>
      <c r="J283" s="116"/>
      <c r="K283" s="116"/>
    </row>
    <row r="284" spans="2:11">
      <c r="B284" s="115"/>
      <c r="C284" s="116"/>
      <c r="D284" s="131"/>
      <c r="E284" s="131"/>
      <c r="F284" s="131"/>
      <c r="G284" s="131"/>
      <c r="H284" s="131"/>
      <c r="I284" s="116"/>
      <c r="J284" s="116"/>
      <c r="K284" s="116"/>
    </row>
    <row r="285" spans="2:11">
      <c r="B285" s="115"/>
      <c r="C285" s="116"/>
      <c r="D285" s="131"/>
      <c r="E285" s="131"/>
      <c r="F285" s="131"/>
      <c r="G285" s="131"/>
      <c r="H285" s="131"/>
      <c r="I285" s="116"/>
      <c r="J285" s="116"/>
      <c r="K285" s="116"/>
    </row>
    <row r="286" spans="2:11">
      <c r="B286" s="115"/>
      <c r="C286" s="116"/>
      <c r="D286" s="131"/>
      <c r="E286" s="131"/>
      <c r="F286" s="131"/>
      <c r="G286" s="131"/>
      <c r="H286" s="131"/>
      <c r="I286" s="116"/>
      <c r="J286" s="116"/>
      <c r="K286" s="116"/>
    </row>
    <row r="287" spans="2:11">
      <c r="B287" s="115"/>
      <c r="C287" s="116"/>
      <c r="D287" s="131"/>
      <c r="E287" s="131"/>
      <c r="F287" s="131"/>
      <c r="G287" s="131"/>
      <c r="H287" s="131"/>
      <c r="I287" s="116"/>
      <c r="J287" s="116"/>
      <c r="K287" s="116"/>
    </row>
    <row r="288" spans="2:11">
      <c r="B288" s="115"/>
      <c r="C288" s="116"/>
      <c r="D288" s="131"/>
      <c r="E288" s="131"/>
      <c r="F288" s="131"/>
      <c r="G288" s="131"/>
      <c r="H288" s="131"/>
      <c r="I288" s="116"/>
      <c r="J288" s="116"/>
      <c r="K288" s="116"/>
    </row>
    <row r="289" spans="2:11">
      <c r="B289" s="115"/>
      <c r="C289" s="116"/>
      <c r="D289" s="131"/>
      <c r="E289" s="131"/>
      <c r="F289" s="131"/>
      <c r="G289" s="131"/>
      <c r="H289" s="131"/>
      <c r="I289" s="116"/>
      <c r="J289" s="116"/>
      <c r="K289" s="116"/>
    </row>
    <row r="290" spans="2:11">
      <c r="B290" s="115"/>
      <c r="C290" s="116"/>
      <c r="D290" s="131"/>
      <c r="E290" s="131"/>
      <c r="F290" s="131"/>
      <c r="G290" s="131"/>
      <c r="H290" s="131"/>
      <c r="I290" s="116"/>
      <c r="J290" s="116"/>
      <c r="K290" s="116"/>
    </row>
    <row r="291" spans="2:11">
      <c r="B291" s="115"/>
      <c r="C291" s="116"/>
      <c r="D291" s="131"/>
      <c r="E291" s="131"/>
      <c r="F291" s="131"/>
      <c r="G291" s="131"/>
      <c r="H291" s="131"/>
      <c r="I291" s="116"/>
      <c r="J291" s="116"/>
      <c r="K291" s="116"/>
    </row>
    <row r="292" spans="2:11">
      <c r="B292" s="115"/>
      <c r="C292" s="116"/>
      <c r="D292" s="131"/>
      <c r="E292" s="131"/>
      <c r="F292" s="131"/>
      <c r="G292" s="131"/>
      <c r="H292" s="131"/>
      <c r="I292" s="116"/>
      <c r="J292" s="116"/>
      <c r="K292" s="116"/>
    </row>
    <row r="293" spans="2:11">
      <c r="B293" s="115"/>
      <c r="C293" s="116"/>
      <c r="D293" s="131"/>
      <c r="E293" s="131"/>
      <c r="F293" s="131"/>
      <c r="G293" s="131"/>
      <c r="H293" s="131"/>
      <c r="I293" s="116"/>
      <c r="J293" s="116"/>
      <c r="K293" s="116"/>
    </row>
    <row r="294" spans="2:11">
      <c r="B294" s="115"/>
      <c r="C294" s="116"/>
      <c r="D294" s="131"/>
      <c r="E294" s="131"/>
      <c r="F294" s="131"/>
      <c r="G294" s="131"/>
      <c r="H294" s="131"/>
      <c r="I294" s="116"/>
      <c r="J294" s="116"/>
      <c r="K294" s="116"/>
    </row>
    <row r="295" spans="2:11">
      <c r="B295" s="115"/>
      <c r="C295" s="116"/>
      <c r="D295" s="131"/>
      <c r="E295" s="131"/>
      <c r="F295" s="131"/>
      <c r="G295" s="131"/>
      <c r="H295" s="131"/>
      <c r="I295" s="116"/>
      <c r="J295" s="116"/>
      <c r="K295" s="116"/>
    </row>
    <row r="296" spans="2:11">
      <c r="B296" s="115"/>
      <c r="C296" s="116"/>
      <c r="D296" s="131"/>
      <c r="E296" s="131"/>
      <c r="F296" s="131"/>
      <c r="G296" s="131"/>
      <c r="H296" s="131"/>
      <c r="I296" s="116"/>
      <c r="J296" s="116"/>
      <c r="K296" s="116"/>
    </row>
    <row r="297" spans="2:11">
      <c r="B297" s="115"/>
      <c r="C297" s="116"/>
      <c r="D297" s="131"/>
      <c r="E297" s="131"/>
      <c r="F297" s="131"/>
      <c r="G297" s="131"/>
      <c r="H297" s="131"/>
      <c r="I297" s="116"/>
      <c r="J297" s="116"/>
      <c r="K297" s="116"/>
    </row>
    <row r="298" spans="2:11">
      <c r="B298" s="115"/>
      <c r="C298" s="116"/>
      <c r="D298" s="131"/>
      <c r="E298" s="131"/>
      <c r="F298" s="131"/>
      <c r="G298" s="131"/>
      <c r="H298" s="131"/>
      <c r="I298" s="116"/>
      <c r="J298" s="116"/>
      <c r="K298" s="116"/>
    </row>
    <row r="299" spans="2:11">
      <c r="B299" s="115"/>
      <c r="C299" s="116"/>
      <c r="D299" s="131"/>
      <c r="E299" s="131"/>
      <c r="F299" s="131"/>
      <c r="G299" s="131"/>
      <c r="H299" s="131"/>
      <c r="I299" s="116"/>
      <c r="J299" s="116"/>
      <c r="K299" s="116"/>
    </row>
    <row r="300" spans="2:11">
      <c r="B300" s="115"/>
      <c r="C300" s="116"/>
      <c r="D300" s="131"/>
      <c r="E300" s="131"/>
      <c r="F300" s="131"/>
      <c r="G300" s="131"/>
      <c r="H300" s="131"/>
      <c r="I300" s="116"/>
      <c r="J300" s="116"/>
      <c r="K300" s="116"/>
    </row>
    <row r="301" spans="2:11">
      <c r="B301" s="115"/>
      <c r="C301" s="116"/>
      <c r="D301" s="131"/>
      <c r="E301" s="131"/>
      <c r="F301" s="131"/>
      <c r="G301" s="131"/>
      <c r="H301" s="131"/>
      <c r="I301" s="116"/>
      <c r="J301" s="116"/>
      <c r="K301" s="116"/>
    </row>
    <row r="302" spans="2:11">
      <c r="B302" s="115"/>
      <c r="C302" s="116"/>
      <c r="D302" s="131"/>
      <c r="E302" s="131"/>
      <c r="F302" s="131"/>
      <c r="G302" s="131"/>
      <c r="H302" s="131"/>
      <c r="I302" s="116"/>
      <c r="J302" s="116"/>
      <c r="K302" s="116"/>
    </row>
    <row r="303" spans="2:11">
      <c r="B303" s="115"/>
      <c r="C303" s="116"/>
      <c r="D303" s="131"/>
      <c r="E303" s="131"/>
      <c r="F303" s="131"/>
      <c r="G303" s="131"/>
      <c r="H303" s="131"/>
      <c r="I303" s="116"/>
      <c r="J303" s="116"/>
      <c r="K303" s="116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D14:K27 D1:K9 A1:B1048576 C5:C1048576 I13 I10:I11 D10:H13 L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B210" sqref="B210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58" style="1" bestFit="1" customWidth="1"/>
    <col min="4" max="4" width="11.85546875" style="1" customWidth="1"/>
    <col min="5" max="16384" width="9.140625" style="1"/>
  </cols>
  <sheetData>
    <row r="1" spans="2:6">
      <c r="B1" s="46" t="s">
        <v>146</v>
      </c>
      <c r="C1" s="67" t="s" vm="1">
        <v>231</v>
      </c>
    </row>
    <row r="2" spans="2:6">
      <c r="B2" s="46" t="s">
        <v>145</v>
      </c>
      <c r="C2" s="67" t="s">
        <v>232</v>
      </c>
    </row>
    <row r="3" spans="2:6">
      <c r="B3" s="46" t="s">
        <v>147</v>
      </c>
      <c r="C3" s="67" t="s">
        <v>233</v>
      </c>
    </row>
    <row r="4" spans="2:6">
      <c r="B4" s="46" t="s">
        <v>148</v>
      </c>
      <c r="C4" s="67">
        <v>8802</v>
      </c>
    </row>
    <row r="6" spans="2:6" ht="26.25" customHeight="1">
      <c r="B6" s="152" t="s">
        <v>181</v>
      </c>
      <c r="C6" s="153"/>
      <c r="D6" s="154"/>
    </row>
    <row r="7" spans="2:6" s="3" customFormat="1" ht="31.5">
      <c r="B7" s="47" t="s">
        <v>116</v>
      </c>
      <c r="C7" s="52" t="s">
        <v>108</v>
      </c>
      <c r="D7" s="53" t="s">
        <v>107</v>
      </c>
    </row>
    <row r="8" spans="2:6" s="3" customFormat="1">
      <c r="B8" s="14"/>
      <c r="C8" s="31" t="s">
        <v>210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46" t="s">
        <v>3287</v>
      </c>
      <c r="C10" s="147">
        <v>323541.22046127566</v>
      </c>
      <c r="D10" s="146"/>
    </row>
    <row r="11" spans="2:6">
      <c r="B11" s="144" t="s">
        <v>26</v>
      </c>
      <c r="C11" s="147">
        <v>69109.44558075782</v>
      </c>
      <c r="D11" s="145"/>
    </row>
    <row r="12" spans="2:6">
      <c r="B12" s="142" t="s">
        <v>3294</v>
      </c>
      <c r="C12" s="148">
        <v>1050.1502145100001</v>
      </c>
      <c r="D12" s="143">
        <v>46772</v>
      </c>
      <c r="E12" s="3"/>
      <c r="F12" s="3"/>
    </row>
    <row r="13" spans="2:6">
      <c r="B13" s="142" t="s">
        <v>3491</v>
      </c>
      <c r="C13" s="148">
        <v>2268.2058705513355</v>
      </c>
      <c r="D13" s="143">
        <v>46698</v>
      </c>
      <c r="E13" s="3"/>
      <c r="F13" s="3"/>
    </row>
    <row r="14" spans="2:6">
      <c r="B14" s="142" t="s">
        <v>2147</v>
      </c>
      <c r="C14" s="148">
        <v>1506.1697707057658</v>
      </c>
      <c r="D14" s="143">
        <v>48274</v>
      </c>
    </row>
    <row r="15" spans="2:6">
      <c r="B15" s="142" t="s">
        <v>2149</v>
      </c>
      <c r="C15" s="148">
        <v>909.53206704942193</v>
      </c>
      <c r="D15" s="143">
        <v>48274</v>
      </c>
      <c r="E15" s="3"/>
      <c r="F15" s="3"/>
    </row>
    <row r="16" spans="2:6">
      <c r="B16" s="142" t="s">
        <v>2158</v>
      </c>
      <c r="C16" s="148">
        <v>1900.0782790000001</v>
      </c>
      <c r="D16" s="143">
        <v>47969</v>
      </c>
      <c r="E16" s="3"/>
      <c r="F16" s="3"/>
    </row>
    <row r="17" spans="2:4">
      <c r="B17" s="142" t="s">
        <v>3295</v>
      </c>
      <c r="C17" s="148">
        <v>208.573588</v>
      </c>
      <c r="D17" s="143">
        <v>47209</v>
      </c>
    </row>
    <row r="18" spans="2:4">
      <c r="B18" s="142" t="s">
        <v>3296</v>
      </c>
      <c r="C18" s="148">
        <v>4454.5624523113556</v>
      </c>
      <c r="D18" s="143">
        <v>48297</v>
      </c>
    </row>
    <row r="19" spans="2:4">
      <c r="B19" s="142" t="s">
        <v>2161</v>
      </c>
      <c r="C19" s="148">
        <v>1411.8817300000001</v>
      </c>
      <c r="D19" s="143">
        <v>47118</v>
      </c>
    </row>
    <row r="20" spans="2:4">
      <c r="B20" s="142" t="s">
        <v>2163</v>
      </c>
      <c r="C20" s="148">
        <v>15.134591</v>
      </c>
      <c r="D20" s="143">
        <v>47907</v>
      </c>
    </row>
    <row r="21" spans="2:4">
      <c r="B21" s="142" t="s">
        <v>3297</v>
      </c>
      <c r="C21" s="148">
        <v>542.81375400000002</v>
      </c>
      <c r="D21" s="143">
        <v>47848</v>
      </c>
    </row>
    <row r="22" spans="2:4">
      <c r="B22" s="142" t="s">
        <v>3292</v>
      </c>
      <c r="C22" s="148">
        <v>13.563978000000001</v>
      </c>
      <c r="D22" s="143">
        <v>47848</v>
      </c>
    </row>
    <row r="23" spans="2:4">
      <c r="B23" s="142" t="s">
        <v>3298</v>
      </c>
      <c r="C23" s="148">
        <v>3545.4071600000002</v>
      </c>
      <c r="D23" s="143">
        <v>47969</v>
      </c>
    </row>
    <row r="24" spans="2:4">
      <c r="B24" s="142" t="s">
        <v>3299</v>
      </c>
      <c r="C24" s="148">
        <v>436.17740228000002</v>
      </c>
      <c r="D24" s="143">
        <v>47209</v>
      </c>
    </row>
    <row r="25" spans="2:4">
      <c r="B25" s="142" t="s">
        <v>3300</v>
      </c>
      <c r="C25" s="148">
        <v>1535.8504399999999</v>
      </c>
      <c r="D25" s="143">
        <v>48700</v>
      </c>
    </row>
    <row r="26" spans="2:4">
      <c r="B26" s="142" t="s">
        <v>3301</v>
      </c>
      <c r="C26" s="148">
        <v>2812.1338100000003</v>
      </c>
      <c r="D26" s="143">
        <v>50256</v>
      </c>
    </row>
    <row r="27" spans="2:4">
      <c r="B27" s="142" t="s">
        <v>3302</v>
      </c>
      <c r="C27" s="148">
        <v>611.3319434</v>
      </c>
      <c r="D27" s="143">
        <v>46539</v>
      </c>
    </row>
    <row r="28" spans="2:4">
      <c r="B28" s="142" t="s">
        <v>3303</v>
      </c>
      <c r="C28" s="148">
        <v>11666.219650000001</v>
      </c>
      <c r="D28" s="143">
        <v>47938</v>
      </c>
    </row>
    <row r="29" spans="2:4">
      <c r="B29" s="142" t="s">
        <v>2168</v>
      </c>
      <c r="C29" s="148">
        <v>3720.2192939649253</v>
      </c>
      <c r="D29" s="143">
        <v>48233</v>
      </c>
    </row>
    <row r="30" spans="2:4">
      <c r="B30" s="142" t="s">
        <v>3304</v>
      </c>
      <c r="C30" s="148">
        <v>1152.2567579570009</v>
      </c>
      <c r="D30" s="143">
        <v>48212</v>
      </c>
    </row>
    <row r="31" spans="2:4">
      <c r="B31" s="142" t="s">
        <v>3305</v>
      </c>
      <c r="C31" s="148">
        <v>13.640494</v>
      </c>
      <c r="D31" s="143">
        <v>47566</v>
      </c>
    </row>
    <row r="32" spans="2:4">
      <c r="B32" s="142" t="s">
        <v>3306</v>
      </c>
      <c r="C32" s="148">
        <v>894.62596077787316</v>
      </c>
      <c r="D32" s="143">
        <v>48212</v>
      </c>
    </row>
    <row r="33" spans="2:4">
      <c r="B33" s="142" t="s">
        <v>3307</v>
      </c>
      <c r="C33" s="148">
        <v>9.4981590000000011</v>
      </c>
      <c r="D33" s="143">
        <v>48297</v>
      </c>
    </row>
    <row r="34" spans="2:4">
      <c r="B34" s="142" t="s">
        <v>3308</v>
      </c>
      <c r="C34" s="148">
        <v>167.99926294000002</v>
      </c>
      <c r="D34" s="143">
        <v>46631</v>
      </c>
    </row>
    <row r="35" spans="2:4">
      <c r="B35" s="142" t="s">
        <v>3309</v>
      </c>
      <c r="C35" s="148">
        <v>135.33188598000001</v>
      </c>
      <c r="D35" s="143">
        <v>48214</v>
      </c>
    </row>
    <row r="36" spans="2:4">
      <c r="B36" s="142" t="s">
        <v>3310</v>
      </c>
      <c r="C36" s="148">
        <v>257.63018600000004</v>
      </c>
      <c r="D36" s="143">
        <v>48214</v>
      </c>
    </row>
    <row r="37" spans="2:4">
      <c r="B37" s="142" t="s">
        <v>3311</v>
      </c>
      <c r="C37" s="148">
        <v>2258.4632900000001</v>
      </c>
      <c r="D37" s="143">
        <v>46661</v>
      </c>
    </row>
    <row r="38" spans="2:4">
      <c r="B38" s="142" t="s">
        <v>2170</v>
      </c>
      <c r="C38" s="148">
        <v>2295.9947289000002</v>
      </c>
      <c r="D38" s="143">
        <v>46661</v>
      </c>
    </row>
    <row r="39" spans="2:4">
      <c r="B39" s="142" t="s">
        <v>3492</v>
      </c>
      <c r="C39" s="148">
        <v>199.57914813123145</v>
      </c>
      <c r="D39" s="143">
        <v>45199</v>
      </c>
    </row>
    <row r="40" spans="2:4">
      <c r="B40" s="142" t="s">
        <v>3493</v>
      </c>
      <c r="C40" s="148">
        <v>5718.4111014110313</v>
      </c>
      <c r="D40" s="143">
        <v>46871</v>
      </c>
    </row>
    <row r="41" spans="2:4">
      <c r="B41" s="142" t="s">
        <v>3494</v>
      </c>
      <c r="C41" s="148">
        <v>185.01353910337588</v>
      </c>
      <c r="D41" s="143">
        <v>48482</v>
      </c>
    </row>
    <row r="42" spans="2:4">
      <c r="B42" s="142" t="s">
        <v>3495</v>
      </c>
      <c r="C42" s="148">
        <v>676.88411789154952</v>
      </c>
      <c r="D42" s="143">
        <v>45169</v>
      </c>
    </row>
    <row r="43" spans="2:4">
      <c r="B43" s="142" t="s">
        <v>3496</v>
      </c>
      <c r="C43" s="148">
        <v>926.62048420939618</v>
      </c>
      <c r="D43" s="143">
        <v>46253</v>
      </c>
    </row>
    <row r="44" spans="2:4">
      <c r="B44" s="142" t="s">
        <v>3497</v>
      </c>
      <c r="C44" s="148">
        <v>4497.3377631431858</v>
      </c>
      <c r="D44" s="143">
        <v>46022</v>
      </c>
    </row>
    <row r="45" spans="2:4">
      <c r="B45" s="142" t="s">
        <v>3498</v>
      </c>
      <c r="C45" s="148">
        <v>68.913966402216005</v>
      </c>
      <c r="D45" s="143">
        <v>48844</v>
      </c>
    </row>
    <row r="46" spans="2:4">
      <c r="B46" s="142" t="s">
        <v>3499</v>
      </c>
      <c r="C46" s="148">
        <v>131.43743059002506</v>
      </c>
      <c r="D46" s="143">
        <v>45340</v>
      </c>
    </row>
    <row r="47" spans="2:4">
      <c r="B47" s="142" t="s">
        <v>3500</v>
      </c>
      <c r="C47" s="148">
        <v>2316.772125</v>
      </c>
      <c r="D47" s="143">
        <v>45838</v>
      </c>
    </row>
    <row r="48" spans="2:4">
      <c r="B48" s="142" t="s">
        <v>3501</v>
      </c>
      <c r="C48" s="148">
        <v>7613.1333890338974</v>
      </c>
      <c r="D48" s="143">
        <v>45935</v>
      </c>
    </row>
    <row r="49" spans="2:4">
      <c r="B49" s="142" t="s">
        <v>3502</v>
      </c>
      <c r="C49" s="148">
        <v>278.46839551421908</v>
      </c>
      <c r="D49" s="143">
        <v>52047</v>
      </c>
    </row>
    <row r="50" spans="2:4">
      <c r="B50" s="142" t="s">
        <v>3503</v>
      </c>
      <c r="C50" s="148">
        <v>703.42740000000003</v>
      </c>
      <c r="D50" s="143">
        <v>45363</v>
      </c>
    </row>
    <row r="51" spans="2:4">
      <c r="B51" s="144" t="s">
        <v>41</v>
      </c>
      <c r="C51" s="147">
        <v>254431.77488051783</v>
      </c>
      <c r="D51" s="145"/>
    </row>
    <row r="52" spans="2:4">
      <c r="B52" s="142" t="s">
        <v>3312</v>
      </c>
      <c r="C52" s="148">
        <v>2103.8854899999997</v>
      </c>
      <c r="D52" s="143">
        <v>47201</v>
      </c>
    </row>
    <row r="53" spans="2:4">
      <c r="B53" s="142" t="s">
        <v>3313</v>
      </c>
      <c r="C53" s="148">
        <v>87.629534777250015</v>
      </c>
      <c r="D53" s="143">
        <v>47270</v>
      </c>
    </row>
    <row r="54" spans="2:4">
      <c r="B54" s="142" t="s">
        <v>3314</v>
      </c>
      <c r="C54" s="148">
        <v>3244.5586802700004</v>
      </c>
      <c r="D54" s="143">
        <v>48366</v>
      </c>
    </row>
    <row r="55" spans="2:4">
      <c r="B55" s="142" t="s">
        <v>3315</v>
      </c>
      <c r="C55" s="148">
        <v>3606.8933850000003</v>
      </c>
      <c r="D55" s="143">
        <v>48914</v>
      </c>
    </row>
    <row r="56" spans="2:4">
      <c r="B56" s="142" t="s">
        <v>2219</v>
      </c>
      <c r="C56" s="148">
        <v>402.84134403535569</v>
      </c>
      <c r="D56" s="143">
        <v>47467</v>
      </c>
    </row>
    <row r="57" spans="2:4">
      <c r="B57" s="142" t="s">
        <v>2220</v>
      </c>
      <c r="C57" s="148">
        <v>1526.4711538069139</v>
      </c>
      <c r="D57" s="143">
        <v>47848</v>
      </c>
    </row>
    <row r="58" spans="2:4">
      <c r="B58" s="142" t="s">
        <v>3316</v>
      </c>
      <c r="C58" s="148">
        <v>248.04588952000003</v>
      </c>
      <c r="D58" s="143">
        <v>46601</v>
      </c>
    </row>
    <row r="59" spans="2:4">
      <c r="B59" s="142" t="s">
        <v>3317</v>
      </c>
      <c r="C59" s="148">
        <v>1150.7315091999999</v>
      </c>
      <c r="D59" s="143">
        <v>47209</v>
      </c>
    </row>
    <row r="60" spans="2:4">
      <c r="B60" s="142" t="s">
        <v>2224</v>
      </c>
      <c r="C60" s="148">
        <v>130.37865380000002</v>
      </c>
      <c r="D60" s="143">
        <v>47209</v>
      </c>
    </row>
    <row r="61" spans="2:4">
      <c r="B61" s="142" t="s">
        <v>3318</v>
      </c>
      <c r="C61" s="148">
        <v>459.43804533645005</v>
      </c>
      <c r="D61" s="143">
        <v>45778</v>
      </c>
    </row>
    <row r="62" spans="2:4">
      <c r="B62" s="142" t="s">
        <v>3319</v>
      </c>
      <c r="C62" s="148">
        <v>2426.7034380703503</v>
      </c>
      <c r="D62" s="143">
        <v>46997</v>
      </c>
    </row>
    <row r="63" spans="2:4">
      <c r="B63" s="142" t="s">
        <v>3320</v>
      </c>
      <c r="C63" s="148">
        <v>3521.5451293603505</v>
      </c>
      <c r="D63" s="143">
        <v>46997</v>
      </c>
    </row>
    <row r="64" spans="2:4">
      <c r="B64" s="142" t="s">
        <v>3321</v>
      </c>
      <c r="C64" s="148">
        <v>387.97454227999998</v>
      </c>
      <c r="D64" s="143">
        <v>45343</v>
      </c>
    </row>
    <row r="65" spans="2:4">
      <c r="B65" s="142" t="s">
        <v>3322</v>
      </c>
      <c r="C65" s="148">
        <v>2799.0203630000001</v>
      </c>
      <c r="D65" s="143">
        <v>47082</v>
      </c>
    </row>
    <row r="66" spans="2:4">
      <c r="B66" s="142" t="s">
        <v>3323</v>
      </c>
      <c r="C66" s="148">
        <v>4864.0430140000008</v>
      </c>
      <c r="D66" s="143">
        <v>47398</v>
      </c>
    </row>
    <row r="67" spans="2:4">
      <c r="B67" s="142" t="s">
        <v>2228</v>
      </c>
      <c r="C67" s="148">
        <v>2167.980549075</v>
      </c>
      <c r="D67" s="143">
        <v>48054</v>
      </c>
    </row>
    <row r="68" spans="2:4">
      <c r="B68" s="142" t="s">
        <v>2229</v>
      </c>
      <c r="C68" s="148">
        <v>166.46685155145002</v>
      </c>
      <c r="D68" s="143">
        <v>47119</v>
      </c>
    </row>
    <row r="69" spans="2:4">
      <c r="B69" s="142" t="s">
        <v>2232</v>
      </c>
      <c r="C69" s="148">
        <v>2898.2481762293887</v>
      </c>
      <c r="D69" s="143">
        <v>48757</v>
      </c>
    </row>
    <row r="70" spans="2:4">
      <c r="B70" s="142" t="s">
        <v>3324</v>
      </c>
      <c r="C70" s="148">
        <v>86.177565800000011</v>
      </c>
      <c r="D70" s="143">
        <v>46326</v>
      </c>
    </row>
    <row r="71" spans="2:4">
      <c r="B71" s="142" t="s">
        <v>3325</v>
      </c>
      <c r="C71" s="148">
        <v>4570.5296123200005</v>
      </c>
      <c r="D71" s="143">
        <v>47301</v>
      </c>
    </row>
    <row r="72" spans="2:4">
      <c r="B72" s="142" t="s">
        <v>3326</v>
      </c>
      <c r="C72" s="148">
        <v>1731.3252010000001</v>
      </c>
      <c r="D72" s="143">
        <v>47301</v>
      </c>
    </row>
    <row r="73" spans="2:4">
      <c r="B73" s="142" t="s">
        <v>3327</v>
      </c>
      <c r="C73" s="148">
        <v>96.747008000000008</v>
      </c>
      <c r="D73" s="143">
        <v>47119</v>
      </c>
    </row>
    <row r="74" spans="2:4">
      <c r="B74" s="142" t="s">
        <v>3328</v>
      </c>
      <c r="C74" s="148">
        <v>13.377593613608305</v>
      </c>
      <c r="D74" s="143">
        <v>48122</v>
      </c>
    </row>
    <row r="75" spans="2:4">
      <c r="B75" s="142" t="s">
        <v>3329</v>
      </c>
      <c r="C75" s="148">
        <v>3712.1359332397305</v>
      </c>
      <c r="D75" s="143">
        <v>48395</v>
      </c>
    </row>
    <row r="76" spans="2:4">
      <c r="B76" s="142" t="s">
        <v>3330</v>
      </c>
      <c r="C76" s="148">
        <v>320.62806690999997</v>
      </c>
      <c r="D76" s="143">
        <v>47119</v>
      </c>
    </row>
    <row r="77" spans="2:4">
      <c r="B77" s="142" t="s">
        <v>2239</v>
      </c>
      <c r="C77" s="148">
        <v>5537.0709419999994</v>
      </c>
      <c r="D77" s="143">
        <v>48365</v>
      </c>
    </row>
    <row r="78" spans="2:4">
      <c r="B78" s="142" t="s">
        <v>2240</v>
      </c>
      <c r="C78" s="148">
        <v>471.99295458</v>
      </c>
      <c r="D78" s="143">
        <v>47119</v>
      </c>
    </row>
    <row r="79" spans="2:4">
      <c r="B79" s="142" t="s">
        <v>3331</v>
      </c>
      <c r="C79" s="148">
        <v>1.1834246499999999</v>
      </c>
      <c r="D79" s="143">
        <v>47119</v>
      </c>
    </row>
    <row r="80" spans="2:4">
      <c r="B80" s="142" t="s">
        <v>3332</v>
      </c>
      <c r="C80" s="148">
        <v>544.31318529000009</v>
      </c>
      <c r="D80" s="143">
        <v>46742</v>
      </c>
    </row>
    <row r="81" spans="2:4">
      <c r="B81" s="142" t="s">
        <v>3333</v>
      </c>
      <c r="C81" s="148">
        <v>64.137872000000016</v>
      </c>
      <c r="D81" s="143">
        <v>46742</v>
      </c>
    </row>
    <row r="82" spans="2:4">
      <c r="B82" s="142" t="s">
        <v>2178</v>
      </c>
      <c r="C82" s="148">
        <v>1763.2644463278134</v>
      </c>
      <c r="D82" s="143">
        <v>48395</v>
      </c>
    </row>
    <row r="83" spans="2:4">
      <c r="B83" s="142" t="s">
        <v>3334</v>
      </c>
      <c r="C83" s="148">
        <v>5298.851046247205</v>
      </c>
      <c r="D83" s="143">
        <v>48669</v>
      </c>
    </row>
    <row r="84" spans="2:4">
      <c r="B84" s="142" t="s">
        <v>2250</v>
      </c>
      <c r="C84" s="148">
        <v>994.54809031504362</v>
      </c>
      <c r="D84" s="143">
        <v>46753</v>
      </c>
    </row>
    <row r="85" spans="2:4">
      <c r="B85" s="142" t="s">
        <v>3335</v>
      </c>
      <c r="C85" s="148">
        <v>173.465361</v>
      </c>
      <c r="D85" s="143">
        <v>47239</v>
      </c>
    </row>
    <row r="86" spans="2:4">
      <c r="B86" s="142" t="s">
        <v>3336</v>
      </c>
      <c r="C86" s="148">
        <v>1526.4670867700002</v>
      </c>
      <c r="D86" s="143">
        <v>47463</v>
      </c>
    </row>
    <row r="87" spans="2:4">
      <c r="B87" s="142" t="s">
        <v>3337</v>
      </c>
      <c r="C87" s="148">
        <v>4369.9311262350011</v>
      </c>
      <c r="D87" s="143">
        <v>49427</v>
      </c>
    </row>
    <row r="88" spans="2:4">
      <c r="B88" s="142" t="s">
        <v>3338</v>
      </c>
      <c r="C88" s="148">
        <v>1987.3140069431597</v>
      </c>
      <c r="D88" s="143">
        <v>50041</v>
      </c>
    </row>
    <row r="89" spans="2:4">
      <c r="B89" s="142" t="s">
        <v>3339</v>
      </c>
      <c r="C89" s="148">
        <v>6845.6527854750011</v>
      </c>
      <c r="D89" s="143">
        <v>50586</v>
      </c>
    </row>
    <row r="90" spans="2:4">
      <c r="B90" s="142" t="s">
        <v>3340</v>
      </c>
      <c r="C90" s="148">
        <v>203.59041024000001</v>
      </c>
      <c r="D90" s="143">
        <v>46971</v>
      </c>
    </row>
    <row r="91" spans="2:4">
      <c r="B91" s="142" t="s">
        <v>3341</v>
      </c>
      <c r="C91" s="148">
        <v>1760.3173405800001</v>
      </c>
      <c r="D91" s="143">
        <v>45557</v>
      </c>
    </row>
    <row r="92" spans="2:4">
      <c r="B92" s="142" t="s">
        <v>2260</v>
      </c>
      <c r="C92" s="148">
        <v>3646.9812518200006</v>
      </c>
      <c r="D92" s="143">
        <v>46149</v>
      </c>
    </row>
    <row r="93" spans="2:4">
      <c r="B93" s="142" t="s">
        <v>3342</v>
      </c>
      <c r="C93" s="148">
        <v>221.00016491</v>
      </c>
      <c r="D93" s="143">
        <v>46012</v>
      </c>
    </row>
    <row r="94" spans="2:4">
      <c r="B94" s="142" t="s">
        <v>3343</v>
      </c>
      <c r="C94" s="148">
        <v>8254.6013372215384</v>
      </c>
      <c r="D94" s="143">
        <v>48693</v>
      </c>
    </row>
    <row r="95" spans="2:4">
      <c r="B95" s="142" t="s">
        <v>2261</v>
      </c>
      <c r="C95" s="148">
        <v>2538.6793472425506</v>
      </c>
      <c r="D95" s="143">
        <v>47849</v>
      </c>
    </row>
    <row r="96" spans="2:4">
      <c r="B96" s="142" t="s">
        <v>3504</v>
      </c>
      <c r="C96" s="148">
        <v>488.22653432016943</v>
      </c>
      <c r="D96" s="143">
        <v>45515</v>
      </c>
    </row>
    <row r="97" spans="2:4">
      <c r="B97" s="142" t="s">
        <v>2262</v>
      </c>
      <c r="C97" s="148">
        <v>4613.5197901561687</v>
      </c>
      <c r="D97" s="143">
        <v>47665</v>
      </c>
    </row>
    <row r="98" spans="2:4">
      <c r="B98" s="142" t="s">
        <v>3344</v>
      </c>
      <c r="C98" s="148">
        <v>2.9095756599999998</v>
      </c>
      <c r="D98" s="143">
        <v>46326</v>
      </c>
    </row>
    <row r="99" spans="2:4">
      <c r="B99" s="142" t="s">
        <v>3345</v>
      </c>
      <c r="C99" s="148">
        <v>19.266672930000002</v>
      </c>
      <c r="D99" s="143">
        <v>46326</v>
      </c>
    </row>
    <row r="100" spans="2:4">
      <c r="B100" s="142" t="s">
        <v>3346</v>
      </c>
      <c r="C100" s="148">
        <v>19.466475890000002</v>
      </c>
      <c r="D100" s="143">
        <v>46326</v>
      </c>
    </row>
    <row r="101" spans="2:4">
      <c r="B101" s="142" t="s">
        <v>3347</v>
      </c>
      <c r="C101" s="148">
        <v>30.444540539999998</v>
      </c>
      <c r="D101" s="143">
        <v>46326</v>
      </c>
    </row>
    <row r="102" spans="2:4">
      <c r="B102" s="142" t="s">
        <v>3348</v>
      </c>
      <c r="C102" s="148">
        <v>18.597634860000003</v>
      </c>
      <c r="D102" s="143">
        <v>46326</v>
      </c>
    </row>
    <row r="103" spans="2:4">
      <c r="B103" s="142" t="s">
        <v>3349</v>
      </c>
      <c r="C103" s="148">
        <v>4656.0009846499997</v>
      </c>
      <c r="D103" s="143">
        <v>46752</v>
      </c>
    </row>
    <row r="104" spans="2:4">
      <c r="B104" s="142" t="s">
        <v>3350</v>
      </c>
      <c r="C104" s="148">
        <v>10175.990454850002</v>
      </c>
      <c r="D104" s="143">
        <v>47927</v>
      </c>
    </row>
    <row r="105" spans="2:4">
      <c r="B105" s="142" t="s">
        <v>3505</v>
      </c>
      <c r="C105" s="148">
        <v>554.3501500000001</v>
      </c>
      <c r="D105" s="143">
        <v>45615</v>
      </c>
    </row>
    <row r="106" spans="2:4">
      <c r="B106" s="142" t="s">
        <v>3351</v>
      </c>
      <c r="C106" s="148">
        <v>5394.8878666600003</v>
      </c>
      <c r="D106" s="143">
        <v>47528</v>
      </c>
    </row>
    <row r="107" spans="2:4">
      <c r="B107" s="142" t="s">
        <v>2273</v>
      </c>
      <c r="C107" s="148">
        <v>780.75202200000001</v>
      </c>
      <c r="D107" s="143">
        <v>47756</v>
      </c>
    </row>
    <row r="108" spans="2:4">
      <c r="B108" s="142" t="s">
        <v>3352</v>
      </c>
      <c r="C108" s="148">
        <v>5846.1127603638142</v>
      </c>
      <c r="D108" s="143">
        <v>48332</v>
      </c>
    </row>
    <row r="109" spans="2:4">
      <c r="B109" s="142" t="s">
        <v>3353</v>
      </c>
      <c r="C109" s="148">
        <v>5322.2962280000002</v>
      </c>
      <c r="D109" s="143">
        <v>47715</v>
      </c>
    </row>
    <row r="110" spans="2:4">
      <c r="B110" s="142" t="s">
        <v>3354</v>
      </c>
      <c r="C110" s="148">
        <v>2726.9672290000003</v>
      </c>
      <c r="D110" s="143">
        <v>47715</v>
      </c>
    </row>
    <row r="111" spans="2:4">
      <c r="B111" s="142" t="s">
        <v>3355</v>
      </c>
      <c r="C111" s="148">
        <v>155.854588995</v>
      </c>
      <c r="D111" s="143">
        <v>47715</v>
      </c>
    </row>
    <row r="112" spans="2:4">
      <c r="B112" s="142" t="s">
        <v>2277</v>
      </c>
      <c r="C112" s="148">
        <v>451.09386436500006</v>
      </c>
      <c r="D112" s="143">
        <v>48466</v>
      </c>
    </row>
    <row r="113" spans="2:4">
      <c r="B113" s="142" t="s">
        <v>2278</v>
      </c>
      <c r="C113" s="148">
        <v>331.02530999999999</v>
      </c>
      <c r="D113" s="143">
        <v>48466</v>
      </c>
    </row>
    <row r="114" spans="2:4">
      <c r="B114" s="142" t="s">
        <v>3356</v>
      </c>
      <c r="C114" s="148">
        <v>2243.1439388200001</v>
      </c>
      <c r="D114" s="143">
        <v>48446</v>
      </c>
    </row>
    <row r="115" spans="2:4">
      <c r="B115" s="142" t="s">
        <v>3357</v>
      </c>
      <c r="C115" s="148">
        <v>19.726217000000002</v>
      </c>
      <c r="D115" s="143">
        <v>48446</v>
      </c>
    </row>
    <row r="116" spans="2:4">
      <c r="B116" s="142" t="s">
        <v>2280</v>
      </c>
      <c r="C116" s="148">
        <v>146.33441007255001</v>
      </c>
      <c r="D116" s="143">
        <v>48319</v>
      </c>
    </row>
    <row r="117" spans="2:4">
      <c r="B117" s="142" t="s">
        <v>3358</v>
      </c>
      <c r="C117" s="148">
        <v>3202.8356990000002</v>
      </c>
      <c r="D117" s="143">
        <v>50586</v>
      </c>
    </row>
    <row r="118" spans="2:4">
      <c r="B118" s="142" t="s">
        <v>3359</v>
      </c>
      <c r="C118" s="148">
        <v>1828.6808049800002</v>
      </c>
      <c r="D118" s="143">
        <v>47392</v>
      </c>
    </row>
    <row r="119" spans="2:4">
      <c r="B119" s="142" t="s">
        <v>3506</v>
      </c>
      <c r="C119" s="148">
        <v>1150.2604648865315</v>
      </c>
      <c r="D119" s="143">
        <v>46418</v>
      </c>
    </row>
    <row r="120" spans="2:4">
      <c r="B120" s="142" t="s">
        <v>3360</v>
      </c>
      <c r="C120" s="148">
        <v>3661.8710308830537</v>
      </c>
      <c r="D120" s="143">
        <v>48760</v>
      </c>
    </row>
    <row r="121" spans="2:4">
      <c r="B121" s="142" t="s">
        <v>2283</v>
      </c>
      <c r="C121" s="148">
        <v>7.2655790000000007</v>
      </c>
      <c r="D121" s="143">
        <v>47453</v>
      </c>
    </row>
    <row r="122" spans="2:4">
      <c r="B122" s="142" t="s">
        <v>2183</v>
      </c>
      <c r="C122" s="148">
        <v>56.242573720000003</v>
      </c>
      <c r="D122" s="143">
        <v>47262</v>
      </c>
    </row>
    <row r="123" spans="2:4">
      <c r="B123" s="142" t="s">
        <v>3507</v>
      </c>
      <c r="C123" s="148">
        <v>9.102963108631041</v>
      </c>
      <c r="D123" s="143">
        <v>45126</v>
      </c>
    </row>
    <row r="124" spans="2:4">
      <c r="B124" s="142" t="s">
        <v>3361</v>
      </c>
      <c r="C124" s="148">
        <v>22.248972396930004</v>
      </c>
      <c r="D124" s="143">
        <v>45777</v>
      </c>
    </row>
    <row r="125" spans="2:4">
      <c r="B125" s="142" t="s">
        <v>2289</v>
      </c>
      <c r="C125" s="148">
        <v>3311.4915499920003</v>
      </c>
      <c r="D125" s="143">
        <v>45930</v>
      </c>
    </row>
    <row r="126" spans="2:4">
      <c r="B126" s="142" t="s">
        <v>3362</v>
      </c>
      <c r="C126" s="148">
        <v>13123.81663622718</v>
      </c>
      <c r="D126" s="143">
        <v>47665</v>
      </c>
    </row>
    <row r="127" spans="2:4">
      <c r="B127" s="142" t="s">
        <v>3363</v>
      </c>
      <c r="C127" s="148">
        <v>1325.0668001865511</v>
      </c>
      <c r="D127" s="143">
        <v>45485</v>
      </c>
    </row>
    <row r="128" spans="2:4">
      <c r="B128" s="142" t="s">
        <v>3364</v>
      </c>
      <c r="C128" s="148">
        <v>3292.7966820851602</v>
      </c>
      <c r="D128" s="143">
        <v>46417</v>
      </c>
    </row>
    <row r="129" spans="2:4">
      <c r="B129" s="142" t="s">
        <v>3365</v>
      </c>
      <c r="C129" s="148">
        <v>583.78685173999997</v>
      </c>
      <c r="D129" s="143">
        <v>47178</v>
      </c>
    </row>
    <row r="130" spans="2:4">
      <c r="B130" s="142" t="s">
        <v>3366</v>
      </c>
      <c r="C130" s="148">
        <v>94.866150000000005</v>
      </c>
      <c r="D130" s="143">
        <v>47447</v>
      </c>
    </row>
    <row r="131" spans="2:4">
      <c r="B131" s="142" t="s">
        <v>3367</v>
      </c>
      <c r="C131" s="148">
        <v>1925.57475626</v>
      </c>
      <c r="D131" s="143">
        <v>47987</v>
      </c>
    </row>
    <row r="132" spans="2:4">
      <c r="B132" s="142" t="s">
        <v>2184</v>
      </c>
      <c r="C132" s="148">
        <v>3786.1179067354269</v>
      </c>
      <c r="D132" s="143">
        <v>48180</v>
      </c>
    </row>
    <row r="133" spans="2:4">
      <c r="B133" s="142" t="s">
        <v>3368</v>
      </c>
      <c r="C133" s="148">
        <v>5463.9109159999998</v>
      </c>
      <c r="D133" s="143">
        <v>47735</v>
      </c>
    </row>
    <row r="134" spans="2:4">
      <c r="B134" s="142" t="s">
        <v>3369</v>
      </c>
      <c r="C134" s="148">
        <v>154.65030193000001</v>
      </c>
      <c r="D134" s="143">
        <v>48151</v>
      </c>
    </row>
    <row r="135" spans="2:4">
      <c r="B135" s="142" t="s">
        <v>3370</v>
      </c>
      <c r="C135" s="148">
        <v>3477.908189568459</v>
      </c>
      <c r="D135" s="143">
        <v>47848</v>
      </c>
    </row>
    <row r="136" spans="2:4">
      <c r="B136" s="142" t="s">
        <v>3371</v>
      </c>
      <c r="C136" s="148">
        <v>125.23152937500001</v>
      </c>
      <c r="D136" s="143">
        <v>45710</v>
      </c>
    </row>
    <row r="137" spans="2:4">
      <c r="B137" s="142" t="s">
        <v>3372</v>
      </c>
      <c r="C137" s="148">
        <v>3029.5988279100006</v>
      </c>
      <c r="D137" s="143">
        <v>46573</v>
      </c>
    </row>
    <row r="138" spans="2:4">
      <c r="B138" s="142" t="s">
        <v>3373</v>
      </c>
      <c r="C138" s="148">
        <v>3461.6791501329835</v>
      </c>
      <c r="D138" s="143">
        <v>47832</v>
      </c>
    </row>
    <row r="139" spans="2:4">
      <c r="B139" s="142" t="s">
        <v>3374</v>
      </c>
      <c r="C139" s="148">
        <v>126.88056103500001</v>
      </c>
      <c r="D139" s="143">
        <v>46524</v>
      </c>
    </row>
    <row r="140" spans="2:4">
      <c r="B140" s="142" t="s">
        <v>3375</v>
      </c>
      <c r="C140" s="148">
        <v>3640.7367638703363</v>
      </c>
      <c r="D140" s="143">
        <v>48121</v>
      </c>
    </row>
    <row r="141" spans="2:4">
      <c r="B141" s="142" t="s">
        <v>3376</v>
      </c>
      <c r="C141" s="148">
        <v>966.19558258196787</v>
      </c>
      <c r="D141" s="143">
        <v>48121</v>
      </c>
    </row>
    <row r="142" spans="2:4">
      <c r="B142" s="142" t="s">
        <v>3377</v>
      </c>
      <c r="C142" s="148">
        <v>287.59619968245005</v>
      </c>
      <c r="D142" s="143">
        <v>47255</v>
      </c>
    </row>
    <row r="143" spans="2:4">
      <c r="B143" s="142" t="s">
        <v>3378</v>
      </c>
      <c r="C143" s="148">
        <v>581.59710757035009</v>
      </c>
      <c r="D143" s="143">
        <v>48029</v>
      </c>
    </row>
    <row r="144" spans="2:4">
      <c r="B144" s="142" t="s">
        <v>3508</v>
      </c>
      <c r="C144" s="148">
        <v>28.342016754373855</v>
      </c>
      <c r="D144" s="143">
        <v>45371</v>
      </c>
    </row>
    <row r="145" spans="2:4">
      <c r="B145" s="142" t="s">
        <v>3379</v>
      </c>
      <c r="C145" s="148">
        <v>673.68108900000004</v>
      </c>
      <c r="D145" s="143">
        <v>48294</v>
      </c>
    </row>
    <row r="146" spans="2:4">
      <c r="B146" s="142" t="s">
        <v>3380</v>
      </c>
      <c r="C146" s="148">
        <v>5.5173000193800004E-2</v>
      </c>
      <c r="D146" s="143">
        <v>50586</v>
      </c>
    </row>
    <row r="147" spans="2:4">
      <c r="B147" s="142" t="s">
        <v>2315</v>
      </c>
      <c r="C147" s="148">
        <v>5115.2676939939556</v>
      </c>
      <c r="D147" s="143">
        <v>47937</v>
      </c>
    </row>
    <row r="148" spans="2:4">
      <c r="B148" s="142" t="s">
        <v>3381</v>
      </c>
      <c r="C148" s="148">
        <v>906.04561999999999</v>
      </c>
      <c r="D148" s="143">
        <v>46572</v>
      </c>
    </row>
    <row r="149" spans="2:4">
      <c r="B149" s="142" t="s">
        <v>3509</v>
      </c>
      <c r="C149" s="148">
        <v>425.79436041758663</v>
      </c>
      <c r="D149" s="143">
        <v>45187</v>
      </c>
    </row>
    <row r="150" spans="2:4">
      <c r="B150" s="142" t="s">
        <v>3382</v>
      </c>
      <c r="C150" s="148">
        <v>358.46727427000002</v>
      </c>
      <c r="D150" s="143">
        <v>46844</v>
      </c>
    </row>
    <row r="151" spans="2:4">
      <c r="B151" s="142" t="s">
        <v>3510</v>
      </c>
      <c r="C151" s="148">
        <v>580.89462280523549</v>
      </c>
      <c r="D151" s="143">
        <v>45602</v>
      </c>
    </row>
    <row r="152" spans="2:4">
      <c r="B152" s="142" t="s">
        <v>3383</v>
      </c>
      <c r="C152" s="148">
        <v>1.3142400000000001</v>
      </c>
      <c r="D152" s="143">
        <v>50586</v>
      </c>
    </row>
    <row r="153" spans="2:4">
      <c r="B153" s="142" t="s">
        <v>3384</v>
      </c>
      <c r="C153" s="148">
        <v>1637.3064818174305</v>
      </c>
      <c r="D153" s="143">
        <v>50586</v>
      </c>
    </row>
    <row r="154" spans="2:4">
      <c r="B154" s="142" t="s">
        <v>3385</v>
      </c>
      <c r="C154" s="148">
        <v>288.32730990030007</v>
      </c>
      <c r="D154" s="143">
        <v>45869</v>
      </c>
    </row>
    <row r="155" spans="2:4">
      <c r="B155" s="142" t="s">
        <v>3386</v>
      </c>
      <c r="C155" s="148">
        <v>279.15282700000006</v>
      </c>
      <c r="D155" s="143">
        <v>46201</v>
      </c>
    </row>
    <row r="156" spans="2:4">
      <c r="B156" s="142" t="s">
        <v>3387</v>
      </c>
      <c r="C156" s="148">
        <v>1047.6922960000002</v>
      </c>
      <c r="D156" s="143">
        <v>46203</v>
      </c>
    </row>
    <row r="157" spans="2:4">
      <c r="B157" s="142" t="s">
        <v>3388</v>
      </c>
      <c r="C157" s="148">
        <v>2692.2587185500001</v>
      </c>
      <c r="D157" s="143">
        <v>46660</v>
      </c>
    </row>
    <row r="158" spans="2:4">
      <c r="B158" s="142" t="s">
        <v>2328</v>
      </c>
      <c r="C158" s="148">
        <v>1016.105914</v>
      </c>
      <c r="D158" s="143">
        <v>47301</v>
      </c>
    </row>
    <row r="159" spans="2:4">
      <c r="B159" s="142" t="s">
        <v>3389</v>
      </c>
      <c r="C159" s="148">
        <v>3477.2998390099997</v>
      </c>
      <c r="D159" s="143">
        <v>48176</v>
      </c>
    </row>
    <row r="160" spans="2:4">
      <c r="B160" s="142" t="s">
        <v>3390</v>
      </c>
      <c r="C160" s="148">
        <v>51.546698000000006</v>
      </c>
      <c r="D160" s="143">
        <v>48213</v>
      </c>
    </row>
    <row r="161" spans="2:4">
      <c r="B161" s="142" t="s">
        <v>2332</v>
      </c>
      <c r="C161" s="148">
        <v>267.36056477</v>
      </c>
      <c r="D161" s="143">
        <v>47992</v>
      </c>
    </row>
    <row r="162" spans="2:4">
      <c r="B162" s="142" t="s">
        <v>3391</v>
      </c>
      <c r="C162" s="148">
        <v>528.80115100000012</v>
      </c>
      <c r="D162" s="143">
        <v>46601</v>
      </c>
    </row>
    <row r="163" spans="2:4">
      <c r="B163" s="142" t="s">
        <v>3392</v>
      </c>
      <c r="C163" s="148">
        <v>549.10454381722366</v>
      </c>
      <c r="D163" s="143">
        <v>46722</v>
      </c>
    </row>
    <row r="164" spans="2:4">
      <c r="B164" s="142" t="s">
        <v>3393</v>
      </c>
      <c r="C164" s="148">
        <v>788.06109868468218</v>
      </c>
      <c r="D164" s="143">
        <v>46794</v>
      </c>
    </row>
    <row r="165" spans="2:4">
      <c r="B165" s="142" t="s">
        <v>3394</v>
      </c>
      <c r="C165" s="148">
        <v>538.70029879500009</v>
      </c>
      <c r="D165" s="143">
        <v>47407</v>
      </c>
    </row>
    <row r="166" spans="2:4">
      <c r="B166" s="142" t="s">
        <v>3395</v>
      </c>
      <c r="C166" s="148">
        <v>3714.4985461200004</v>
      </c>
      <c r="D166" s="143">
        <v>48234</v>
      </c>
    </row>
    <row r="167" spans="2:4">
      <c r="B167" s="142" t="s">
        <v>2339</v>
      </c>
      <c r="C167" s="148">
        <v>557.39051909152704</v>
      </c>
      <c r="D167" s="143">
        <v>47467</v>
      </c>
    </row>
    <row r="168" spans="2:4">
      <c r="B168" s="142" t="s">
        <v>3396</v>
      </c>
      <c r="C168" s="148">
        <v>2158.1619740000006</v>
      </c>
      <c r="D168" s="143">
        <v>47599</v>
      </c>
    </row>
    <row r="169" spans="2:4">
      <c r="B169" s="142" t="s">
        <v>3293</v>
      </c>
      <c r="C169" s="148">
        <v>9.0597460000000005</v>
      </c>
      <c r="D169" s="143">
        <v>46082</v>
      </c>
    </row>
    <row r="170" spans="2:4">
      <c r="B170" s="142" t="s">
        <v>2344</v>
      </c>
      <c r="C170" s="148">
        <v>1488.4225690000001</v>
      </c>
      <c r="D170" s="143">
        <v>47236</v>
      </c>
    </row>
    <row r="171" spans="2:4">
      <c r="B171" s="142" t="s">
        <v>3397</v>
      </c>
      <c r="C171" s="148">
        <v>2959.0291457100002</v>
      </c>
      <c r="D171" s="143">
        <v>46465</v>
      </c>
    </row>
    <row r="172" spans="2:4">
      <c r="B172" s="142" t="s">
        <v>3511</v>
      </c>
      <c r="C172" s="148">
        <v>140.93842391394864</v>
      </c>
      <c r="D172" s="143">
        <v>46014</v>
      </c>
    </row>
    <row r="173" spans="2:4">
      <c r="B173" s="142" t="s">
        <v>3512</v>
      </c>
      <c r="C173" s="148">
        <v>66.233221964376398</v>
      </c>
      <c r="D173" s="143">
        <v>45830</v>
      </c>
    </row>
    <row r="174" spans="2:4">
      <c r="B174" s="142" t="s">
        <v>3398</v>
      </c>
      <c r="C174" s="148">
        <v>123.95434712999999</v>
      </c>
      <c r="D174" s="143">
        <v>48723</v>
      </c>
    </row>
    <row r="175" spans="2:4">
      <c r="B175" s="142" t="s">
        <v>3399</v>
      </c>
      <c r="C175" s="148">
        <v>1000.458466</v>
      </c>
      <c r="D175" s="143">
        <v>48268</v>
      </c>
    </row>
    <row r="176" spans="2:4">
      <c r="B176" s="142" t="s">
        <v>2356</v>
      </c>
      <c r="C176" s="148">
        <v>240.07261300000002</v>
      </c>
      <c r="D176" s="143">
        <v>47107</v>
      </c>
    </row>
    <row r="177" spans="2:4">
      <c r="B177" s="142" t="s">
        <v>3400</v>
      </c>
      <c r="C177" s="148">
        <v>189.65261458000003</v>
      </c>
      <c r="D177" s="143">
        <v>48213</v>
      </c>
    </row>
    <row r="178" spans="2:4">
      <c r="B178" s="142" t="s">
        <v>3401</v>
      </c>
      <c r="C178" s="148">
        <v>99.816165665550017</v>
      </c>
      <c r="D178" s="143">
        <v>45869</v>
      </c>
    </row>
    <row r="179" spans="2:4">
      <c r="B179" s="142" t="s">
        <v>2359</v>
      </c>
      <c r="C179" s="148">
        <v>808.29672196500019</v>
      </c>
      <c r="D179" s="143">
        <v>47848</v>
      </c>
    </row>
    <row r="180" spans="2:4">
      <c r="B180" s="142" t="s">
        <v>3402</v>
      </c>
      <c r="C180" s="148">
        <v>334.68227382000003</v>
      </c>
      <c r="D180" s="143">
        <v>46637</v>
      </c>
    </row>
    <row r="181" spans="2:4">
      <c r="B181" s="142" t="s">
        <v>2361</v>
      </c>
      <c r="C181" s="148">
        <v>1627.2717637950002</v>
      </c>
      <c r="D181" s="143">
        <v>47574</v>
      </c>
    </row>
    <row r="182" spans="2:4">
      <c r="B182" s="142" t="s">
        <v>3403</v>
      </c>
      <c r="C182" s="148">
        <v>1268.9460918400002</v>
      </c>
      <c r="D182" s="143">
        <v>48942</v>
      </c>
    </row>
    <row r="183" spans="2:4">
      <c r="B183" s="142" t="s">
        <v>3404</v>
      </c>
      <c r="C183" s="148">
        <v>1744.92621674</v>
      </c>
      <c r="D183" s="143">
        <v>48942</v>
      </c>
    </row>
    <row r="184" spans="2:4">
      <c r="B184" s="142" t="s">
        <v>2197</v>
      </c>
      <c r="C184" s="148">
        <v>5768.3675620000004</v>
      </c>
      <c r="D184" s="143">
        <v>49405</v>
      </c>
    </row>
    <row r="185" spans="2:4">
      <c r="B185" s="142" t="s">
        <v>3405</v>
      </c>
      <c r="C185" s="148">
        <v>112.26259281000002</v>
      </c>
      <c r="D185" s="143">
        <v>48069</v>
      </c>
    </row>
    <row r="186" spans="2:4">
      <c r="B186" s="142" t="s">
        <v>3406</v>
      </c>
      <c r="C186" s="148">
        <v>2660.0824474000005</v>
      </c>
      <c r="D186" s="143">
        <v>46643</v>
      </c>
    </row>
    <row r="187" spans="2:4">
      <c r="B187" s="142" t="s">
        <v>3407</v>
      </c>
      <c r="C187" s="148">
        <v>1047.2399710000002</v>
      </c>
      <c r="D187" s="143">
        <v>48004</v>
      </c>
    </row>
    <row r="188" spans="2:4">
      <c r="B188" s="142" t="s">
        <v>3408</v>
      </c>
      <c r="C188" s="148">
        <v>4.9413444499999999</v>
      </c>
      <c r="D188" s="143">
        <v>47262</v>
      </c>
    </row>
    <row r="189" spans="2:4">
      <c r="B189" s="142" t="s">
        <v>3409</v>
      </c>
      <c r="C189" s="148">
        <v>1.22452092</v>
      </c>
      <c r="D189" s="143">
        <v>45939</v>
      </c>
    </row>
    <row r="190" spans="2:4">
      <c r="B190" s="142" t="s">
        <v>2364</v>
      </c>
      <c r="C190" s="148">
        <v>2429.0325656</v>
      </c>
      <c r="D190" s="143">
        <v>46742</v>
      </c>
    </row>
    <row r="191" spans="2:4">
      <c r="B191" s="142" t="s">
        <v>3410</v>
      </c>
      <c r="C191" s="148">
        <v>2363.5923379999999</v>
      </c>
      <c r="D191" s="143">
        <v>46112</v>
      </c>
    </row>
    <row r="192" spans="2:4">
      <c r="B192" s="142" t="s">
        <v>2365</v>
      </c>
      <c r="C192" s="148">
        <v>8051.1582218200001</v>
      </c>
      <c r="D192" s="143">
        <v>46722</v>
      </c>
    </row>
    <row r="193" spans="2:4">
      <c r="B193" s="142" t="s">
        <v>2366</v>
      </c>
      <c r="C193" s="148">
        <v>574.66572200000007</v>
      </c>
      <c r="D193" s="143">
        <v>46722</v>
      </c>
    </row>
    <row r="194" spans="2:4">
      <c r="B194" s="142" t="s">
        <v>2198</v>
      </c>
      <c r="C194" s="148">
        <v>13.699389860000002</v>
      </c>
      <c r="D194" s="143">
        <v>48030</v>
      </c>
    </row>
    <row r="195" spans="2:4">
      <c r="B195" s="142"/>
      <c r="C195" s="148"/>
      <c r="D195" s="143"/>
    </row>
    <row r="196" spans="2:4">
      <c r="B196" s="76"/>
      <c r="C196" s="83"/>
      <c r="D196" s="116"/>
    </row>
    <row r="197" spans="2:4">
      <c r="B197" s="76"/>
      <c r="C197" s="83"/>
      <c r="D197" s="116"/>
    </row>
    <row r="198" spans="2:4">
      <c r="B198" s="76"/>
      <c r="C198" s="83"/>
      <c r="D198" s="116"/>
    </row>
    <row r="199" spans="2:4">
      <c r="B199" s="115"/>
      <c r="C199" s="116"/>
      <c r="D199" s="116"/>
    </row>
    <row r="200" spans="2:4">
      <c r="B200" s="115"/>
      <c r="C200" s="116"/>
      <c r="D200" s="116"/>
    </row>
    <row r="201" spans="2:4">
      <c r="B201" s="115"/>
      <c r="C201" s="116"/>
      <c r="D201" s="116"/>
    </row>
    <row r="202" spans="2:4">
      <c r="B202" s="115"/>
      <c r="C202" s="116"/>
      <c r="D202" s="116"/>
    </row>
    <row r="203" spans="2:4">
      <c r="B203" s="115"/>
      <c r="C203" s="116"/>
      <c r="D203" s="116"/>
    </row>
    <row r="204" spans="2:4">
      <c r="B204" s="115"/>
      <c r="C204" s="116"/>
      <c r="D204" s="116"/>
    </row>
    <row r="205" spans="2:4">
      <c r="B205" s="115"/>
      <c r="C205" s="116"/>
      <c r="D205" s="116"/>
    </row>
    <row r="206" spans="2:4">
      <c r="B206" s="115"/>
      <c r="C206" s="116"/>
      <c r="D206" s="116"/>
    </row>
    <row r="207" spans="2:4">
      <c r="B207" s="115"/>
      <c r="C207" s="116"/>
      <c r="D207" s="116"/>
    </row>
    <row r="208" spans="2:4">
      <c r="B208" s="115"/>
      <c r="C208" s="116"/>
      <c r="D208" s="116"/>
    </row>
    <row r="209" spans="2:4">
      <c r="B209" s="115"/>
      <c r="C209" s="116"/>
      <c r="D209" s="116"/>
    </row>
    <row r="210" spans="2:4">
      <c r="B210" s="115"/>
      <c r="C210" s="116"/>
      <c r="D210" s="116"/>
    </row>
    <row r="211" spans="2:4">
      <c r="B211" s="115"/>
      <c r="C211" s="116"/>
      <c r="D211" s="116"/>
    </row>
    <row r="212" spans="2:4">
      <c r="B212" s="115"/>
      <c r="C212" s="116"/>
      <c r="D212" s="116"/>
    </row>
    <row r="213" spans="2:4">
      <c r="B213" s="115"/>
      <c r="C213" s="116"/>
      <c r="D213" s="116"/>
    </row>
    <row r="214" spans="2:4">
      <c r="B214" s="115"/>
      <c r="C214" s="116"/>
      <c r="D214" s="116"/>
    </row>
    <row r="215" spans="2:4">
      <c r="B215" s="115"/>
      <c r="C215" s="116"/>
      <c r="D215" s="116"/>
    </row>
    <row r="216" spans="2:4">
      <c r="B216" s="115"/>
      <c r="C216" s="116"/>
      <c r="D216" s="116"/>
    </row>
    <row r="217" spans="2:4">
      <c r="B217" s="115"/>
      <c r="C217" s="116"/>
      <c r="D217" s="116"/>
    </row>
    <row r="218" spans="2:4">
      <c r="B218" s="115"/>
      <c r="C218" s="116"/>
      <c r="D218" s="116"/>
    </row>
    <row r="219" spans="2:4">
      <c r="B219" s="115"/>
      <c r="C219" s="116"/>
      <c r="D219" s="116"/>
    </row>
    <row r="220" spans="2:4">
      <c r="B220" s="115"/>
      <c r="C220" s="116"/>
      <c r="D220" s="116"/>
    </row>
    <row r="221" spans="2:4">
      <c r="B221" s="115"/>
      <c r="C221" s="116"/>
      <c r="D221" s="116"/>
    </row>
    <row r="222" spans="2:4">
      <c r="B222" s="115"/>
      <c r="C222" s="116"/>
      <c r="D222" s="116"/>
    </row>
    <row r="223" spans="2:4">
      <c r="B223" s="115"/>
      <c r="C223" s="116"/>
      <c r="D223" s="116"/>
    </row>
    <row r="224" spans="2:4">
      <c r="B224" s="115"/>
      <c r="C224" s="116"/>
      <c r="D224" s="116"/>
    </row>
    <row r="225" spans="2:4">
      <c r="B225" s="115"/>
      <c r="C225" s="116"/>
      <c r="D225" s="116"/>
    </row>
    <row r="226" spans="2:4">
      <c r="B226" s="115"/>
      <c r="C226" s="116"/>
      <c r="D226" s="116"/>
    </row>
    <row r="227" spans="2:4">
      <c r="B227" s="115"/>
      <c r="C227" s="116"/>
      <c r="D227" s="116"/>
    </row>
    <row r="228" spans="2:4">
      <c r="B228" s="115"/>
      <c r="C228" s="116"/>
      <c r="D228" s="116"/>
    </row>
    <row r="229" spans="2:4">
      <c r="B229" s="115"/>
      <c r="C229" s="116"/>
      <c r="D229" s="116"/>
    </row>
    <row r="230" spans="2:4">
      <c r="B230" s="115"/>
      <c r="C230" s="116"/>
      <c r="D230" s="116"/>
    </row>
    <row r="231" spans="2:4">
      <c r="B231" s="115"/>
      <c r="C231" s="116"/>
      <c r="D231" s="116"/>
    </row>
    <row r="232" spans="2:4">
      <c r="B232" s="115"/>
      <c r="C232" s="116"/>
      <c r="D232" s="116"/>
    </row>
    <row r="233" spans="2:4">
      <c r="B233" s="115"/>
      <c r="C233" s="116"/>
      <c r="D233" s="116"/>
    </row>
    <row r="234" spans="2:4">
      <c r="B234" s="115"/>
      <c r="C234" s="116"/>
      <c r="D234" s="116"/>
    </row>
    <row r="235" spans="2:4">
      <c r="B235" s="115"/>
      <c r="C235" s="116"/>
      <c r="D235" s="116"/>
    </row>
    <row r="236" spans="2:4">
      <c r="B236" s="115"/>
      <c r="C236" s="116"/>
      <c r="D236" s="116"/>
    </row>
    <row r="237" spans="2:4">
      <c r="B237" s="115"/>
      <c r="C237" s="116"/>
      <c r="D237" s="116"/>
    </row>
    <row r="238" spans="2:4">
      <c r="B238" s="115"/>
      <c r="C238" s="116"/>
      <c r="D238" s="116"/>
    </row>
    <row r="239" spans="2:4">
      <c r="B239" s="115"/>
      <c r="C239" s="116"/>
      <c r="D239" s="116"/>
    </row>
    <row r="240" spans="2:4">
      <c r="B240" s="115"/>
      <c r="C240" s="116"/>
      <c r="D240" s="116"/>
    </row>
    <row r="241" spans="2:4">
      <c r="B241" s="115"/>
      <c r="C241" s="116"/>
      <c r="D241" s="116"/>
    </row>
    <row r="242" spans="2:4">
      <c r="B242" s="115"/>
      <c r="C242" s="116"/>
      <c r="D242" s="116"/>
    </row>
    <row r="243" spans="2:4">
      <c r="B243" s="115"/>
      <c r="C243" s="116"/>
      <c r="D243" s="116"/>
    </row>
    <row r="244" spans="2:4">
      <c r="B244" s="115"/>
      <c r="C244" s="116"/>
      <c r="D244" s="116"/>
    </row>
    <row r="245" spans="2:4">
      <c r="B245" s="115"/>
      <c r="C245" s="116"/>
      <c r="D245" s="116"/>
    </row>
    <row r="246" spans="2:4">
      <c r="B246" s="115"/>
      <c r="C246" s="116"/>
      <c r="D246" s="116"/>
    </row>
    <row r="247" spans="2:4">
      <c r="B247" s="115"/>
      <c r="C247" s="116"/>
      <c r="D247" s="116"/>
    </row>
    <row r="248" spans="2:4">
      <c r="B248" s="115"/>
      <c r="C248" s="116"/>
      <c r="D248" s="116"/>
    </row>
    <row r="249" spans="2:4">
      <c r="B249" s="115"/>
      <c r="C249" s="116"/>
      <c r="D249" s="116"/>
    </row>
    <row r="250" spans="2:4">
      <c r="B250" s="115"/>
      <c r="C250" s="116"/>
      <c r="D250" s="116"/>
    </row>
    <row r="251" spans="2:4">
      <c r="B251" s="115"/>
      <c r="C251" s="116"/>
      <c r="D251" s="116"/>
    </row>
    <row r="252" spans="2:4">
      <c r="B252" s="115"/>
      <c r="C252" s="116"/>
      <c r="D252" s="116"/>
    </row>
    <row r="253" spans="2:4">
      <c r="B253" s="115"/>
      <c r="C253" s="116"/>
      <c r="D253" s="116"/>
    </row>
    <row r="254" spans="2:4">
      <c r="B254" s="115"/>
      <c r="C254" s="116"/>
      <c r="D254" s="116"/>
    </row>
    <row r="255" spans="2:4">
      <c r="B255" s="115"/>
      <c r="C255" s="116"/>
      <c r="D255" s="116"/>
    </row>
    <row r="256" spans="2:4">
      <c r="B256" s="115"/>
      <c r="C256" s="116"/>
      <c r="D256" s="116"/>
    </row>
    <row r="257" spans="2:4">
      <c r="B257" s="115"/>
      <c r="C257" s="116"/>
      <c r="D257" s="116"/>
    </row>
    <row r="258" spans="2:4">
      <c r="B258" s="115"/>
      <c r="C258" s="116"/>
      <c r="D258" s="116"/>
    </row>
    <row r="259" spans="2:4">
      <c r="B259" s="115"/>
      <c r="C259" s="116"/>
      <c r="D259" s="116"/>
    </row>
    <row r="260" spans="2:4">
      <c r="B260" s="115"/>
      <c r="C260" s="116"/>
      <c r="D260" s="116"/>
    </row>
    <row r="261" spans="2:4">
      <c r="B261" s="115"/>
      <c r="C261" s="116"/>
      <c r="D261" s="116"/>
    </row>
    <row r="262" spans="2:4">
      <c r="B262" s="115"/>
      <c r="C262" s="116"/>
      <c r="D262" s="116"/>
    </row>
    <row r="263" spans="2:4">
      <c r="B263" s="115"/>
      <c r="C263" s="116"/>
      <c r="D263" s="116"/>
    </row>
    <row r="264" spans="2:4">
      <c r="B264" s="115"/>
      <c r="C264" s="116"/>
      <c r="D264" s="116"/>
    </row>
    <row r="265" spans="2:4">
      <c r="B265" s="115"/>
      <c r="C265" s="116"/>
      <c r="D265" s="116"/>
    </row>
    <row r="266" spans="2:4">
      <c r="B266" s="115"/>
      <c r="C266" s="116"/>
      <c r="D266" s="116"/>
    </row>
    <row r="267" spans="2:4">
      <c r="B267" s="115"/>
      <c r="C267" s="116"/>
      <c r="D267" s="116"/>
    </row>
    <row r="268" spans="2:4">
      <c r="B268" s="115"/>
      <c r="C268" s="116"/>
      <c r="D268" s="116"/>
    </row>
    <row r="269" spans="2:4">
      <c r="B269" s="115"/>
      <c r="C269" s="116"/>
      <c r="D269" s="116"/>
    </row>
    <row r="270" spans="2:4">
      <c r="B270" s="115"/>
      <c r="C270" s="116"/>
      <c r="D270" s="116"/>
    </row>
    <row r="271" spans="2:4">
      <c r="B271" s="115"/>
      <c r="C271" s="116"/>
      <c r="D271" s="116"/>
    </row>
    <row r="272" spans="2:4">
      <c r="B272" s="115"/>
      <c r="C272" s="116"/>
      <c r="D272" s="116"/>
    </row>
    <row r="273" spans="2:4">
      <c r="B273" s="115"/>
      <c r="C273" s="116"/>
      <c r="D273" s="116"/>
    </row>
    <row r="274" spans="2:4">
      <c r="B274" s="115"/>
      <c r="C274" s="116"/>
      <c r="D274" s="116"/>
    </row>
    <row r="275" spans="2:4">
      <c r="B275" s="115"/>
      <c r="C275" s="116"/>
      <c r="D275" s="116"/>
    </row>
    <row r="276" spans="2:4">
      <c r="B276" s="115"/>
      <c r="C276" s="116"/>
      <c r="D276" s="116"/>
    </row>
    <row r="277" spans="2:4">
      <c r="B277" s="115"/>
      <c r="C277" s="116"/>
      <c r="D277" s="116"/>
    </row>
    <row r="278" spans="2:4">
      <c r="B278" s="115"/>
      <c r="C278" s="116"/>
      <c r="D278" s="116"/>
    </row>
    <row r="279" spans="2:4">
      <c r="B279" s="115"/>
      <c r="C279" s="116"/>
      <c r="D279" s="116"/>
    </row>
    <row r="280" spans="2:4">
      <c r="B280" s="115"/>
      <c r="C280" s="116"/>
      <c r="D280" s="116"/>
    </row>
    <row r="281" spans="2:4">
      <c r="B281" s="115"/>
      <c r="C281" s="116"/>
      <c r="D281" s="116"/>
    </row>
    <row r="282" spans="2:4">
      <c r="B282" s="115"/>
      <c r="C282" s="116"/>
      <c r="D282" s="116"/>
    </row>
    <row r="283" spans="2:4">
      <c r="B283" s="115"/>
      <c r="C283" s="116"/>
      <c r="D283" s="116"/>
    </row>
    <row r="284" spans="2:4">
      <c r="B284" s="115"/>
      <c r="C284" s="116"/>
      <c r="D284" s="116"/>
    </row>
    <row r="285" spans="2:4">
      <c r="B285" s="115"/>
      <c r="C285" s="116"/>
      <c r="D285" s="116"/>
    </row>
    <row r="286" spans="2:4">
      <c r="B286" s="115"/>
      <c r="C286" s="116"/>
      <c r="D286" s="116"/>
    </row>
    <row r="287" spans="2:4">
      <c r="B287" s="115"/>
      <c r="C287" s="116"/>
      <c r="D287" s="116"/>
    </row>
    <row r="288" spans="2:4">
      <c r="B288" s="115"/>
      <c r="C288" s="116"/>
      <c r="D288" s="116"/>
    </row>
    <row r="289" spans="2:4">
      <c r="B289" s="115"/>
      <c r="C289" s="116"/>
      <c r="D289" s="116"/>
    </row>
    <row r="290" spans="2:4">
      <c r="B290" s="115"/>
      <c r="C290" s="116"/>
      <c r="D290" s="116"/>
    </row>
    <row r="291" spans="2:4">
      <c r="B291" s="115"/>
      <c r="C291" s="116"/>
      <c r="D291" s="116"/>
    </row>
    <row r="292" spans="2:4">
      <c r="B292" s="115"/>
      <c r="C292" s="116"/>
      <c r="D292" s="116"/>
    </row>
    <row r="293" spans="2:4">
      <c r="B293" s="115"/>
      <c r="C293" s="116"/>
      <c r="D293" s="116"/>
    </row>
    <row r="294" spans="2:4">
      <c r="B294" s="115"/>
      <c r="C294" s="116"/>
      <c r="D294" s="116"/>
    </row>
    <row r="295" spans="2:4">
      <c r="B295" s="115"/>
      <c r="C295" s="116"/>
      <c r="D295" s="116"/>
    </row>
    <row r="296" spans="2:4">
      <c r="B296" s="115"/>
      <c r="C296" s="116"/>
      <c r="D296" s="116"/>
    </row>
    <row r="297" spans="2:4">
      <c r="B297" s="115"/>
      <c r="C297" s="116"/>
      <c r="D297" s="116"/>
    </row>
    <row r="298" spans="2:4">
      <c r="B298" s="115"/>
      <c r="C298" s="116"/>
      <c r="D298" s="116"/>
    </row>
    <row r="299" spans="2:4">
      <c r="B299" s="115"/>
      <c r="C299" s="116"/>
      <c r="D299" s="116"/>
    </row>
    <row r="300" spans="2:4">
      <c r="B300" s="115"/>
      <c r="C300" s="116"/>
      <c r="D300" s="116"/>
    </row>
    <row r="301" spans="2:4">
      <c r="B301" s="115"/>
      <c r="C301" s="116"/>
      <c r="D301" s="116"/>
    </row>
    <row r="302" spans="2:4">
      <c r="B302" s="115"/>
      <c r="C302" s="116"/>
      <c r="D302" s="116"/>
    </row>
    <row r="303" spans="2:4">
      <c r="B303" s="115"/>
      <c r="C303" s="116"/>
      <c r="D303" s="116"/>
    </row>
    <row r="304" spans="2:4">
      <c r="B304" s="115"/>
      <c r="C304" s="116"/>
      <c r="D304" s="116"/>
    </row>
    <row r="305" spans="2:4">
      <c r="B305" s="115"/>
      <c r="C305" s="116"/>
      <c r="D305" s="116"/>
    </row>
    <row r="306" spans="2:4">
      <c r="B306" s="115"/>
      <c r="C306" s="116"/>
      <c r="D306" s="116"/>
    </row>
    <row r="307" spans="2:4">
      <c r="B307" s="115"/>
      <c r="C307" s="116"/>
      <c r="D307" s="116"/>
    </row>
    <row r="308" spans="2:4">
      <c r="B308" s="115"/>
      <c r="C308" s="116"/>
      <c r="D308" s="116"/>
    </row>
    <row r="309" spans="2:4">
      <c r="B309" s="115"/>
      <c r="C309" s="116"/>
      <c r="D309" s="116"/>
    </row>
    <row r="310" spans="2:4">
      <c r="B310" s="115"/>
      <c r="C310" s="116"/>
      <c r="D310" s="116"/>
    </row>
    <row r="311" spans="2:4">
      <c r="B311" s="115"/>
      <c r="C311" s="116"/>
      <c r="D311" s="116"/>
    </row>
    <row r="312" spans="2:4">
      <c r="B312" s="115"/>
      <c r="C312" s="116"/>
      <c r="D312" s="116"/>
    </row>
    <row r="313" spans="2:4">
      <c r="B313" s="115"/>
      <c r="C313" s="116"/>
      <c r="D313" s="116"/>
    </row>
    <row r="314" spans="2:4">
      <c r="B314" s="115"/>
      <c r="C314" s="116"/>
      <c r="D314" s="116"/>
    </row>
    <row r="315" spans="2:4">
      <c r="B315" s="115"/>
      <c r="C315" s="116"/>
      <c r="D315" s="116"/>
    </row>
    <row r="316" spans="2:4">
      <c r="B316" s="115"/>
      <c r="C316" s="116"/>
      <c r="D316" s="116"/>
    </row>
    <row r="317" spans="2:4">
      <c r="B317" s="115"/>
      <c r="C317" s="116"/>
      <c r="D317" s="116"/>
    </row>
    <row r="318" spans="2:4">
      <c r="B318" s="115"/>
      <c r="C318" s="116"/>
      <c r="D318" s="116"/>
    </row>
    <row r="319" spans="2:4">
      <c r="B319" s="115"/>
      <c r="C319" s="116"/>
      <c r="D319" s="116"/>
    </row>
    <row r="320" spans="2:4">
      <c r="B320" s="115"/>
      <c r="C320" s="116"/>
      <c r="D320" s="116"/>
    </row>
    <row r="321" spans="2:4">
      <c r="B321" s="115"/>
      <c r="C321" s="116"/>
      <c r="D321" s="116"/>
    </row>
    <row r="322" spans="2:4">
      <c r="B322" s="115"/>
      <c r="C322" s="116"/>
      <c r="D322" s="116"/>
    </row>
    <row r="323" spans="2:4">
      <c r="B323" s="115"/>
      <c r="C323" s="116"/>
      <c r="D323" s="116"/>
    </row>
    <row r="324" spans="2:4">
      <c r="B324" s="115"/>
      <c r="C324" s="116"/>
      <c r="D324" s="116"/>
    </row>
    <row r="325" spans="2:4">
      <c r="B325" s="115"/>
      <c r="C325" s="116"/>
      <c r="D325" s="116"/>
    </row>
    <row r="326" spans="2:4">
      <c r="B326" s="115"/>
      <c r="C326" s="116"/>
      <c r="D326" s="116"/>
    </row>
    <row r="327" spans="2:4">
      <c r="B327" s="115"/>
      <c r="C327" s="116"/>
      <c r="D327" s="116"/>
    </row>
    <row r="328" spans="2:4">
      <c r="B328" s="115"/>
      <c r="C328" s="116"/>
      <c r="D328" s="116"/>
    </row>
    <row r="329" spans="2:4">
      <c r="B329" s="115"/>
      <c r="C329" s="116"/>
      <c r="D329" s="116"/>
    </row>
    <row r="330" spans="2:4">
      <c r="B330" s="115"/>
      <c r="C330" s="116"/>
      <c r="D330" s="116"/>
    </row>
    <row r="331" spans="2:4">
      <c r="B331" s="115"/>
      <c r="C331" s="116"/>
      <c r="D331" s="116"/>
    </row>
    <row r="332" spans="2:4">
      <c r="B332" s="115"/>
      <c r="C332" s="116"/>
      <c r="D332" s="116"/>
    </row>
    <row r="333" spans="2:4">
      <c r="B333" s="115"/>
      <c r="C333" s="116"/>
      <c r="D333" s="116"/>
    </row>
    <row r="334" spans="2:4">
      <c r="B334" s="115"/>
      <c r="C334" s="116"/>
      <c r="D334" s="116"/>
    </row>
    <row r="335" spans="2:4">
      <c r="B335" s="115"/>
      <c r="C335" s="116"/>
      <c r="D335" s="116"/>
    </row>
    <row r="336" spans="2:4">
      <c r="B336" s="115"/>
      <c r="C336" s="116"/>
      <c r="D336" s="116"/>
    </row>
    <row r="337" spans="2:4">
      <c r="B337" s="115"/>
      <c r="C337" s="116"/>
      <c r="D337" s="116"/>
    </row>
    <row r="338" spans="2:4">
      <c r="B338" s="115"/>
      <c r="C338" s="116"/>
      <c r="D338" s="116"/>
    </row>
    <row r="339" spans="2:4">
      <c r="B339" s="115"/>
      <c r="C339" s="116"/>
      <c r="D339" s="116"/>
    </row>
    <row r="340" spans="2:4">
      <c r="B340" s="115"/>
      <c r="C340" s="116"/>
      <c r="D340" s="116"/>
    </row>
    <row r="341" spans="2:4">
      <c r="B341" s="115"/>
      <c r="C341" s="116"/>
      <c r="D341" s="116"/>
    </row>
    <row r="342" spans="2:4">
      <c r="B342" s="115"/>
      <c r="C342" s="116"/>
      <c r="D342" s="116"/>
    </row>
    <row r="343" spans="2:4">
      <c r="B343" s="115"/>
      <c r="C343" s="116"/>
      <c r="D343" s="116"/>
    </row>
    <row r="344" spans="2:4">
      <c r="B344" s="115"/>
      <c r="C344" s="116"/>
      <c r="D344" s="116"/>
    </row>
    <row r="345" spans="2:4">
      <c r="B345" s="115"/>
      <c r="C345" s="116"/>
      <c r="D345" s="116"/>
    </row>
    <row r="346" spans="2:4">
      <c r="B346" s="115"/>
      <c r="C346" s="116"/>
      <c r="D346" s="116"/>
    </row>
    <row r="347" spans="2:4">
      <c r="B347" s="115"/>
      <c r="C347" s="116"/>
      <c r="D347" s="116"/>
    </row>
    <row r="348" spans="2:4">
      <c r="B348" s="115"/>
      <c r="C348" s="116"/>
      <c r="D348" s="116"/>
    </row>
    <row r="349" spans="2:4">
      <c r="B349" s="115"/>
      <c r="C349" s="116"/>
      <c r="D349" s="116"/>
    </row>
    <row r="350" spans="2:4">
      <c r="B350" s="115"/>
      <c r="C350" s="116"/>
      <c r="D350" s="116"/>
    </row>
    <row r="351" spans="2:4">
      <c r="B351" s="115"/>
      <c r="C351" s="116"/>
      <c r="D351" s="116"/>
    </row>
    <row r="352" spans="2:4">
      <c r="B352" s="115"/>
      <c r="C352" s="116"/>
      <c r="D352" s="116"/>
    </row>
    <row r="353" spans="2:4">
      <c r="B353" s="115"/>
      <c r="C353" s="116"/>
      <c r="D353" s="116"/>
    </row>
    <row r="354" spans="2:4">
      <c r="B354" s="115"/>
      <c r="C354" s="116"/>
      <c r="D354" s="116"/>
    </row>
    <row r="355" spans="2:4">
      <c r="B355" s="115"/>
      <c r="C355" s="116"/>
      <c r="D355" s="116"/>
    </row>
    <row r="356" spans="2:4">
      <c r="B356" s="115"/>
      <c r="C356" s="116"/>
      <c r="D356" s="116"/>
    </row>
    <row r="357" spans="2:4">
      <c r="B357" s="115"/>
      <c r="C357" s="116"/>
      <c r="D357" s="116"/>
    </row>
    <row r="358" spans="2:4">
      <c r="B358" s="115"/>
      <c r="C358" s="116"/>
      <c r="D358" s="116"/>
    </row>
    <row r="359" spans="2:4">
      <c r="B359" s="115"/>
      <c r="C359" s="116"/>
      <c r="D359" s="116"/>
    </row>
    <row r="360" spans="2:4">
      <c r="B360" s="115"/>
      <c r="C360" s="116"/>
      <c r="D360" s="116"/>
    </row>
    <row r="361" spans="2:4">
      <c r="B361" s="115"/>
      <c r="C361" s="116"/>
      <c r="D361" s="116"/>
    </row>
    <row r="362" spans="2:4">
      <c r="B362" s="115"/>
      <c r="C362" s="116"/>
      <c r="D362" s="116"/>
    </row>
    <row r="363" spans="2:4">
      <c r="B363" s="115"/>
      <c r="C363" s="116"/>
      <c r="D363" s="116"/>
    </row>
    <row r="364" spans="2:4">
      <c r="B364" s="115"/>
      <c r="C364" s="116"/>
      <c r="D364" s="116"/>
    </row>
    <row r="365" spans="2:4">
      <c r="B365" s="115"/>
      <c r="C365" s="116"/>
      <c r="D365" s="116"/>
    </row>
    <row r="366" spans="2:4">
      <c r="B366" s="115"/>
      <c r="C366" s="116"/>
      <c r="D366" s="116"/>
    </row>
    <row r="367" spans="2:4">
      <c r="B367" s="115"/>
      <c r="C367" s="116"/>
      <c r="D367" s="116"/>
    </row>
    <row r="368" spans="2:4">
      <c r="B368" s="115"/>
      <c r="C368" s="116"/>
      <c r="D368" s="116"/>
    </row>
    <row r="369" spans="2:4">
      <c r="B369" s="115"/>
      <c r="C369" s="116"/>
      <c r="D369" s="116"/>
    </row>
    <row r="370" spans="2:4">
      <c r="B370" s="115"/>
      <c r="C370" s="116"/>
      <c r="D370" s="116"/>
    </row>
    <row r="371" spans="2:4">
      <c r="B371" s="115"/>
      <c r="C371" s="116"/>
      <c r="D371" s="116"/>
    </row>
    <row r="372" spans="2:4">
      <c r="B372" s="115"/>
      <c r="C372" s="116"/>
      <c r="D372" s="116"/>
    </row>
    <row r="373" spans="2:4">
      <c r="B373" s="115"/>
      <c r="C373" s="116"/>
      <c r="D373" s="116"/>
    </row>
    <row r="374" spans="2:4">
      <c r="B374" s="115"/>
      <c r="C374" s="116"/>
      <c r="D374" s="116"/>
    </row>
    <row r="375" spans="2:4">
      <c r="B375" s="115"/>
      <c r="C375" s="116"/>
      <c r="D375" s="116"/>
    </row>
    <row r="376" spans="2:4">
      <c r="B376" s="115"/>
      <c r="C376" s="116"/>
      <c r="D376" s="116"/>
    </row>
    <row r="377" spans="2:4">
      <c r="B377" s="115"/>
      <c r="C377" s="116"/>
      <c r="D377" s="116"/>
    </row>
    <row r="378" spans="2:4">
      <c r="B378" s="115"/>
      <c r="C378" s="116"/>
      <c r="D378" s="116"/>
    </row>
    <row r="379" spans="2:4">
      <c r="B379" s="115"/>
      <c r="C379" s="116"/>
      <c r="D379" s="116"/>
    </row>
    <row r="380" spans="2:4">
      <c r="B380" s="115"/>
      <c r="C380" s="116"/>
      <c r="D380" s="116"/>
    </row>
    <row r="381" spans="2:4">
      <c r="B381" s="115"/>
      <c r="C381" s="116"/>
      <c r="D381" s="116"/>
    </row>
    <row r="382" spans="2:4">
      <c r="B382" s="115"/>
      <c r="C382" s="116"/>
      <c r="D382" s="116"/>
    </row>
    <row r="383" spans="2:4">
      <c r="B383" s="115"/>
      <c r="C383" s="116"/>
      <c r="D383" s="116"/>
    </row>
    <row r="384" spans="2:4">
      <c r="B384" s="115"/>
      <c r="C384" s="116"/>
      <c r="D384" s="116"/>
    </row>
    <row r="385" spans="2:4">
      <c r="B385" s="115"/>
      <c r="C385" s="116"/>
      <c r="D385" s="116"/>
    </row>
    <row r="386" spans="2:4">
      <c r="B386" s="115"/>
      <c r="C386" s="116"/>
      <c r="D386" s="116"/>
    </row>
    <row r="387" spans="2:4">
      <c r="B387" s="115"/>
      <c r="C387" s="116"/>
      <c r="D387" s="116"/>
    </row>
    <row r="388" spans="2:4">
      <c r="B388" s="115"/>
      <c r="C388" s="116"/>
      <c r="D388" s="116"/>
    </row>
    <row r="389" spans="2:4">
      <c r="B389" s="115"/>
      <c r="C389" s="116"/>
      <c r="D389" s="116"/>
    </row>
    <row r="390" spans="2:4">
      <c r="B390" s="115"/>
      <c r="C390" s="116"/>
      <c r="D390" s="116"/>
    </row>
    <row r="391" spans="2:4">
      <c r="B391" s="115"/>
      <c r="C391" s="116"/>
      <c r="D391" s="116"/>
    </row>
    <row r="392" spans="2:4">
      <c r="B392" s="115"/>
      <c r="C392" s="116"/>
      <c r="D392" s="116"/>
    </row>
    <row r="393" spans="2:4">
      <c r="B393" s="115"/>
      <c r="C393" s="116"/>
      <c r="D393" s="116"/>
    </row>
    <row r="394" spans="2:4">
      <c r="B394" s="115"/>
      <c r="C394" s="116"/>
      <c r="D394" s="116"/>
    </row>
    <row r="395" spans="2:4">
      <c r="B395" s="115"/>
      <c r="C395" s="116"/>
      <c r="D395" s="116"/>
    </row>
    <row r="396" spans="2:4">
      <c r="B396" s="115"/>
      <c r="C396" s="116"/>
      <c r="D396" s="116"/>
    </row>
    <row r="397" spans="2:4">
      <c r="B397" s="115"/>
      <c r="C397" s="116"/>
      <c r="D397" s="116"/>
    </row>
    <row r="398" spans="2:4">
      <c r="B398" s="115"/>
      <c r="C398" s="116"/>
      <c r="D398" s="116"/>
    </row>
    <row r="399" spans="2:4">
      <c r="B399" s="115"/>
      <c r="C399" s="116"/>
      <c r="D399" s="116"/>
    </row>
    <row r="400" spans="2:4">
      <c r="B400" s="115"/>
      <c r="C400" s="116"/>
      <c r="D400" s="116"/>
    </row>
    <row r="401" spans="2:4">
      <c r="B401" s="115"/>
      <c r="C401" s="116"/>
      <c r="D401" s="116"/>
    </row>
    <row r="402" spans="2:4">
      <c r="B402" s="115"/>
      <c r="C402" s="116"/>
      <c r="D402" s="116"/>
    </row>
    <row r="403" spans="2:4">
      <c r="B403" s="115"/>
      <c r="C403" s="116"/>
      <c r="D403" s="116"/>
    </row>
    <row r="404" spans="2:4">
      <c r="B404" s="115"/>
      <c r="C404" s="116"/>
      <c r="D404" s="116"/>
    </row>
    <row r="405" spans="2:4">
      <c r="B405" s="115"/>
      <c r="C405" s="116"/>
      <c r="D405" s="116"/>
    </row>
    <row r="406" spans="2:4">
      <c r="B406" s="115"/>
      <c r="C406" s="116"/>
      <c r="D406" s="116"/>
    </row>
    <row r="407" spans="2:4">
      <c r="B407" s="115"/>
      <c r="C407" s="116"/>
      <c r="D407" s="116"/>
    </row>
    <row r="408" spans="2:4">
      <c r="B408" s="115"/>
      <c r="C408" s="116"/>
      <c r="D408" s="116"/>
    </row>
    <row r="409" spans="2:4">
      <c r="B409" s="115"/>
      <c r="C409" s="116"/>
      <c r="D409" s="116"/>
    </row>
    <row r="410" spans="2:4">
      <c r="B410" s="115"/>
      <c r="C410" s="116"/>
      <c r="D410" s="116"/>
    </row>
    <row r="411" spans="2:4">
      <c r="B411" s="115"/>
      <c r="C411" s="116"/>
      <c r="D411" s="116"/>
    </row>
    <row r="412" spans="2:4">
      <c r="B412" s="115"/>
      <c r="C412" s="116"/>
      <c r="D412" s="116"/>
    </row>
    <row r="413" spans="2:4">
      <c r="B413" s="115"/>
      <c r="C413" s="116"/>
      <c r="D413" s="116"/>
    </row>
    <row r="414" spans="2:4">
      <c r="B414" s="115"/>
      <c r="C414" s="116"/>
      <c r="D414" s="116"/>
    </row>
    <row r="415" spans="2:4">
      <c r="B415" s="115"/>
      <c r="C415" s="116"/>
      <c r="D415" s="116"/>
    </row>
    <row r="416" spans="2:4">
      <c r="B416" s="115"/>
      <c r="C416" s="116"/>
      <c r="D416" s="116"/>
    </row>
    <row r="417" spans="2:4">
      <c r="B417" s="115"/>
      <c r="C417" s="116"/>
      <c r="D417" s="116"/>
    </row>
    <row r="418" spans="2:4">
      <c r="B418" s="115"/>
      <c r="C418" s="116"/>
      <c r="D418" s="116"/>
    </row>
    <row r="419" spans="2:4">
      <c r="B419" s="115"/>
      <c r="C419" s="116"/>
      <c r="D419" s="116"/>
    </row>
    <row r="420" spans="2:4">
      <c r="B420" s="115"/>
      <c r="C420" s="116"/>
      <c r="D420" s="116"/>
    </row>
    <row r="421" spans="2:4">
      <c r="B421" s="115"/>
      <c r="C421" s="116"/>
      <c r="D421" s="116"/>
    </row>
    <row r="422" spans="2:4">
      <c r="B422" s="115"/>
      <c r="C422" s="116"/>
      <c r="D422" s="116"/>
    </row>
    <row r="423" spans="2:4">
      <c r="B423" s="115"/>
      <c r="C423" s="116"/>
      <c r="D423" s="116"/>
    </row>
    <row r="424" spans="2:4">
      <c r="B424" s="115"/>
      <c r="C424" s="116"/>
      <c r="D424" s="116"/>
    </row>
    <row r="425" spans="2:4">
      <c r="B425" s="115"/>
      <c r="C425" s="116"/>
      <c r="D425" s="116"/>
    </row>
    <row r="426" spans="2:4">
      <c r="B426" s="115"/>
      <c r="C426" s="116"/>
      <c r="D426" s="116"/>
    </row>
    <row r="427" spans="2:4">
      <c r="B427" s="115"/>
      <c r="C427" s="116"/>
      <c r="D427" s="116"/>
    </row>
    <row r="428" spans="2:4">
      <c r="B428" s="115"/>
      <c r="C428" s="116"/>
      <c r="D428" s="116"/>
    </row>
    <row r="429" spans="2:4">
      <c r="B429" s="115"/>
      <c r="C429" s="116"/>
      <c r="D429" s="116"/>
    </row>
    <row r="430" spans="2:4">
      <c r="B430" s="115"/>
      <c r="C430" s="116"/>
      <c r="D430" s="116"/>
    </row>
    <row r="431" spans="2:4">
      <c r="B431" s="115"/>
      <c r="C431" s="116"/>
      <c r="D431" s="116"/>
    </row>
    <row r="432" spans="2:4">
      <c r="B432" s="115"/>
      <c r="C432" s="116"/>
      <c r="D432" s="116"/>
    </row>
    <row r="433" spans="2:4">
      <c r="B433" s="115"/>
      <c r="C433" s="116"/>
      <c r="D433" s="116"/>
    </row>
    <row r="434" spans="2:4">
      <c r="B434" s="115"/>
      <c r="C434" s="116"/>
      <c r="D434" s="116"/>
    </row>
    <row r="435" spans="2:4">
      <c r="B435" s="115"/>
      <c r="C435" s="116"/>
      <c r="D435" s="116"/>
    </row>
    <row r="436" spans="2:4">
      <c r="B436" s="115"/>
      <c r="C436" s="116"/>
      <c r="D436" s="116"/>
    </row>
    <row r="437" spans="2:4">
      <c r="B437" s="115"/>
      <c r="C437" s="116"/>
      <c r="D437" s="116"/>
    </row>
    <row r="438" spans="2:4">
      <c r="B438" s="115"/>
      <c r="C438" s="116"/>
      <c r="D438" s="116"/>
    </row>
    <row r="439" spans="2:4">
      <c r="B439" s="115"/>
      <c r="C439" s="116"/>
      <c r="D439" s="116"/>
    </row>
    <row r="440" spans="2:4">
      <c r="B440" s="115"/>
      <c r="C440" s="116"/>
      <c r="D440" s="116"/>
    </row>
    <row r="441" spans="2:4">
      <c r="B441" s="115"/>
      <c r="C441" s="116"/>
      <c r="D441" s="116"/>
    </row>
    <row r="442" spans="2:4">
      <c r="B442" s="115"/>
      <c r="C442" s="116"/>
      <c r="D442" s="116"/>
    </row>
    <row r="443" spans="2:4">
      <c r="B443" s="115"/>
      <c r="C443" s="116"/>
      <c r="D443" s="116"/>
    </row>
    <row r="444" spans="2:4">
      <c r="B444" s="115"/>
      <c r="C444" s="116"/>
      <c r="D444" s="116"/>
    </row>
    <row r="445" spans="2:4">
      <c r="B445" s="115"/>
      <c r="C445" s="116"/>
      <c r="D445" s="116"/>
    </row>
    <row r="446" spans="2:4">
      <c r="B446" s="115"/>
      <c r="C446" s="116"/>
      <c r="D446" s="116"/>
    </row>
    <row r="447" spans="2:4">
      <c r="B447" s="115"/>
      <c r="C447" s="116"/>
      <c r="D447" s="116"/>
    </row>
    <row r="448" spans="2:4">
      <c r="B448" s="115"/>
      <c r="C448" s="116"/>
      <c r="D448" s="116"/>
    </row>
    <row r="449" spans="2:4">
      <c r="B449" s="115"/>
      <c r="C449" s="116"/>
      <c r="D449" s="116"/>
    </row>
    <row r="450" spans="2:4">
      <c r="B450" s="115"/>
      <c r="C450" s="116"/>
      <c r="D450" s="116"/>
    </row>
    <row r="451" spans="2:4">
      <c r="B451" s="115"/>
      <c r="C451" s="116"/>
      <c r="D451" s="116"/>
    </row>
    <row r="452" spans="2:4">
      <c r="B452" s="115"/>
      <c r="C452" s="116"/>
      <c r="D452" s="116"/>
    </row>
    <row r="453" spans="2:4">
      <c r="B453" s="115"/>
      <c r="C453" s="116"/>
      <c r="D453" s="116"/>
    </row>
    <row r="454" spans="2:4">
      <c r="B454" s="115"/>
      <c r="C454" s="116"/>
      <c r="D454" s="116"/>
    </row>
    <row r="455" spans="2:4">
      <c r="B455" s="115"/>
      <c r="C455" s="116"/>
      <c r="D455" s="116"/>
    </row>
    <row r="456" spans="2:4">
      <c r="B456" s="115"/>
      <c r="C456" s="116"/>
      <c r="D456" s="116"/>
    </row>
    <row r="457" spans="2:4">
      <c r="B457" s="115"/>
      <c r="C457" s="116"/>
      <c r="D457" s="116"/>
    </row>
    <row r="458" spans="2:4">
      <c r="B458" s="115"/>
      <c r="C458" s="116"/>
      <c r="D458" s="116"/>
    </row>
    <row r="459" spans="2:4">
      <c r="B459" s="115"/>
      <c r="C459" s="116"/>
      <c r="D459" s="116"/>
    </row>
    <row r="460" spans="2:4">
      <c r="B460" s="115"/>
      <c r="C460" s="116"/>
      <c r="D460" s="116"/>
    </row>
    <row r="461" spans="2:4">
      <c r="B461" s="115"/>
      <c r="C461" s="116"/>
      <c r="D461" s="116"/>
    </row>
    <row r="462" spans="2:4">
      <c r="B462" s="115"/>
      <c r="C462" s="116"/>
      <c r="D462" s="116"/>
    </row>
    <row r="463" spans="2:4">
      <c r="B463" s="115"/>
      <c r="C463" s="116"/>
      <c r="D463" s="116"/>
    </row>
    <row r="464" spans="2:4">
      <c r="B464" s="115"/>
      <c r="C464" s="116"/>
      <c r="D464" s="116"/>
    </row>
    <row r="465" spans="2:4">
      <c r="B465" s="115"/>
      <c r="C465" s="116"/>
      <c r="D465" s="116"/>
    </row>
    <row r="466" spans="2:4">
      <c r="B466" s="115"/>
      <c r="C466" s="116"/>
      <c r="D466" s="116"/>
    </row>
    <row r="467" spans="2:4">
      <c r="B467" s="115"/>
      <c r="C467" s="116"/>
      <c r="D467" s="116"/>
    </row>
    <row r="468" spans="2:4">
      <c r="B468" s="115"/>
      <c r="C468" s="116"/>
      <c r="D468" s="116"/>
    </row>
    <row r="469" spans="2:4">
      <c r="B469" s="115"/>
      <c r="C469" s="116"/>
      <c r="D469" s="116"/>
    </row>
    <row r="470" spans="2:4">
      <c r="B470" s="115"/>
      <c r="C470" s="116"/>
      <c r="D470" s="116"/>
    </row>
    <row r="471" spans="2:4">
      <c r="B471" s="115"/>
      <c r="C471" s="116"/>
      <c r="D471" s="116"/>
    </row>
    <row r="472" spans="2:4">
      <c r="B472" s="115"/>
      <c r="C472" s="116"/>
      <c r="D472" s="116"/>
    </row>
    <row r="473" spans="2:4">
      <c r="B473" s="115"/>
      <c r="C473" s="116"/>
      <c r="D473" s="116"/>
    </row>
    <row r="474" spans="2:4">
      <c r="B474" s="115"/>
      <c r="C474" s="116"/>
      <c r="D474" s="116"/>
    </row>
    <row r="475" spans="2:4">
      <c r="B475" s="115"/>
      <c r="C475" s="116"/>
      <c r="D475" s="116"/>
    </row>
    <row r="476" spans="2:4">
      <c r="B476" s="115"/>
      <c r="C476" s="116"/>
      <c r="D476" s="116"/>
    </row>
    <row r="477" spans="2:4">
      <c r="B477" s="115"/>
      <c r="C477" s="116"/>
      <c r="D477" s="116"/>
    </row>
    <row r="478" spans="2:4">
      <c r="B478" s="115"/>
      <c r="C478" s="116"/>
      <c r="D478" s="116"/>
    </row>
    <row r="479" spans="2:4">
      <c r="B479" s="115"/>
      <c r="C479" s="116"/>
      <c r="D479" s="116"/>
    </row>
    <row r="480" spans="2:4">
      <c r="B480" s="115"/>
      <c r="C480" s="116"/>
      <c r="D480" s="116"/>
    </row>
    <row r="481" spans="2:4">
      <c r="B481" s="115"/>
      <c r="C481" s="116"/>
      <c r="D481" s="116"/>
    </row>
    <row r="482" spans="2:4">
      <c r="B482" s="115"/>
      <c r="C482" s="116"/>
      <c r="D482" s="116"/>
    </row>
    <row r="483" spans="2:4">
      <c r="B483" s="115"/>
      <c r="C483" s="116"/>
      <c r="D483" s="116"/>
    </row>
    <row r="484" spans="2:4">
      <c r="B484" s="115"/>
      <c r="C484" s="116"/>
      <c r="D484" s="116"/>
    </row>
    <row r="485" spans="2:4">
      <c r="B485" s="115"/>
      <c r="C485" s="116"/>
      <c r="D485" s="116"/>
    </row>
    <row r="486" spans="2:4">
      <c r="B486" s="115"/>
      <c r="C486" s="116"/>
      <c r="D486" s="116"/>
    </row>
    <row r="487" spans="2:4">
      <c r="B487" s="115"/>
      <c r="C487" s="116"/>
      <c r="D487" s="116"/>
    </row>
    <row r="488" spans="2:4">
      <c r="B488" s="115"/>
      <c r="C488" s="116"/>
      <c r="D488" s="116"/>
    </row>
    <row r="489" spans="2:4">
      <c r="B489" s="115"/>
      <c r="C489" s="116"/>
      <c r="D489" s="116"/>
    </row>
    <row r="490" spans="2:4">
      <c r="B490" s="115"/>
      <c r="C490" s="116"/>
      <c r="D490" s="116"/>
    </row>
    <row r="491" spans="2:4">
      <c r="B491" s="115"/>
      <c r="C491" s="116"/>
      <c r="D491" s="116"/>
    </row>
    <row r="492" spans="2:4">
      <c r="B492" s="115"/>
      <c r="C492" s="116"/>
      <c r="D492" s="116"/>
    </row>
    <row r="493" spans="2:4">
      <c r="B493" s="115"/>
      <c r="C493" s="116"/>
      <c r="D493" s="116"/>
    </row>
    <row r="494" spans="2:4">
      <c r="B494" s="115"/>
      <c r="C494" s="116"/>
      <c r="D494" s="116"/>
    </row>
    <row r="495" spans="2:4">
      <c r="B495" s="115"/>
      <c r="C495" s="116"/>
      <c r="D495" s="116"/>
    </row>
    <row r="496" spans="2:4">
      <c r="B496" s="115"/>
      <c r="C496" s="116"/>
      <c r="D496" s="116"/>
    </row>
    <row r="497" spans="2:4">
      <c r="B497" s="115"/>
      <c r="C497" s="116"/>
      <c r="D497" s="116"/>
    </row>
    <row r="498" spans="2:4">
      <c r="B498" s="115"/>
      <c r="C498" s="116"/>
      <c r="D498" s="116"/>
    </row>
    <row r="499" spans="2:4">
      <c r="B499" s="115"/>
      <c r="C499" s="116"/>
      <c r="D499" s="116"/>
    </row>
    <row r="500" spans="2:4">
      <c r="B500" s="115"/>
      <c r="C500" s="116"/>
      <c r="D500" s="116"/>
    </row>
    <row r="501" spans="2:4">
      <c r="B501" s="115"/>
      <c r="C501" s="116"/>
      <c r="D501" s="116"/>
    </row>
    <row r="502" spans="2:4">
      <c r="B502" s="115"/>
      <c r="C502" s="116"/>
      <c r="D502" s="116"/>
    </row>
    <row r="503" spans="2:4">
      <c r="B503" s="115"/>
      <c r="C503" s="116"/>
      <c r="D503" s="116"/>
    </row>
    <row r="504" spans="2:4">
      <c r="B504" s="115"/>
      <c r="C504" s="116"/>
      <c r="D504" s="116"/>
    </row>
    <row r="505" spans="2:4">
      <c r="B505" s="115"/>
      <c r="C505" s="116"/>
      <c r="D505" s="116"/>
    </row>
    <row r="506" spans="2:4">
      <c r="B506" s="115"/>
      <c r="C506" s="116"/>
      <c r="D506" s="116"/>
    </row>
    <row r="507" spans="2:4">
      <c r="B507" s="115"/>
      <c r="C507" s="116"/>
      <c r="D507" s="116"/>
    </row>
    <row r="508" spans="2:4">
      <c r="B508" s="115"/>
      <c r="C508" s="116"/>
      <c r="D508" s="116"/>
    </row>
    <row r="509" spans="2:4">
      <c r="B509" s="115"/>
      <c r="C509" s="116"/>
      <c r="D509" s="116"/>
    </row>
    <row r="510" spans="2:4">
      <c r="B510" s="115"/>
      <c r="C510" s="116"/>
      <c r="D510" s="116"/>
    </row>
    <row r="511" spans="2:4">
      <c r="B511" s="115"/>
      <c r="C511" s="116"/>
      <c r="D511" s="116"/>
    </row>
    <row r="512" spans="2:4">
      <c r="B512" s="115"/>
      <c r="C512" s="116"/>
      <c r="D512" s="116"/>
    </row>
    <row r="513" spans="2:4">
      <c r="B513" s="115"/>
      <c r="C513" s="116"/>
      <c r="D513" s="116"/>
    </row>
    <row r="514" spans="2:4">
      <c r="B514" s="115"/>
      <c r="C514" s="116"/>
      <c r="D514" s="116"/>
    </row>
    <row r="515" spans="2:4">
      <c r="B515" s="115"/>
      <c r="C515" s="116"/>
      <c r="D515" s="116"/>
    </row>
    <row r="516" spans="2:4">
      <c r="B516" s="115"/>
      <c r="C516" s="116"/>
      <c r="D516" s="116"/>
    </row>
    <row r="517" spans="2:4">
      <c r="B517" s="115"/>
      <c r="C517" s="116"/>
      <c r="D517" s="116"/>
    </row>
    <row r="518" spans="2:4">
      <c r="B518" s="115"/>
      <c r="C518" s="116"/>
      <c r="D518" s="116"/>
    </row>
    <row r="519" spans="2:4">
      <c r="B519" s="115"/>
      <c r="C519" s="116"/>
      <c r="D519" s="116"/>
    </row>
    <row r="520" spans="2:4">
      <c r="B520" s="115"/>
      <c r="C520" s="116"/>
      <c r="D520" s="116"/>
    </row>
    <row r="521" spans="2:4">
      <c r="B521" s="115"/>
      <c r="C521" s="116"/>
      <c r="D521" s="116"/>
    </row>
    <row r="522" spans="2:4">
      <c r="B522" s="115"/>
      <c r="C522" s="116"/>
      <c r="D522" s="116"/>
    </row>
    <row r="523" spans="2:4">
      <c r="B523" s="115"/>
      <c r="C523" s="116"/>
      <c r="D523" s="116"/>
    </row>
    <row r="524" spans="2:4">
      <c r="B524" s="115"/>
      <c r="C524" s="116"/>
      <c r="D524" s="116"/>
    </row>
    <row r="525" spans="2:4">
      <c r="B525" s="115"/>
      <c r="C525" s="116"/>
      <c r="D525" s="116"/>
    </row>
    <row r="526" spans="2:4">
      <c r="B526" s="115"/>
      <c r="C526" s="116"/>
      <c r="D526" s="116"/>
    </row>
    <row r="527" spans="2:4">
      <c r="B527" s="115"/>
      <c r="C527" s="116"/>
      <c r="D527" s="116"/>
    </row>
    <row r="528" spans="2:4">
      <c r="B528" s="115"/>
      <c r="C528" s="116"/>
      <c r="D528" s="116"/>
    </row>
    <row r="529" spans="2:4">
      <c r="B529" s="115"/>
      <c r="C529" s="116"/>
      <c r="D529" s="116"/>
    </row>
    <row r="530" spans="2:4">
      <c r="B530" s="115"/>
      <c r="C530" s="116"/>
      <c r="D530" s="116"/>
    </row>
    <row r="531" spans="2:4">
      <c r="B531" s="115"/>
      <c r="C531" s="116"/>
      <c r="D531" s="116"/>
    </row>
    <row r="532" spans="2:4">
      <c r="B532" s="115"/>
      <c r="C532" s="116"/>
      <c r="D532" s="116"/>
    </row>
    <row r="533" spans="2:4">
      <c r="B533" s="115"/>
      <c r="C533" s="116"/>
      <c r="D533" s="116"/>
    </row>
    <row r="534" spans="2:4">
      <c r="B534" s="115"/>
      <c r="C534" s="116"/>
      <c r="D534" s="116"/>
    </row>
    <row r="535" spans="2:4">
      <c r="B535" s="115"/>
      <c r="C535" s="116"/>
      <c r="D535" s="116"/>
    </row>
    <row r="536" spans="2:4">
      <c r="B536" s="115"/>
      <c r="C536" s="116"/>
      <c r="D536" s="116"/>
    </row>
    <row r="537" spans="2:4">
      <c r="B537" s="115"/>
      <c r="C537" s="116"/>
      <c r="D537" s="116"/>
    </row>
    <row r="538" spans="2:4">
      <c r="B538" s="115"/>
      <c r="C538" s="116"/>
      <c r="D538" s="116"/>
    </row>
    <row r="539" spans="2:4">
      <c r="B539" s="115"/>
      <c r="C539" s="116"/>
      <c r="D539" s="116"/>
    </row>
    <row r="540" spans="2:4">
      <c r="B540" s="115"/>
      <c r="C540" s="116"/>
      <c r="D540" s="116"/>
    </row>
    <row r="541" spans="2:4">
      <c r="B541" s="115"/>
      <c r="C541" s="116"/>
      <c r="D541" s="116"/>
    </row>
    <row r="542" spans="2:4">
      <c r="B542" s="115"/>
      <c r="C542" s="116"/>
      <c r="D542" s="116"/>
    </row>
    <row r="543" spans="2:4">
      <c r="B543" s="115"/>
      <c r="C543" s="116"/>
      <c r="D543" s="116"/>
    </row>
    <row r="544" spans="2:4">
      <c r="B544" s="115"/>
      <c r="C544" s="116"/>
      <c r="D544" s="116"/>
    </row>
    <row r="545" spans="2:4">
      <c r="B545" s="115"/>
      <c r="C545" s="116"/>
      <c r="D545" s="116"/>
    </row>
    <row r="546" spans="2:4">
      <c r="B546" s="115"/>
      <c r="C546" s="116"/>
      <c r="D546" s="116"/>
    </row>
    <row r="547" spans="2:4">
      <c r="B547" s="115"/>
      <c r="C547" s="116"/>
      <c r="D547" s="116"/>
    </row>
    <row r="548" spans="2:4">
      <c r="B548" s="115"/>
      <c r="C548" s="116"/>
      <c r="D548" s="116"/>
    </row>
    <row r="549" spans="2:4">
      <c r="B549" s="115"/>
      <c r="C549" s="116"/>
      <c r="D549" s="116"/>
    </row>
    <row r="550" spans="2:4">
      <c r="B550" s="115"/>
      <c r="C550" s="116"/>
      <c r="D550" s="116"/>
    </row>
    <row r="551" spans="2:4">
      <c r="B551" s="115"/>
      <c r="C551" s="116"/>
      <c r="D551" s="116"/>
    </row>
    <row r="552" spans="2:4">
      <c r="B552" s="115"/>
      <c r="C552" s="116"/>
      <c r="D552" s="116"/>
    </row>
    <row r="553" spans="2:4">
      <c r="B553" s="115"/>
      <c r="C553" s="116"/>
      <c r="D553" s="116"/>
    </row>
    <row r="554" spans="2:4">
      <c r="B554" s="115"/>
      <c r="C554" s="116"/>
      <c r="D554" s="116"/>
    </row>
    <row r="555" spans="2:4">
      <c r="B555" s="115"/>
      <c r="C555" s="116"/>
      <c r="D555" s="116"/>
    </row>
    <row r="556" spans="2:4">
      <c r="B556" s="115"/>
      <c r="C556" s="116"/>
      <c r="D556" s="116"/>
    </row>
    <row r="557" spans="2:4">
      <c r="B557" s="115"/>
      <c r="C557" s="116"/>
      <c r="D557" s="116"/>
    </row>
    <row r="558" spans="2:4">
      <c r="B558" s="115"/>
      <c r="C558" s="116"/>
      <c r="D558" s="116"/>
    </row>
    <row r="559" spans="2:4">
      <c r="B559" s="115"/>
      <c r="C559" s="116"/>
      <c r="D559" s="116"/>
    </row>
    <row r="560" spans="2:4">
      <c r="B560" s="115"/>
      <c r="C560" s="116"/>
      <c r="D560" s="116"/>
    </row>
    <row r="561" spans="2:4">
      <c r="B561" s="115"/>
      <c r="C561" s="116"/>
      <c r="D561" s="116"/>
    </row>
    <row r="562" spans="2:4">
      <c r="B562" s="115"/>
      <c r="C562" s="116"/>
      <c r="D562" s="116"/>
    </row>
    <row r="563" spans="2:4">
      <c r="B563" s="115"/>
      <c r="C563" s="116"/>
      <c r="D563" s="116"/>
    </row>
    <row r="564" spans="2:4">
      <c r="B564" s="115"/>
      <c r="C564" s="116"/>
      <c r="D564" s="116"/>
    </row>
    <row r="565" spans="2:4">
      <c r="B565" s="115"/>
      <c r="C565" s="116"/>
      <c r="D565" s="116"/>
    </row>
    <row r="566" spans="2:4">
      <c r="B566" s="115"/>
      <c r="C566" s="116"/>
      <c r="D566" s="116"/>
    </row>
    <row r="567" spans="2:4">
      <c r="B567" s="115"/>
      <c r="C567" s="116"/>
      <c r="D567" s="116"/>
    </row>
    <row r="568" spans="2:4">
      <c r="B568" s="115"/>
      <c r="C568" s="116"/>
      <c r="D568" s="116"/>
    </row>
    <row r="569" spans="2:4">
      <c r="B569" s="115"/>
      <c r="C569" s="116"/>
      <c r="D569" s="116"/>
    </row>
    <row r="570" spans="2:4">
      <c r="B570" s="115"/>
      <c r="C570" s="116"/>
      <c r="D570" s="116"/>
    </row>
    <row r="571" spans="2:4">
      <c r="B571" s="115"/>
      <c r="C571" s="116"/>
      <c r="D571" s="116"/>
    </row>
    <row r="572" spans="2:4">
      <c r="B572" s="115"/>
      <c r="C572" s="116"/>
      <c r="D572" s="116"/>
    </row>
    <row r="573" spans="2:4">
      <c r="B573" s="115"/>
      <c r="C573" s="116"/>
      <c r="D573" s="116"/>
    </row>
    <row r="574" spans="2:4">
      <c r="B574" s="115"/>
      <c r="C574" s="116"/>
      <c r="D574" s="116"/>
    </row>
    <row r="575" spans="2:4">
      <c r="B575" s="115"/>
      <c r="C575" s="116"/>
      <c r="D575" s="116"/>
    </row>
    <row r="576" spans="2:4">
      <c r="B576" s="115"/>
      <c r="C576" s="116"/>
      <c r="D576" s="116"/>
    </row>
    <row r="577" spans="2:4">
      <c r="B577" s="115"/>
      <c r="C577" s="116"/>
      <c r="D577" s="116"/>
    </row>
    <row r="578" spans="2:4">
      <c r="B578" s="115"/>
      <c r="C578" s="116"/>
      <c r="D578" s="116"/>
    </row>
    <row r="579" spans="2:4">
      <c r="B579" s="115"/>
      <c r="C579" s="116"/>
      <c r="D579" s="116"/>
    </row>
    <row r="580" spans="2:4">
      <c r="B580" s="115"/>
      <c r="C580" s="116"/>
      <c r="D580" s="116"/>
    </row>
    <row r="581" spans="2:4">
      <c r="B581" s="115"/>
      <c r="C581" s="116"/>
      <c r="D581" s="116"/>
    </row>
    <row r="582" spans="2:4">
      <c r="B582" s="115"/>
      <c r="C582" s="116"/>
      <c r="D582" s="116"/>
    </row>
    <row r="583" spans="2:4">
      <c r="B583" s="115"/>
      <c r="C583" s="116"/>
      <c r="D583" s="116"/>
    </row>
    <row r="584" spans="2:4">
      <c r="B584" s="115"/>
      <c r="C584" s="116"/>
      <c r="D584" s="116"/>
    </row>
    <row r="585" spans="2:4">
      <c r="B585" s="115"/>
      <c r="C585" s="116"/>
      <c r="D585" s="116"/>
    </row>
    <row r="586" spans="2:4">
      <c r="B586" s="115"/>
      <c r="C586" s="116"/>
      <c r="D586" s="116"/>
    </row>
    <row r="587" spans="2:4">
      <c r="B587" s="115"/>
      <c r="C587" s="116"/>
      <c r="D587" s="116"/>
    </row>
    <row r="588" spans="2:4">
      <c r="B588" s="115"/>
      <c r="C588" s="116"/>
      <c r="D588" s="116"/>
    </row>
    <row r="589" spans="2:4">
      <c r="B589" s="115"/>
      <c r="C589" s="116"/>
      <c r="D589" s="116"/>
    </row>
    <row r="590" spans="2:4">
      <c r="B590" s="115"/>
      <c r="C590" s="116"/>
      <c r="D590" s="116"/>
    </row>
    <row r="591" spans="2:4">
      <c r="B591" s="115"/>
      <c r="C591" s="116"/>
      <c r="D591" s="116"/>
    </row>
    <row r="592" spans="2:4">
      <c r="B592" s="115"/>
      <c r="C592" s="116"/>
      <c r="D592" s="116"/>
    </row>
    <row r="593" spans="2:4">
      <c r="B593" s="115"/>
      <c r="C593" s="116"/>
      <c r="D593" s="116"/>
    </row>
    <row r="594" spans="2:4">
      <c r="B594" s="115"/>
      <c r="C594" s="116"/>
      <c r="D594" s="116"/>
    </row>
    <row r="595" spans="2:4">
      <c r="B595" s="115"/>
      <c r="C595" s="116"/>
      <c r="D595" s="116"/>
    </row>
    <row r="596" spans="2:4">
      <c r="B596" s="115"/>
      <c r="C596" s="116"/>
      <c r="D596" s="116"/>
    </row>
    <row r="597" spans="2:4">
      <c r="B597" s="115"/>
      <c r="C597" s="116"/>
      <c r="D597" s="116"/>
    </row>
    <row r="598" spans="2:4">
      <c r="B598" s="115"/>
      <c r="C598" s="116"/>
      <c r="D598" s="116"/>
    </row>
    <row r="599" spans="2:4">
      <c r="B599" s="115"/>
      <c r="C599" s="116"/>
      <c r="D599" s="116"/>
    </row>
    <row r="600" spans="2:4">
      <c r="B600" s="115"/>
      <c r="C600" s="116"/>
      <c r="D600" s="116"/>
    </row>
    <row r="601" spans="2:4">
      <c r="B601" s="115"/>
      <c r="C601" s="116"/>
      <c r="D601" s="116"/>
    </row>
    <row r="602" spans="2:4">
      <c r="B602" s="115"/>
      <c r="C602" s="116"/>
      <c r="D602" s="116"/>
    </row>
    <row r="603" spans="2:4">
      <c r="B603" s="115"/>
      <c r="C603" s="116"/>
      <c r="D603" s="116"/>
    </row>
    <row r="604" spans="2:4">
      <c r="B604" s="115"/>
      <c r="C604" s="116"/>
      <c r="D604" s="116"/>
    </row>
    <row r="605" spans="2:4">
      <c r="B605" s="115"/>
      <c r="C605" s="116"/>
      <c r="D605" s="116"/>
    </row>
    <row r="606" spans="2:4">
      <c r="B606" s="115"/>
      <c r="C606" s="116"/>
      <c r="D606" s="116"/>
    </row>
    <row r="607" spans="2:4">
      <c r="B607" s="115"/>
      <c r="C607" s="116"/>
      <c r="D607" s="116"/>
    </row>
    <row r="608" spans="2:4">
      <c r="B608" s="115"/>
      <c r="C608" s="116"/>
      <c r="D608" s="116"/>
    </row>
    <row r="609" spans="2:4">
      <c r="B609" s="115"/>
      <c r="C609" s="116"/>
      <c r="D609" s="116"/>
    </row>
    <row r="610" spans="2:4">
      <c r="B610" s="115"/>
      <c r="C610" s="116"/>
      <c r="D610" s="116"/>
    </row>
    <row r="611" spans="2:4">
      <c r="B611" s="115"/>
      <c r="C611" s="116"/>
      <c r="D611" s="116"/>
    </row>
    <row r="612" spans="2:4">
      <c r="B612" s="115"/>
      <c r="C612" s="116"/>
      <c r="D612" s="116"/>
    </row>
    <row r="613" spans="2:4">
      <c r="B613" s="115"/>
      <c r="C613" s="116"/>
      <c r="D613" s="116"/>
    </row>
    <row r="614" spans="2:4">
      <c r="B614" s="115"/>
      <c r="C614" s="116"/>
      <c r="D614" s="116"/>
    </row>
    <row r="615" spans="2:4">
      <c r="B615" s="115"/>
      <c r="C615" s="116"/>
      <c r="D615" s="116"/>
    </row>
    <row r="616" spans="2:4">
      <c r="B616" s="115"/>
      <c r="C616" s="116"/>
      <c r="D616" s="116"/>
    </row>
    <row r="617" spans="2:4">
      <c r="B617" s="115"/>
      <c r="C617" s="116"/>
      <c r="D617" s="116"/>
    </row>
    <row r="618" spans="2:4">
      <c r="B618" s="115"/>
      <c r="C618" s="116"/>
      <c r="D618" s="116"/>
    </row>
    <row r="619" spans="2:4">
      <c r="B619" s="115"/>
      <c r="C619" s="116"/>
      <c r="D619" s="116"/>
    </row>
    <row r="620" spans="2:4">
      <c r="B620" s="115"/>
      <c r="C620" s="116"/>
      <c r="D620" s="116"/>
    </row>
    <row r="621" spans="2:4">
      <c r="B621" s="115"/>
      <c r="C621" s="116"/>
      <c r="D621" s="116"/>
    </row>
    <row r="622" spans="2:4">
      <c r="B622" s="115"/>
      <c r="C622" s="116"/>
      <c r="D622" s="116"/>
    </row>
    <row r="623" spans="2:4">
      <c r="B623" s="115"/>
      <c r="C623" s="116"/>
      <c r="D623" s="116"/>
    </row>
    <row r="624" spans="2:4">
      <c r="B624" s="115"/>
      <c r="C624" s="116"/>
      <c r="D624" s="116"/>
    </row>
    <row r="625" spans="2:4">
      <c r="B625" s="115"/>
      <c r="C625" s="116"/>
      <c r="D625" s="116"/>
    </row>
    <row r="626" spans="2:4">
      <c r="B626" s="115"/>
      <c r="C626" s="116"/>
      <c r="D626" s="116"/>
    </row>
    <row r="627" spans="2:4">
      <c r="B627" s="115"/>
      <c r="C627" s="116"/>
      <c r="D627" s="116"/>
    </row>
    <row r="628" spans="2:4">
      <c r="B628" s="115"/>
      <c r="C628" s="116"/>
      <c r="D628" s="116"/>
    </row>
    <row r="629" spans="2:4">
      <c r="B629" s="115"/>
      <c r="C629" s="116"/>
      <c r="D629" s="116"/>
    </row>
    <row r="630" spans="2:4">
      <c r="B630" s="115"/>
      <c r="C630" s="116"/>
      <c r="D630" s="116"/>
    </row>
    <row r="631" spans="2:4">
      <c r="B631" s="115"/>
      <c r="C631" s="116"/>
      <c r="D631" s="116"/>
    </row>
    <row r="632" spans="2:4">
      <c r="B632" s="115"/>
      <c r="C632" s="116"/>
      <c r="D632" s="116"/>
    </row>
    <row r="633" spans="2:4">
      <c r="B633" s="115"/>
      <c r="C633" s="116"/>
      <c r="D633" s="116"/>
    </row>
    <row r="634" spans="2:4">
      <c r="B634" s="115"/>
      <c r="C634" s="116"/>
      <c r="D634" s="116"/>
    </row>
    <row r="635" spans="2:4">
      <c r="B635" s="115"/>
      <c r="C635" s="116"/>
      <c r="D635" s="116"/>
    </row>
    <row r="636" spans="2:4">
      <c r="B636" s="115"/>
      <c r="C636" s="116"/>
      <c r="D636" s="116"/>
    </row>
    <row r="637" spans="2:4">
      <c r="B637" s="115"/>
      <c r="C637" s="116"/>
      <c r="D637" s="116"/>
    </row>
    <row r="638" spans="2:4">
      <c r="B638" s="115"/>
      <c r="C638" s="116"/>
      <c r="D638" s="116"/>
    </row>
    <row r="639" spans="2:4">
      <c r="B639" s="115"/>
      <c r="C639" s="116"/>
      <c r="D639" s="116"/>
    </row>
    <row r="640" spans="2:4">
      <c r="B640" s="115"/>
      <c r="C640" s="116"/>
      <c r="D640" s="116"/>
    </row>
    <row r="641" spans="2:4">
      <c r="B641" s="115"/>
      <c r="C641" s="116"/>
      <c r="D641" s="116"/>
    </row>
    <row r="642" spans="2:4">
      <c r="B642" s="115"/>
      <c r="C642" s="116"/>
      <c r="D642" s="116"/>
    </row>
    <row r="643" spans="2:4">
      <c r="B643" s="115"/>
      <c r="C643" s="116"/>
      <c r="D643" s="116"/>
    </row>
    <row r="644" spans="2:4">
      <c r="B644" s="115"/>
      <c r="C644" s="116"/>
      <c r="D644" s="116"/>
    </row>
    <row r="645" spans="2:4">
      <c r="B645" s="115"/>
      <c r="C645" s="116"/>
      <c r="D645" s="116"/>
    </row>
    <row r="646" spans="2:4">
      <c r="B646" s="115"/>
      <c r="C646" s="116"/>
      <c r="D646" s="116"/>
    </row>
    <row r="647" spans="2:4">
      <c r="B647" s="115"/>
      <c r="C647" s="116"/>
      <c r="D647" s="116"/>
    </row>
    <row r="648" spans="2:4">
      <c r="B648" s="115"/>
      <c r="C648" s="116"/>
      <c r="D648" s="116"/>
    </row>
    <row r="649" spans="2:4">
      <c r="B649" s="115"/>
      <c r="C649" s="116"/>
      <c r="D649" s="116"/>
    </row>
    <row r="650" spans="2:4">
      <c r="B650" s="115"/>
      <c r="C650" s="116"/>
      <c r="D650" s="116"/>
    </row>
    <row r="651" spans="2:4">
      <c r="B651" s="115"/>
      <c r="C651" s="116"/>
      <c r="D651" s="116"/>
    </row>
    <row r="652" spans="2:4">
      <c r="B652" s="115"/>
      <c r="C652" s="116"/>
      <c r="D652" s="116"/>
    </row>
    <row r="653" spans="2:4">
      <c r="B653" s="115"/>
      <c r="C653" s="116"/>
      <c r="D653" s="116"/>
    </row>
    <row r="654" spans="2:4">
      <c r="B654" s="115"/>
      <c r="C654" s="116"/>
      <c r="D654" s="116"/>
    </row>
    <row r="655" spans="2:4">
      <c r="B655" s="115"/>
      <c r="C655" s="116"/>
      <c r="D655" s="116"/>
    </row>
    <row r="656" spans="2:4">
      <c r="B656" s="115"/>
      <c r="C656" s="116"/>
      <c r="D656" s="116"/>
    </row>
    <row r="657" spans="2:4">
      <c r="B657" s="115"/>
      <c r="C657" s="116"/>
      <c r="D657" s="116"/>
    </row>
    <row r="658" spans="2:4">
      <c r="B658" s="115"/>
      <c r="C658" s="116"/>
      <c r="D658" s="116"/>
    </row>
    <row r="659" spans="2:4">
      <c r="B659" s="115"/>
      <c r="C659" s="116"/>
      <c r="D659" s="116"/>
    </row>
    <row r="660" spans="2:4">
      <c r="B660" s="115"/>
      <c r="C660" s="116"/>
      <c r="D660" s="116"/>
    </row>
    <row r="661" spans="2:4">
      <c r="B661" s="115"/>
      <c r="C661" s="116"/>
      <c r="D661" s="116"/>
    </row>
    <row r="662" spans="2:4">
      <c r="B662" s="115"/>
      <c r="C662" s="116"/>
      <c r="D662" s="116"/>
    </row>
    <row r="663" spans="2:4">
      <c r="B663" s="115"/>
      <c r="C663" s="116"/>
      <c r="D663" s="116"/>
    </row>
    <row r="664" spans="2:4">
      <c r="B664" s="115"/>
      <c r="C664" s="116"/>
      <c r="D664" s="116"/>
    </row>
    <row r="665" spans="2:4">
      <c r="B665" s="115"/>
      <c r="C665" s="116"/>
      <c r="D665" s="116"/>
    </row>
    <row r="666" spans="2:4">
      <c r="B666" s="115"/>
      <c r="C666" s="116"/>
      <c r="D666" s="116"/>
    </row>
    <row r="667" spans="2:4">
      <c r="B667" s="115"/>
      <c r="C667" s="116"/>
      <c r="D667" s="116"/>
    </row>
    <row r="668" spans="2:4">
      <c r="B668" s="115"/>
      <c r="C668" s="116"/>
      <c r="D668" s="116"/>
    </row>
    <row r="669" spans="2:4">
      <c r="B669" s="115"/>
      <c r="C669" s="116"/>
      <c r="D669" s="116"/>
    </row>
    <row r="670" spans="2:4">
      <c r="B670" s="115"/>
      <c r="C670" s="116"/>
      <c r="D670" s="116"/>
    </row>
    <row r="671" spans="2:4">
      <c r="B671" s="115"/>
      <c r="C671" s="116"/>
      <c r="D671" s="116"/>
    </row>
    <row r="672" spans="2:4">
      <c r="B672" s="115"/>
      <c r="C672" s="116"/>
      <c r="D672" s="116"/>
    </row>
    <row r="673" spans="2:4">
      <c r="B673" s="115"/>
      <c r="C673" s="116"/>
      <c r="D673" s="116"/>
    </row>
    <row r="674" spans="2:4">
      <c r="B674" s="115"/>
      <c r="C674" s="116"/>
      <c r="D674" s="116"/>
    </row>
    <row r="675" spans="2:4">
      <c r="B675" s="115"/>
      <c r="C675" s="116"/>
      <c r="D675" s="116"/>
    </row>
    <row r="676" spans="2:4">
      <c r="B676" s="115"/>
      <c r="C676" s="116"/>
      <c r="D676" s="116"/>
    </row>
    <row r="677" spans="2:4">
      <c r="B677" s="115"/>
      <c r="C677" s="116"/>
      <c r="D677" s="116"/>
    </row>
    <row r="678" spans="2:4">
      <c r="B678" s="115"/>
      <c r="C678" s="116"/>
      <c r="D678" s="116"/>
    </row>
    <row r="679" spans="2:4">
      <c r="B679" s="115"/>
      <c r="C679" s="116"/>
      <c r="D679" s="116"/>
    </row>
    <row r="680" spans="2:4">
      <c r="B680" s="115"/>
      <c r="C680" s="116"/>
      <c r="D680" s="116"/>
    </row>
    <row r="681" spans="2:4">
      <c r="B681" s="115"/>
      <c r="C681" s="116"/>
      <c r="D681" s="116"/>
    </row>
    <row r="682" spans="2:4">
      <c r="B682" s="115"/>
      <c r="C682" s="116"/>
      <c r="D682" s="116"/>
    </row>
    <row r="683" spans="2:4">
      <c r="B683" s="115"/>
      <c r="C683" s="116"/>
      <c r="D683" s="116"/>
    </row>
    <row r="684" spans="2:4">
      <c r="B684" s="115"/>
      <c r="C684" s="116"/>
      <c r="D684" s="116"/>
    </row>
    <row r="685" spans="2:4">
      <c r="B685" s="115"/>
      <c r="C685" s="116"/>
      <c r="D685" s="116"/>
    </row>
    <row r="686" spans="2:4">
      <c r="B686" s="115"/>
      <c r="C686" s="116"/>
      <c r="D686" s="116"/>
    </row>
    <row r="687" spans="2:4">
      <c r="B687" s="115"/>
      <c r="C687" s="116"/>
      <c r="D687" s="116"/>
    </row>
    <row r="688" spans="2:4">
      <c r="B688" s="115"/>
      <c r="C688" s="116"/>
      <c r="D688" s="116"/>
    </row>
    <row r="689" spans="2:4">
      <c r="B689" s="115"/>
      <c r="C689" s="116"/>
      <c r="D689" s="116"/>
    </row>
    <row r="690" spans="2:4">
      <c r="B690" s="115"/>
      <c r="C690" s="116"/>
      <c r="D690" s="116"/>
    </row>
    <row r="691" spans="2:4">
      <c r="B691" s="115"/>
      <c r="C691" s="116"/>
      <c r="D691" s="116"/>
    </row>
    <row r="692" spans="2:4">
      <c r="B692" s="115"/>
      <c r="C692" s="116"/>
      <c r="D692" s="116"/>
    </row>
    <row r="693" spans="2:4">
      <c r="B693" s="115"/>
      <c r="C693" s="116"/>
      <c r="D693" s="116"/>
    </row>
    <row r="694" spans="2:4">
      <c r="B694" s="115"/>
      <c r="C694" s="116"/>
      <c r="D694" s="116"/>
    </row>
    <row r="695" spans="2:4">
      <c r="B695" s="115"/>
      <c r="C695" s="116"/>
      <c r="D695" s="116"/>
    </row>
    <row r="696" spans="2:4">
      <c r="B696" s="115"/>
      <c r="C696" s="116"/>
      <c r="D696" s="116"/>
    </row>
    <row r="697" spans="2:4">
      <c r="B697" s="115"/>
      <c r="C697" s="116"/>
      <c r="D697" s="116"/>
    </row>
    <row r="698" spans="2:4">
      <c r="B698" s="115"/>
      <c r="C698" s="116"/>
      <c r="D698" s="116"/>
    </row>
    <row r="699" spans="2:4">
      <c r="B699" s="115"/>
      <c r="C699" s="116"/>
      <c r="D699" s="116"/>
    </row>
    <row r="700" spans="2:4">
      <c r="B700" s="115"/>
      <c r="C700" s="116"/>
      <c r="D700" s="116"/>
    </row>
    <row r="701" spans="2:4">
      <c r="B701" s="115"/>
      <c r="C701" s="116"/>
      <c r="D701" s="116"/>
    </row>
    <row r="702" spans="2:4">
      <c r="B702" s="115"/>
      <c r="C702" s="116"/>
      <c r="D702" s="116"/>
    </row>
    <row r="703" spans="2:4">
      <c r="B703" s="115"/>
      <c r="C703" s="116"/>
      <c r="D703" s="116"/>
    </row>
    <row r="704" spans="2:4">
      <c r="B704" s="115"/>
      <c r="C704" s="116"/>
      <c r="D704" s="116"/>
    </row>
    <row r="705" spans="2:4">
      <c r="B705" s="115"/>
      <c r="C705" s="116"/>
      <c r="D705" s="116"/>
    </row>
    <row r="706" spans="2:4">
      <c r="B706" s="115"/>
      <c r="C706" s="116"/>
      <c r="D706" s="116"/>
    </row>
    <row r="707" spans="2:4">
      <c r="B707" s="115"/>
      <c r="C707" s="116"/>
      <c r="D707" s="116"/>
    </row>
    <row r="708" spans="2:4">
      <c r="B708" s="115"/>
      <c r="C708" s="116"/>
      <c r="D708" s="116"/>
    </row>
    <row r="709" spans="2:4">
      <c r="B709" s="115"/>
      <c r="C709" s="116"/>
      <c r="D709" s="116"/>
    </row>
    <row r="710" spans="2:4">
      <c r="B710" s="115"/>
      <c r="C710" s="116"/>
      <c r="D710" s="116"/>
    </row>
    <row r="711" spans="2:4">
      <c r="B711" s="115"/>
      <c r="C711" s="116"/>
      <c r="D711" s="116"/>
    </row>
    <row r="712" spans="2:4">
      <c r="B712" s="115"/>
      <c r="C712" s="116"/>
      <c r="D712" s="116"/>
    </row>
    <row r="713" spans="2:4">
      <c r="B713" s="115"/>
      <c r="C713" s="116"/>
      <c r="D713" s="116"/>
    </row>
    <row r="714" spans="2:4">
      <c r="B714" s="115"/>
      <c r="C714" s="116"/>
      <c r="D714" s="116"/>
    </row>
    <row r="715" spans="2:4">
      <c r="B715" s="115"/>
      <c r="C715" s="116"/>
      <c r="D715" s="116"/>
    </row>
    <row r="716" spans="2:4">
      <c r="B716" s="115"/>
      <c r="C716" s="116"/>
      <c r="D716" s="116"/>
    </row>
    <row r="717" spans="2:4">
      <c r="B717" s="115"/>
      <c r="C717" s="116"/>
      <c r="D717" s="116"/>
    </row>
    <row r="718" spans="2:4">
      <c r="B718" s="115"/>
      <c r="C718" s="116"/>
      <c r="D718" s="116"/>
    </row>
    <row r="719" spans="2:4">
      <c r="B719" s="115"/>
      <c r="C719" s="116"/>
      <c r="D719" s="116"/>
    </row>
    <row r="720" spans="2:4">
      <c r="B720" s="115"/>
      <c r="C720" s="116"/>
      <c r="D720" s="116"/>
    </row>
    <row r="721" spans="2:4">
      <c r="B721" s="115"/>
      <c r="C721" s="116"/>
      <c r="D721" s="116"/>
    </row>
    <row r="722" spans="2:4">
      <c r="B722" s="115"/>
      <c r="C722" s="116"/>
      <c r="D722" s="116"/>
    </row>
    <row r="723" spans="2:4">
      <c r="B723" s="115"/>
      <c r="C723" s="116"/>
      <c r="D723" s="116"/>
    </row>
    <row r="724" spans="2:4">
      <c r="B724" s="115"/>
      <c r="C724" s="116"/>
      <c r="D724" s="116"/>
    </row>
    <row r="725" spans="2:4">
      <c r="B725" s="115"/>
      <c r="C725" s="116"/>
      <c r="D725" s="116"/>
    </row>
    <row r="726" spans="2:4">
      <c r="B726" s="115"/>
      <c r="C726" s="116"/>
      <c r="D726" s="116"/>
    </row>
    <row r="727" spans="2:4">
      <c r="B727" s="115"/>
      <c r="C727" s="116"/>
      <c r="D727" s="116"/>
    </row>
    <row r="728" spans="2:4">
      <c r="B728" s="115"/>
      <c r="C728" s="116"/>
      <c r="D728" s="116"/>
    </row>
    <row r="729" spans="2:4">
      <c r="B729" s="115"/>
      <c r="C729" s="116"/>
      <c r="D729" s="116"/>
    </row>
    <row r="730" spans="2:4">
      <c r="B730" s="115"/>
      <c r="C730" s="116"/>
      <c r="D730" s="116"/>
    </row>
    <row r="731" spans="2:4">
      <c r="B731" s="115"/>
      <c r="C731" s="116"/>
      <c r="D731" s="116"/>
    </row>
    <row r="732" spans="2:4">
      <c r="B732" s="115"/>
      <c r="C732" s="116"/>
      <c r="D732" s="116"/>
    </row>
    <row r="733" spans="2:4">
      <c r="B733" s="115"/>
      <c r="C733" s="116"/>
      <c r="D733" s="116"/>
    </row>
    <row r="734" spans="2:4">
      <c r="B734" s="115"/>
      <c r="C734" s="116"/>
      <c r="D734" s="116"/>
    </row>
    <row r="735" spans="2:4">
      <c r="B735" s="115"/>
      <c r="C735" s="116"/>
      <c r="D735" s="116"/>
    </row>
    <row r="736" spans="2:4">
      <c r="B736" s="115"/>
      <c r="C736" s="116"/>
      <c r="D736" s="116"/>
    </row>
    <row r="737" spans="2:4">
      <c r="B737" s="115"/>
      <c r="C737" s="116"/>
      <c r="D737" s="116"/>
    </row>
    <row r="738" spans="2:4">
      <c r="B738" s="115"/>
      <c r="C738" s="116"/>
      <c r="D738" s="116"/>
    </row>
    <row r="739" spans="2:4">
      <c r="B739" s="115"/>
      <c r="C739" s="116"/>
      <c r="D739" s="116"/>
    </row>
    <row r="740" spans="2:4">
      <c r="B740" s="115"/>
      <c r="C740" s="116"/>
      <c r="D740" s="116"/>
    </row>
    <row r="741" spans="2:4">
      <c r="B741" s="115"/>
      <c r="C741" s="116"/>
      <c r="D741" s="116"/>
    </row>
    <row r="742" spans="2:4">
      <c r="B742" s="115"/>
      <c r="C742" s="116"/>
      <c r="D742" s="116"/>
    </row>
    <row r="743" spans="2:4">
      <c r="B743" s="115"/>
      <c r="C743" s="116"/>
      <c r="D743" s="116"/>
    </row>
    <row r="744" spans="2:4">
      <c r="B744" s="115"/>
      <c r="C744" s="116"/>
      <c r="D744" s="116"/>
    </row>
    <row r="745" spans="2:4">
      <c r="B745" s="115"/>
      <c r="C745" s="116"/>
      <c r="D745" s="116"/>
    </row>
    <row r="746" spans="2:4">
      <c r="B746" s="115"/>
      <c r="C746" s="116"/>
      <c r="D746" s="116"/>
    </row>
    <row r="747" spans="2:4">
      <c r="B747" s="115"/>
      <c r="C747" s="116"/>
      <c r="D747" s="116"/>
    </row>
    <row r="748" spans="2:4">
      <c r="B748" s="115"/>
      <c r="C748" s="116"/>
      <c r="D748" s="116"/>
    </row>
    <row r="749" spans="2:4">
      <c r="B749" s="115"/>
      <c r="C749" s="116"/>
      <c r="D749" s="116"/>
    </row>
    <row r="750" spans="2:4">
      <c r="B750" s="115"/>
      <c r="C750" s="116"/>
      <c r="D750" s="116"/>
    </row>
    <row r="751" spans="2:4">
      <c r="B751" s="115"/>
      <c r="C751" s="116"/>
      <c r="D751" s="116"/>
    </row>
    <row r="752" spans="2:4">
      <c r="B752" s="115"/>
      <c r="C752" s="116"/>
      <c r="D752" s="116"/>
    </row>
    <row r="753" spans="2:4">
      <c r="B753" s="115"/>
      <c r="C753" s="116"/>
      <c r="D753" s="116"/>
    </row>
    <row r="754" spans="2:4">
      <c r="B754" s="115"/>
      <c r="C754" s="116"/>
      <c r="D754" s="116"/>
    </row>
    <row r="755" spans="2:4">
      <c r="B755" s="115"/>
      <c r="C755" s="116"/>
      <c r="D755" s="116"/>
    </row>
    <row r="756" spans="2:4">
      <c r="B756" s="115"/>
      <c r="C756" s="116"/>
      <c r="D756" s="116"/>
    </row>
    <row r="757" spans="2:4">
      <c r="B757" s="115"/>
      <c r="C757" s="116"/>
      <c r="D757" s="116"/>
    </row>
    <row r="758" spans="2:4">
      <c r="B758" s="115"/>
      <c r="C758" s="116"/>
      <c r="D758" s="116"/>
    </row>
    <row r="759" spans="2:4">
      <c r="B759" s="115"/>
      <c r="C759" s="116"/>
      <c r="D759" s="116"/>
    </row>
    <row r="760" spans="2:4">
      <c r="B760" s="115"/>
      <c r="C760" s="116"/>
      <c r="D760" s="116"/>
    </row>
    <row r="761" spans="2:4">
      <c r="B761" s="115"/>
      <c r="C761" s="116"/>
      <c r="D761" s="116"/>
    </row>
    <row r="762" spans="2:4">
      <c r="B762" s="115"/>
      <c r="C762" s="116"/>
      <c r="D762" s="116"/>
    </row>
    <row r="763" spans="2:4">
      <c r="B763" s="115"/>
      <c r="C763" s="116"/>
      <c r="D763" s="116"/>
    </row>
    <row r="764" spans="2:4">
      <c r="B764" s="115"/>
      <c r="C764" s="116"/>
      <c r="D764" s="116"/>
    </row>
    <row r="765" spans="2:4">
      <c r="B765" s="115"/>
      <c r="C765" s="116"/>
      <c r="D765" s="116"/>
    </row>
    <row r="766" spans="2:4">
      <c r="B766" s="115"/>
      <c r="C766" s="116"/>
      <c r="D766" s="116"/>
    </row>
    <row r="767" spans="2:4">
      <c r="B767" s="115"/>
      <c r="C767" s="116"/>
      <c r="D767" s="116"/>
    </row>
    <row r="768" spans="2:4">
      <c r="B768" s="115"/>
      <c r="C768" s="116"/>
      <c r="D768" s="116"/>
    </row>
    <row r="769" spans="2:4">
      <c r="B769" s="115"/>
      <c r="C769" s="116"/>
      <c r="D769" s="116"/>
    </row>
    <row r="770" spans="2:4">
      <c r="B770" s="115"/>
      <c r="C770" s="116"/>
      <c r="D770" s="116"/>
    </row>
    <row r="771" spans="2:4">
      <c r="B771" s="115"/>
      <c r="C771" s="116"/>
      <c r="D771" s="116"/>
    </row>
    <row r="772" spans="2:4">
      <c r="B772" s="115"/>
      <c r="C772" s="116"/>
      <c r="D772" s="116"/>
    </row>
    <row r="773" spans="2:4">
      <c r="B773" s="115"/>
      <c r="C773" s="116"/>
      <c r="D773" s="116"/>
    </row>
    <row r="774" spans="2:4">
      <c r="B774" s="115"/>
      <c r="C774" s="116"/>
      <c r="D774" s="116"/>
    </row>
    <row r="775" spans="2:4">
      <c r="B775" s="115"/>
      <c r="C775" s="116"/>
      <c r="D775" s="116"/>
    </row>
    <row r="776" spans="2:4">
      <c r="B776" s="115"/>
      <c r="C776" s="116"/>
      <c r="D776" s="116"/>
    </row>
    <row r="777" spans="2:4">
      <c r="B777" s="115"/>
      <c r="C777" s="116"/>
      <c r="D777" s="116"/>
    </row>
    <row r="778" spans="2:4">
      <c r="B778" s="115"/>
      <c r="C778" s="116"/>
      <c r="D778" s="116"/>
    </row>
    <row r="779" spans="2:4">
      <c r="B779" s="115"/>
      <c r="C779" s="116"/>
      <c r="D779" s="116"/>
    </row>
    <row r="780" spans="2:4">
      <c r="B780" s="115"/>
      <c r="C780" s="116"/>
      <c r="D780" s="116"/>
    </row>
    <row r="781" spans="2:4">
      <c r="B781" s="115"/>
      <c r="C781" s="116"/>
      <c r="D781" s="116"/>
    </row>
    <row r="782" spans="2:4">
      <c r="B782" s="115"/>
      <c r="C782" s="116"/>
      <c r="D782" s="116"/>
    </row>
    <row r="783" spans="2:4">
      <c r="B783" s="115"/>
      <c r="C783" s="116"/>
      <c r="D783" s="116"/>
    </row>
    <row r="784" spans="2:4">
      <c r="B784" s="115"/>
      <c r="C784" s="116"/>
      <c r="D784" s="116"/>
    </row>
    <row r="785" spans="2:4">
      <c r="B785" s="115"/>
      <c r="C785" s="116"/>
      <c r="D785" s="116"/>
    </row>
    <row r="786" spans="2:4">
      <c r="B786" s="115"/>
      <c r="C786" s="116"/>
      <c r="D786" s="116"/>
    </row>
    <row r="787" spans="2:4">
      <c r="B787" s="115"/>
      <c r="C787" s="116"/>
      <c r="D787" s="116"/>
    </row>
    <row r="788" spans="2:4">
      <c r="B788" s="115"/>
      <c r="C788" s="116"/>
      <c r="D788" s="116"/>
    </row>
    <row r="789" spans="2:4">
      <c r="B789" s="115"/>
      <c r="C789" s="116"/>
      <c r="D789" s="116"/>
    </row>
    <row r="790" spans="2:4">
      <c r="B790" s="115"/>
      <c r="C790" s="116"/>
      <c r="D790" s="116"/>
    </row>
    <row r="791" spans="2:4">
      <c r="B791" s="115"/>
      <c r="C791" s="116"/>
      <c r="D791" s="116"/>
    </row>
    <row r="792" spans="2:4">
      <c r="B792" s="115"/>
      <c r="C792" s="116"/>
      <c r="D792" s="116"/>
    </row>
    <row r="793" spans="2:4">
      <c r="B793" s="115"/>
      <c r="C793" s="116"/>
      <c r="D793" s="116"/>
    </row>
    <row r="794" spans="2:4">
      <c r="B794" s="115"/>
      <c r="C794" s="116"/>
      <c r="D794" s="116"/>
    </row>
    <row r="795" spans="2:4">
      <c r="B795" s="115"/>
      <c r="C795" s="116"/>
      <c r="D795" s="116"/>
    </row>
    <row r="796" spans="2:4">
      <c r="B796" s="115"/>
      <c r="C796" s="116"/>
      <c r="D796" s="116"/>
    </row>
    <row r="797" spans="2:4">
      <c r="B797" s="115"/>
      <c r="C797" s="116"/>
      <c r="D797" s="116"/>
    </row>
    <row r="798" spans="2:4">
      <c r="B798" s="115"/>
      <c r="C798" s="116"/>
      <c r="D798" s="116"/>
    </row>
    <row r="799" spans="2:4">
      <c r="B799" s="115"/>
      <c r="C799" s="116"/>
      <c r="D799" s="116"/>
    </row>
    <row r="800" spans="2:4">
      <c r="B800" s="115"/>
      <c r="C800" s="116"/>
      <c r="D800" s="116"/>
    </row>
    <row r="801" spans="2:4">
      <c r="B801" s="115"/>
      <c r="C801" s="116"/>
      <c r="D801" s="116"/>
    </row>
    <row r="802" spans="2:4">
      <c r="B802" s="115"/>
      <c r="C802" s="116"/>
      <c r="D802" s="116"/>
    </row>
    <row r="803" spans="2:4">
      <c r="B803" s="115"/>
      <c r="C803" s="116"/>
      <c r="D803" s="116"/>
    </row>
    <row r="804" spans="2:4">
      <c r="B804" s="115"/>
      <c r="C804" s="116"/>
      <c r="D804" s="116"/>
    </row>
    <row r="805" spans="2:4">
      <c r="B805" s="115"/>
      <c r="C805" s="116"/>
      <c r="D805" s="116"/>
    </row>
    <row r="806" spans="2:4">
      <c r="B806" s="115"/>
      <c r="C806" s="116"/>
      <c r="D806" s="116"/>
    </row>
    <row r="807" spans="2:4">
      <c r="B807" s="115"/>
      <c r="C807" s="116"/>
      <c r="D807" s="116"/>
    </row>
    <row r="808" spans="2:4">
      <c r="B808" s="115"/>
      <c r="C808" s="116"/>
      <c r="D808" s="116"/>
    </row>
    <row r="809" spans="2:4">
      <c r="B809" s="115"/>
      <c r="C809" s="116"/>
      <c r="D809" s="116"/>
    </row>
    <row r="810" spans="2:4">
      <c r="B810" s="115"/>
      <c r="C810" s="116"/>
      <c r="D810" s="116"/>
    </row>
    <row r="811" spans="2:4">
      <c r="B811" s="115"/>
      <c r="C811" s="116"/>
      <c r="D811" s="116"/>
    </row>
    <row r="812" spans="2:4">
      <c r="B812" s="115"/>
      <c r="C812" s="116"/>
      <c r="D812" s="116"/>
    </row>
    <row r="813" spans="2:4">
      <c r="B813" s="115"/>
      <c r="C813" s="116"/>
      <c r="D813" s="116"/>
    </row>
    <row r="814" spans="2:4">
      <c r="B814" s="115"/>
      <c r="C814" s="116"/>
      <c r="D814" s="116"/>
    </row>
    <row r="815" spans="2:4">
      <c r="B815" s="115"/>
      <c r="C815" s="116"/>
      <c r="D815" s="116"/>
    </row>
    <row r="816" spans="2:4">
      <c r="B816" s="115"/>
      <c r="C816" s="116"/>
      <c r="D816" s="116"/>
    </row>
    <row r="817" spans="2:4">
      <c r="B817" s="115"/>
      <c r="C817" s="116"/>
      <c r="D817" s="116"/>
    </row>
    <row r="818" spans="2:4">
      <c r="B818" s="115"/>
      <c r="C818" s="116"/>
      <c r="D818" s="116"/>
    </row>
    <row r="819" spans="2:4">
      <c r="B819" s="115"/>
      <c r="C819" s="116"/>
      <c r="D819" s="116"/>
    </row>
    <row r="820" spans="2:4">
      <c r="B820" s="115"/>
      <c r="C820" s="116"/>
      <c r="D820" s="116"/>
    </row>
    <row r="821" spans="2:4">
      <c r="B821" s="115"/>
      <c r="C821" s="116"/>
      <c r="D821" s="116"/>
    </row>
    <row r="822" spans="2:4">
      <c r="B822" s="115"/>
      <c r="C822" s="116"/>
      <c r="D822" s="116"/>
    </row>
    <row r="823" spans="2:4">
      <c r="B823" s="115"/>
      <c r="C823" s="116"/>
      <c r="D823" s="116"/>
    </row>
    <row r="824" spans="2:4">
      <c r="B824" s="115"/>
      <c r="C824" s="116"/>
      <c r="D824" s="116"/>
    </row>
    <row r="825" spans="2:4">
      <c r="B825" s="115"/>
      <c r="C825" s="116"/>
      <c r="D825" s="116"/>
    </row>
    <row r="826" spans="2:4">
      <c r="B826" s="115"/>
      <c r="C826" s="116"/>
      <c r="D826" s="116"/>
    </row>
    <row r="827" spans="2:4">
      <c r="B827" s="115"/>
      <c r="C827" s="116"/>
      <c r="D827" s="116"/>
    </row>
    <row r="828" spans="2:4">
      <c r="B828" s="115"/>
      <c r="C828" s="116"/>
      <c r="D828" s="116"/>
    </row>
    <row r="829" spans="2:4">
      <c r="B829" s="115"/>
      <c r="C829" s="116"/>
      <c r="D829" s="116"/>
    </row>
    <row r="830" spans="2:4">
      <c r="B830" s="115"/>
      <c r="C830" s="116"/>
      <c r="D830" s="116"/>
    </row>
    <row r="831" spans="2:4">
      <c r="B831" s="115"/>
      <c r="C831" s="116"/>
      <c r="D831" s="116"/>
    </row>
    <row r="832" spans="2:4">
      <c r="B832" s="115"/>
      <c r="C832" s="116"/>
      <c r="D832" s="116"/>
    </row>
    <row r="833" spans="2:4">
      <c r="B833" s="115"/>
      <c r="C833" s="116"/>
      <c r="D833" s="116"/>
    </row>
    <row r="834" spans="2:4">
      <c r="B834" s="115"/>
      <c r="C834" s="116"/>
      <c r="D834" s="116"/>
    </row>
    <row r="835" spans="2:4">
      <c r="B835" s="115"/>
      <c r="C835" s="116"/>
      <c r="D835" s="116"/>
    </row>
    <row r="836" spans="2:4">
      <c r="B836" s="115"/>
      <c r="C836" s="116"/>
      <c r="D836" s="116"/>
    </row>
    <row r="837" spans="2:4">
      <c r="B837" s="115"/>
      <c r="C837" s="116"/>
      <c r="D837" s="116"/>
    </row>
    <row r="838" spans="2:4">
      <c r="B838" s="115"/>
      <c r="C838" s="116"/>
      <c r="D838" s="116"/>
    </row>
    <row r="839" spans="2:4">
      <c r="B839" s="115"/>
      <c r="C839" s="116"/>
      <c r="D839" s="116"/>
    </row>
    <row r="840" spans="2:4">
      <c r="B840" s="115"/>
      <c r="C840" s="116"/>
      <c r="D840" s="116"/>
    </row>
    <row r="841" spans="2:4">
      <c r="B841" s="115"/>
      <c r="C841" s="116"/>
      <c r="D841" s="116"/>
    </row>
    <row r="842" spans="2:4">
      <c r="B842" s="115"/>
      <c r="C842" s="116"/>
      <c r="D842" s="116"/>
    </row>
    <row r="843" spans="2:4">
      <c r="B843" s="115"/>
      <c r="C843" s="116"/>
      <c r="D843" s="116"/>
    </row>
    <row r="844" spans="2:4">
      <c r="B844" s="115"/>
      <c r="C844" s="116"/>
      <c r="D844" s="116"/>
    </row>
    <row r="845" spans="2:4">
      <c r="B845" s="115"/>
      <c r="C845" s="116"/>
      <c r="D845" s="116"/>
    </row>
    <row r="846" spans="2:4">
      <c r="B846" s="115"/>
      <c r="C846" s="116"/>
      <c r="D846" s="116"/>
    </row>
    <row r="847" spans="2:4">
      <c r="B847" s="115"/>
      <c r="C847" s="116"/>
      <c r="D847" s="116"/>
    </row>
    <row r="848" spans="2:4">
      <c r="B848" s="115"/>
      <c r="C848" s="116"/>
      <c r="D848" s="116"/>
    </row>
    <row r="849" spans="2:4">
      <c r="B849" s="115"/>
      <c r="C849" s="116"/>
      <c r="D849" s="116"/>
    </row>
    <row r="850" spans="2:4">
      <c r="B850" s="115"/>
      <c r="C850" s="116"/>
      <c r="D850" s="116"/>
    </row>
    <row r="851" spans="2:4">
      <c r="B851" s="115"/>
      <c r="C851" s="116"/>
      <c r="D851" s="116"/>
    </row>
    <row r="852" spans="2:4">
      <c r="B852" s="115"/>
      <c r="C852" s="116"/>
      <c r="D852" s="116"/>
    </row>
    <row r="853" spans="2:4">
      <c r="B853" s="115"/>
      <c r="C853" s="116"/>
      <c r="D853" s="116"/>
    </row>
    <row r="854" spans="2:4">
      <c r="B854" s="115"/>
      <c r="C854" s="116"/>
      <c r="D854" s="116"/>
    </row>
    <row r="855" spans="2:4">
      <c r="B855" s="115"/>
      <c r="C855" s="116"/>
      <c r="D855" s="116"/>
    </row>
    <row r="856" spans="2:4">
      <c r="B856" s="115"/>
      <c r="C856" s="116"/>
      <c r="D856" s="116"/>
    </row>
    <row r="857" spans="2:4">
      <c r="B857" s="115"/>
      <c r="C857" s="116"/>
      <c r="D857" s="116"/>
    </row>
    <row r="858" spans="2:4">
      <c r="B858" s="115"/>
      <c r="C858" s="116"/>
      <c r="D858" s="116"/>
    </row>
    <row r="859" spans="2:4">
      <c r="B859" s="115"/>
      <c r="C859" s="116"/>
      <c r="D859" s="116"/>
    </row>
    <row r="860" spans="2:4">
      <c r="B860" s="115"/>
      <c r="C860" s="116"/>
      <c r="D860" s="116"/>
    </row>
    <row r="861" spans="2:4">
      <c r="B861" s="115"/>
      <c r="C861" s="116"/>
      <c r="D861" s="116"/>
    </row>
    <row r="862" spans="2:4">
      <c r="B862" s="115"/>
      <c r="C862" s="116"/>
      <c r="D862" s="116"/>
    </row>
    <row r="863" spans="2:4">
      <c r="B863" s="115"/>
      <c r="C863" s="116"/>
      <c r="D863" s="116"/>
    </row>
    <row r="864" spans="2:4">
      <c r="B864" s="115"/>
      <c r="C864" s="116"/>
      <c r="D864" s="116"/>
    </row>
    <row r="865" spans="2:4">
      <c r="B865" s="115"/>
      <c r="C865" s="116"/>
      <c r="D865" s="116"/>
    </row>
    <row r="866" spans="2:4">
      <c r="B866" s="115"/>
      <c r="C866" s="116"/>
      <c r="D866" s="116"/>
    </row>
    <row r="867" spans="2:4">
      <c r="B867" s="115"/>
      <c r="C867" s="116"/>
      <c r="D867" s="116"/>
    </row>
    <row r="868" spans="2:4">
      <c r="B868" s="115"/>
      <c r="C868" s="116"/>
      <c r="D868" s="116"/>
    </row>
    <row r="869" spans="2:4">
      <c r="B869" s="115"/>
      <c r="C869" s="116"/>
      <c r="D869" s="116"/>
    </row>
    <row r="870" spans="2:4">
      <c r="B870" s="115"/>
      <c r="C870" s="116"/>
      <c r="D870" s="116"/>
    </row>
    <row r="871" spans="2:4">
      <c r="B871" s="115"/>
      <c r="C871" s="116"/>
      <c r="D871" s="116"/>
    </row>
    <row r="872" spans="2:4">
      <c r="B872" s="115"/>
      <c r="C872" s="116"/>
      <c r="D872" s="116"/>
    </row>
    <row r="873" spans="2:4">
      <c r="B873" s="115"/>
      <c r="C873" s="116"/>
      <c r="D873" s="116"/>
    </row>
    <row r="874" spans="2:4">
      <c r="B874" s="115"/>
      <c r="C874" s="116"/>
      <c r="D874" s="116"/>
    </row>
    <row r="875" spans="2:4">
      <c r="B875" s="115"/>
      <c r="C875" s="116"/>
      <c r="D875" s="116"/>
    </row>
    <row r="876" spans="2:4">
      <c r="B876" s="115"/>
      <c r="C876" s="116"/>
      <c r="D876" s="116"/>
    </row>
    <row r="877" spans="2:4">
      <c r="B877" s="115"/>
      <c r="C877" s="116"/>
      <c r="D877" s="116"/>
    </row>
    <row r="878" spans="2:4">
      <c r="B878" s="115"/>
      <c r="C878" s="116"/>
      <c r="D878" s="116"/>
    </row>
    <row r="879" spans="2:4">
      <c r="B879" s="115"/>
      <c r="C879" s="116"/>
      <c r="D879" s="116"/>
    </row>
    <row r="880" spans="2:4">
      <c r="B880" s="115"/>
      <c r="C880" s="116"/>
      <c r="D880" s="116"/>
    </row>
    <row r="881" spans="2:4">
      <c r="B881" s="115"/>
      <c r="C881" s="116"/>
      <c r="D881" s="116"/>
    </row>
    <row r="882" spans="2:4">
      <c r="B882" s="115"/>
      <c r="C882" s="116"/>
      <c r="D882" s="116"/>
    </row>
    <row r="883" spans="2:4">
      <c r="B883" s="115"/>
      <c r="C883" s="116"/>
      <c r="D883" s="116"/>
    </row>
    <row r="884" spans="2:4">
      <c r="B884" s="115"/>
      <c r="C884" s="116"/>
      <c r="D884" s="116"/>
    </row>
    <row r="885" spans="2:4">
      <c r="B885" s="115"/>
      <c r="C885" s="116"/>
      <c r="D885" s="116"/>
    </row>
    <row r="886" spans="2:4">
      <c r="B886" s="115"/>
      <c r="C886" s="116"/>
      <c r="D886" s="116"/>
    </row>
    <row r="887" spans="2:4">
      <c r="B887" s="115"/>
      <c r="C887" s="116"/>
      <c r="D887" s="116"/>
    </row>
    <row r="888" spans="2:4">
      <c r="B888" s="115"/>
      <c r="C888" s="116"/>
      <c r="D888" s="116"/>
    </row>
    <row r="889" spans="2:4">
      <c r="B889" s="115"/>
      <c r="C889" s="116"/>
      <c r="D889" s="116"/>
    </row>
    <row r="890" spans="2:4">
      <c r="B890" s="115"/>
      <c r="C890" s="116"/>
      <c r="D890" s="116"/>
    </row>
    <row r="891" spans="2:4">
      <c r="B891" s="115"/>
      <c r="C891" s="116"/>
      <c r="D891" s="116"/>
    </row>
    <row r="892" spans="2:4">
      <c r="B892" s="115"/>
      <c r="C892" s="116"/>
      <c r="D892" s="116"/>
    </row>
    <row r="893" spans="2:4">
      <c r="B893" s="115"/>
      <c r="C893" s="116"/>
      <c r="D893" s="116"/>
    </row>
    <row r="894" spans="2:4">
      <c r="B894" s="115"/>
      <c r="C894" s="116"/>
      <c r="D894" s="116"/>
    </row>
    <row r="895" spans="2:4">
      <c r="B895" s="115"/>
      <c r="C895" s="116"/>
      <c r="D895" s="116"/>
    </row>
    <row r="896" spans="2:4">
      <c r="B896" s="115"/>
      <c r="C896" s="116"/>
      <c r="D896" s="116"/>
    </row>
    <row r="897" spans="2:4">
      <c r="B897" s="115"/>
      <c r="C897" s="116"/>
      <c r="D897" s="116"/>
    </row>
    <row r="898" spans="2:4">
      <c r="B898" s="115"/>
      <c r="C898" s="116"/>
      <c r="D898" s="116"/>
    </row>
    <row r="899" spans="2:4">
      <c r="B899" s="115"/>
      <c r="C899" s="116"/>
      <c r="D899" s="116"/>
    </row>
    <row r="900" spans="2:4">
      <c r="B900" s="115"/>
      <c r="C900" s="116"/>
      <c r="D900" s="116"/>
    </row>
    <row r="901" spans="2:4">
      <c r="B901" s="115"/>
      <c r="C901" s="116"/>
      <c r="D901" s="116"/>
    </row>
    <row r="902" spans="2:4">
      <c r="B902" s="115"/>
      <c r="C902" s="116"/>
      <c r="D902" s="116"/>
    </row>
    <row r="903" spans="2:4">
      <c r="B903" s="115"/>
      <c r="C903" s="116"/>
      <c r="D903" s="116"/>
    </row>
    <row r="904" spans="2:4">
      <c r="B904" s="115"/>
      <c r="C904" s="116"/>
      <c r="D904" s="116"/>
    </row>
    <row r="905" spans="2:4">
      <c r="B905" s="115"/>
      <c r="C905" s="116"/>
      <c r="D905" s="116"/>
    </row>
    <row r="906" spans="2:4">
      <c r="B906" s="115"/>
      <c r="C906" s="116"/>
      <c r="D906" s="116"/>
    </row>
    <row r="907" spans="2:4">
      <c r="B907" s="115"/>
      <c r="C907" s="116"/>
      <c r="D907" s="116"/>
    </row>
    <row r="908" spans="2:4">
      <c r="B908" s="115"/>
      <c r="C908" s="116"/>
      <c r="D908" s="116"/>
    </row>
    <row r="909" spans="2:4">
      <c r="B909" s="115"/>
      <c r="C909" s="116"/>
      <c r="D909" s="116"/>
    </row>
    <row r="910" spans="2:4">
      <c r="B910" s="115"/>
      <c r="C910" s="116"/>
      <c r="D910" s="116"/>
    </row>
    <row r="911" spans="2:4">
      <c r="B911" s="115"/>
      <c r="C911" s="116"/>
      <c r="D911" s="116"/>
    </row>
    <row r="912" spans="2:4">
      <c r="B912" s="115"/>
      <c r="C912" s="116"/>
      <c r="D912" s="116"/>
    </row>
    <row r="913" spans="2:4">
      <c r="B913" s="115"/>
      <c r="C913" s="116"/>
      <c r="D913" s="116"/>
    </row>
    <row r="914" spans="2:4">
      <c r="B914" s="115"/>
      <c r="C914" s="116"/>
      <c r="D914" s="116"/>
    </row>
    <row r="915" spans="2:4">
      <c r="B915" s="115"/>
      <c r="C915" s="116"/>
      <c r="D915" s="116"/>
    </row>
    <row r="916" spans="2:4">
      <c r="B916" s="115"/>
      <c r="C916" s="116"/>
      <c r="D916" s="116"/>
    </row>
    <row r="917" spans="2:4">
      <c r="B917" s="115"/>
      <c r="C917" s="116"/>
      <c r="D917" s="116"/>
    </row>
    <row r="918" spans="2:4">
      <c r="B918" s="115"/>
      <c r="C918" s="116"/>
      <c r="D918" s="116"/>
    </row>
    <row r="919" spans="2:4">
      <c r="B919" s="115"/>
      <c r="C919" s="116"/>
      <c r="D919" s="116"/>
    </row>
    <row r="920" spans="2:4">
      <c r="B920" s="115"/>
      <c r="C920" s="116"/>
      <c r="D920" s="116"/>
    </row>
    <row r="921" spans="2:4">
      <c r="B921" s="115"/>
      <c r="C921" s="116"/>
      <c r="D921" s="116"/>
    </row>
    <row r="922" spans="2:4">
      <c r="B922" s="115"/>
      <c r="C922" s="116"/>
      <c r="D922" s="116"/>
    </row>
    <row r="923" spans="2:4">
      <c r="B923" s="115"/>
      <c r="C923" s="116"/>
      <c r="D923" s="116"/>
    </row>
    <row r="924" spans="2:4">
      <c r="B924" s="115"/>
      <c r="C924" s="116"/>
      <c r="D924" s="116"/>
    </row>
    <row r="925" spans="2:4">
      <c r="B925" s="115"/>
      <c r="C925" s="116"/>
      <c r="D925" s="116"/>
    </row>
    <row r="926" spans="2:4">
      <c r="B926" s="115"/>
      <c r="C926" s="116"/>
      <c r="D926" s="116"/>
    </row>
    <row r="927" spans="2:4">
      <c r="B927" s="115"/>
      <c r="C927" s="116"/>
      <c r="D927" s="116"/>
    </row>
    <row r="928" spans="2:4">
      <c r="B928" s="115"/>
      <c r="C928" s="116"/>
      <c r="D928" s="116"/>
    </row>
    <row r="929" spans="2:4">
      <c r="B929" s="115"/>
      <c r="C929" s="116"/>
      <c r="D929" s="116"/>
    </row>
    <row r="930" spans="2:4">
      <c r="B930" s="115"/>
      <c r="C930" s="116"/>
      <c r="D930" s="116"/>
    </row>
    <row r="931" spans="2:4">
      <c r="B931" s="115"/>
      <c r="C931" s="116"/>
      <c r="D931" s="116"/>
    </row>
    <row r="932" spans="2:4">
      <c r="B932" s="115"/>
      <c r="C932" s="116"/>
      <c r="D932" s="116"/>
    </row>
    <row r="933" spans="2:4">
      <c r="B933" s="115"/>
      <c r="C933" s="116"/>
      <c r="D933" s="116"/>
    </row>
    <row r="934" spans="2:4">
      <c r="B934" s="115"/>
      <c r="C934" s="116"/>
      <c r="D934" s="116"/>
    </row>
    <row r="935" spans="2:4">
      <c r="B935" s="115"/>
      <c r="C935" s="116"/>
      <c r="D935" s="116"/>
    </row>
    <row r="936" spans="2:4">
      <c r="B936" s="115"/>
      <c r="C936" s="116"/>
      <c r="D936" s="116"/>
    </row>
    <row r="937" spans="2:4">
      <c r="B937" s="115"/>
      <c r="C937" s="116"/>
      <c r="D937" s="116"/>
    </row>
    <row r="938" spans="2:4">
      <c r="B938" s="115"/>
      <c r="C938" s="116"/>
      <c r="D938" s="116"/>
    </row>
    <row r="939" spans="2:4">
      <c r="B939" s="115"/>
      <c r="C939" s="116"/>
      <c r="D939" s="116"/>
    </row>
    <row r="940" spans="2:4">
      <c r="B940" s="115"/>
      <c r="C940" s="116"/>
      <c r="D940" s="116"/>
    </row>
    <row r="941" spans="2:4">
      <c r="B941" s="115"/>
      <c r="C941" s="116"/>
      <c r="D941" s="116"/>
    </row>
    <row r="942" spans="2:4">
      <c r="B942" s="115"/>
      <c r="C942" s="116"/>
      <c r="D942" s="116"/>
    </row>
    <row r="943" spans="2:4">
      <c r="B943" s="115"/>
      <c r="C943" s="116"/>
      <c r="D943" s="116"/>
    </row>
    <row r="944" spans="2:4">
      <c r="B944" s="115"/>
      <c r="C944" s="116"/>
      <c r="D944" s="116"/>
    </row>
    <row r="945" spans="2:4">
      <c r="B945" s="115"/>
      <c r="C945" s="116"/>
      <c r="D945" s="116"/>
    </row>
    <row r="946" spans="2:4">
      <c r="B946" s="115"/>
      <c r="C946" s="116"/>
      <c r="D946" s="116"/>
    </row>
    <row r="947" spans="2:4">
      <c r="B947" s="115"/>
      <c r="C947" s="116"/>
      <c r="D947" s="116"/>
    </row>
    <row r="948" spans="2:4">
      <c r="B948" s="115"/>
      <c r="C948" s="116"/>
      <c r="D948" s="116"/>
    </row>
    <row r="949" spans="2:4">
      <c r="B949" s="115"/>
      <c r="C949" s="116"/>
      <c r="D949" s="116"/>
    </row>
    <row r="950" spans="2:4">
      <c r="B950" s="115"/>
      <c r="C950" s="116"/>
      <c r="D950" s="116"/>
    </row>
    <row r="951" spans="2:4">
      <c r="B951" s="115"/>
      <c r="C951" s="116"/>
      <c r="D951" s="116"/>
    </row>
    <row r="952" spans="2:4">
      <c r="B952" s="115"/>
      <c r="C952" s="116"/>
      <c r="D952" s="116"/>
    </row>
    <row r="953" spans="2:4">
      <c r="B953" s="115"/>
      <c r="C953" s="116"/>
      <c r="D953" s="116"/>
    </row>
    <row r="954" spans="2:4">
      <c r="B954" s="115"/>
      <c r="C954" s="116"/>
      <c r="D954" s="116"/>
    </row>
    <row r="955" spans="2:4">
      <c r="B955" s="115"/>
      <c r="C955" s="116"/>
      <c r="D955" s="116"/>
    </row>
    <row r="956" spans="2:4">
      <c r="B956" s="115"/>
      <c r="C956" s="116"/>
      <c r="D956" s="116"/>
    </row>
    <row r="957" spans="2:4">
      <c r="B957" s="115"/>
      <c r="C957" s="116"/>
      <c r="D957" s="116"/>
    </row>
    <row r="958" spans="2:4">
      <c r="B958" s="115"/>
      <c r="C958" s="116"/>
      <c r="D958" s="116"/>
    </row>
    <row r="959" spans="2:4">
      <c r="B959" s="115"/>
      <c r="C959" s="116"/>
      <c r="D959" s="116"/>
    </row>
    <row r="960" spans="2:4">
      <c r="B960" s="115"/>
      <c r="C960" s="116"/>
      <c r="D960" s="116"/>
    </row>
    <row r="961" spans="2:4">
      <c r="B961" s="115"/>
      <c r="C961" s="116"/>
      <c r="D961" s="116"/>
    </row>
    <row r="962" spans="2:4">
      <c r="B962" s="115"/>
      <c r="C962" s="116"/>
      <c r="D962" s="116"/>
    </row>
    <row r="963" spans="2:4">
      <c r="B963" s="115"/>
      <c r="C963" s="116"/>
      <c r="D963" s="116"/>
    </row>
    <row r="964" spans="2:4">
      <c r="B964" s="115"/>
      <c r="C964" s="116"/>
      <c r="D964" s="116"/>
    </row>
    <row r="965" spans="2:4">
      <c r="B965" s="115"/>
      <c r="C965" s="116"/>
      <c r="D965" s="116"/>
    </row>
    <row r="966" spans="2:4">
      <c r="B966" s="115"/>
      <c r="C966" s="116"/>
      <c r="D966" s="116"/>
    </row>
    <row r="967" spans="2:4">
      <c r="B967" s="115"/>
      <c r="C967" s="116"/>
      <c r="D967" s="11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67" t="s" vm="1">
        <v>231</v>
      </c>
    </row>
    <row r="2" spans="2:16">
      <c r="B2" s="46" t="s">
        <v>145</v>
      </c>
      <c r="C2" s="67" t="s">
        <v>232</v>
      </c>
    </row>
    <row r="3" spans="2:16">
      <c r="B3" s="46" t="s">
        <v>147</v>
      </c>
      <c r="C3" s="67" t="s">
        <v>233</v>
      </c>
    </row>
    <row r="4" spans="2:16">
      <c r="B4" s="46" t="s">
        <v>148</v>
      </c>
      <c r="C4" s="67">
        <v>8802</v>
      </c>
    </row>
    <row r="6" spans="2:16" ht="26.25" customHeight="1">
      <c r="B6" s="152" t="s">
        <v>184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212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3288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88"/>
      <c r="O10" s="128">
        <v>0</v>
      </c>
      <c r="P10" s="128">
        <v>0</v>
      </c>
    </row>
    <row r="11" spans="2:16" ht="20.25" customHeight="1">
      <c r="B11" s="129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67" t="s" vm="1">
        <v>231</v>
      </c>
    </row>
    <row r="2" spans="2:16">
      <c r="B2" s="46" t="s">
        <v>145</v>
      </c>
      <c r="C2" s="67" t="s">
        <v>232</v>
      </c>
    </row>
    <row r="3" spans="2:16">
      <c r="B3" s="46" t="s">
        <v>147</v>
      </c>
      <c r="C3" s="67" t="s">
        <v>233</v>
      </c>
    </row>
    <row r="4" spans="2:16">
      <c r="B4" s="46" t="s">
        <v>148</v>
      </c>
      <c r="C4" s="67">
        <v>8802</v>
      </c>
    </row>
    <row r="6" spans="2:16" ht="26.25" customHeight="1">
      <c r="B6" s="152" t="s">
        <v>185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207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3289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88"/>
      <c r="O10" s="128">
        <v>0</v>
      </c>
      <c r="P10" s="128">
        <v>0</v>
      </c>
    </row>
    <row r="11" spans="2:16" ht="20.25" customHeight="1">
      <c r="B11" s="129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2:16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</row>
    <row r="352" spans="2:16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2:16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</row>
    <row r="354" spans="2:16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</row>
    <row r="355" spans="2:16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2:16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2:16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</row>
    <row r="358" spans="2:16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</row>
    <row r="359" spans="2:16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</row>
    <row r="360" spans="2:16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</row>
    <row r="361" spans="2:16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</row>
    <row r="362" spans="2:16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</row>
    <row r="363" spans="2:16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</row>
    <row r="364" spans="2:16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</row>
    <row r="365" spans="2:16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</row>
    <row r="366" spans="2:16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</row>
    <row r="367" spans="2:16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2:16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</row>
    <row r="369" spans="2:16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</row>
    <row r="370" spans="2:16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</row>
    <row r="371" spans="2:16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</row>
    <row r="372" spans="2:16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</row>
    <row r="373" spans="2:16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</row>
    <row r="374" spans="2:16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</row>
    <row r="375" spans="2:16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  <row r="376" spans="2:16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2:16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</row>
    <row r="378" spans="2:16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</row>
    <row r="379" spans="2:16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</row>
    <row r="380" spans="2:16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</row>
    <row r="381" spans="2:16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</row>
    <row r="382" spans="2:16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</row>
    <row r="383" spans="2:16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</row>
    <row r="384" spans="2:16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</row>
    <row r="385" spans="2:16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</row>
    <row r="386" spans="2:16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</row>
    <row r="387" spans="2:16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</row>
    <row r="388" spans="2:16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</row>
    <row r="389" spans="2:16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</row>
    <row r="390" spans="2:16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</row>
    <row r="391" spans="2:16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</row>
    <row r="392" spans="2:16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</row>
    <row r="393" spans="2:16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</row>
    <row r="394" spans="2:16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</row>
    <row r="395" spans="2:16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</row>
    <row r="396" spans="2:16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</row>
    <row r="397" spans="2:16">
      <c r="B397" s="130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</row>
    <row r="398" spans="2:16">
      <c r="B398" s="130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</row>
    <row r="399" spans="2:16">
      <c r="B399" s="131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</row>
    <row r="400" spans="2:16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</row>
    <row r="401" spans="2:16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</row>
    <row r="402" spans="2:16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</row>
    <row r="403" spans="2:16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</row>
    <row r="404" spans="2:16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</row>
    <row r="405" spans="2:16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</row>
    <row r="406" spans="2:16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</row>
    <row r="407" spans="2:16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</row>
    <row r="408" spans="2:16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</row>
    <row r="409" spans="2:16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</row>
    <row r="410" spans="2:16">
      <c r="B410" s="115"/>
      <c r="C410" s="115"/>
      <c r="D410" s="115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</row>
    <row r="411" spans="2:16">
      <c r="B411" s="115"/>
      <c r="C411" s="115"/>
      <c r="D411" s="115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4.285156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146</v>
      </c>
      <c r="C1" s="67" t="s" vm="1">
        <v>231</v>
      </c>
    </row>
    <row r="2" spans="2:18">
      <c r="B2" s="46" t="s">
        <v>145</v>
      </c>
      <c r="C2" s="67" t="s">
        <v>232</v>
      </c>
    </row>
    <row r="3" spans="2:18">
      <c r="B3" s="46" t="s">
        <v>147</v>
      </c>
      <c r="C3" s="67" t="s">
        <v>233</v>
      </c>
    </row>
    <row r="4" spans="2:18">
      <c r="B4" s="46" t="s">
        <v>148</v>
      </c>
      <c r="C4" s="67">
        <v>8802</v>
      </c>
    </row>
    <row r="6" spans="2:18" ht="21.75" customHeight="1">
      <c r="B6" s="155" t="s">
        <v>174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18" ht="27.75" customHeight="1">
      <c r="B7" s="158" t="s">
        <v>89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2:18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62</v>
      </c>
      <c r="P8" s="29" t="s">
        <v>209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68" t="s">
        <v>27</v>
      </c>
      <c r="C11" s="69"/>
      <c r="D11" s="69"/>
      <c r="E11" s="69"/>
      <c r="F11" s="69"/>
      <c r="G11" s="69"/>
      <c r="H11" s="77">
        <v>6.9231568273956734</v>
      </c>
      <c r="I11" s="69"/>
      <c r="J11" s="69"/>
      <c r="K11" s="78">
        <v>3.2433384531150987E-2</v>
      </c>
      <c r="L11" s="77"/>
      <c r="M11" s="79"/>
      <c r="N11" s="69"/>
      <c r="O11" s="77">
        <v>270192.40987104602</v>
      </c>
      <c r="P11" s="69"/>
      <c r="Q11" s="78">
        <f>IFERROR(O11/$O$11,0)</f>
        <v>1</v>
      </c>
      <c r="R11" s="78">
        <f>O11/'סכום נכסי הקרן'!$C$42</f>
        <v>5.1824711042936594E-2</v>
      </c>
    </row>
    <row r="12" spans="2:18" ht="22.5" customHeight="1">
      <c r="B12" s="70" t="s">
        <v>199</v>
      </c>
      <c r="C12" s="71"/>
      <c r="D12" s="71"/>
      <c r="E12" s="71"/>
      <c r="F12" s="71"/>
      <c r="G12" s="71"/>
      <c r="H12" s="80">
        <v>6.8949369229591033</v>
      </c>
      <c r="I12" s="71"/>
      <c r="J12" s="71"/>
      <c r="K12" s="81">
        <v>3.2375915943099895E-2</v>
      </c>
      <c r="L12" s="80"/>
      <c r="M12" s="82"/>
      <c r="N12" s="71"/>
      <c r="O12" s="80">
        <v>269520.92051565304</v>
      </c>
      <c r="P12" s="71"/>
      <c r="Q12" s="81">
        <f t="shared" ref="Q12:Q62" si="0">IFERROR(O12/$O$11,0)</f>
        <v>0.99751477343233486</v>
      </c>
      <c r="R12" s="81">
        <f>O12/'סכום נכסי הקרן'!$C$42</f>
        <v>5.169591489419112E-2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5.089575266612977</v>
      </c>
      <c r="I13" s="73"/>
      <c r="J13" s="73"/>
      <c r="K13" s="84">
        <v>1.2153735606697229E-2</v>
      </c>
      <c r="L13" s="83"/>
      <c r="M13" s="85"/>
      <c r="N13" s="73"/>
      <c r="O13" s="83">
        <v>76863.660123994021</v>
      </c>
      <c r="P13" s="73"/>
      <c r="Q13" s="84">
        <f t="shared" si="0"/>
        <v>0.28447749572491149</v>
      </c>
      <c r="R13" s="84">
        <f>O13/'סכום נכסי הקרן'!$C$42</f>
        <v>1.4742964014161766E-2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5.089575266612977</v>
      </c>
      <c r="I14" s="71"/>
      <c r="J14" s="71"/>
      <c r="K14" s="81">
        <v>1.2153735606697229E-2</v>
      </c>
      <c r="L14" s="80"/>
      <c r="M14" s="82"/>
      <c r="N14" s="71"/>
      <c r="O14" s="80">
        <v>76863.660123994021</v>
      </c>
      <c r="P14" s="71"/>
      <c r="Q14" s="81">
        <f t="shared" si="0"/>
        <v>0.28447749572491149</v>
      </c>
      <c r="R14" s="81">
        <f>O14/'סכום נכסי הקרן'!$C$42</f>
        <v>1.4742964014161766E-2</v>
      </c>
    </row>
    <row r="15" spans="2:18">
      <c r="B15" s="75" t="s">
        <v>234</v>
      </c>
      <c r="C15" s="73" t="s">
        <v>235</v>
      </c>
      <c r="D15" s="86" t="s">
        <v>120</v>
      </c>
      <c r="E15" s="73" t="s">
        <v>236</v>
      </c>
      <c r="F15" s="73"/>
      <c r="G15" s="73"/>
      <c r="H15" s="83">
        <v>1.0499999999999934</v>
      </c>
      <c r="I15" s="86" t="s">
        <v>133</v>
      </c>
      <c r="J15" s="87">
        <v>0.04</v>
      </c>
      <c r="K15" s="84">
        <v>1.7300000000000367E-2</v>
      </c>
      <c r="L15" s="83">
        <v>5106208.1307090009</v>
      </c>
      <c r="M15" s="85">
        <v>144.80000000000001</v>
      </c>
      <c r="N15" s="73"/>
      <c r="O15" s="83">
        <v>7393.7896151010009</v>
      </c>
      <c r="P15" s="84">
        <v>3.6210520852920865E-4</v>
      </c>
      <c r="Q15" s="84">
        <f t="shared" si="0"/>
        <v>2.7364904952843841E-2</v>
      </c>
      <c r="R15" s="84">
        <f>O15/'סכום נכסי הקרן'!$C$42</f>
        <v>1.4181782918985565E-3</v>
      </c>
    </row>
    <row r="16" spans="2:18">
      <c r="B16" s="75" t="s">
        <v>237</v>
      </c>
      <c r="C16" s="73" t="s">
        <v>238</v>
      </c>
      <c r="D16" s="86" t="s">
        <v>120</v>
      </c>
      <c r="E16" s="73" t="s">
        <v>236</v>
      </c>
      <c r="F16" s="73"/>
      <c r="G16" s="73"/>
      <c r="H16" s="83">
        <v>3.8800000000002171</v>
      </c>
      <c r="I16" s="86" t="s">
        <v>133</v>
      </c>
      <c r="J16" s="87">
        <v>7.4999999999999997E-3</v>
      </c>
      <c r="K16" s="84">
        <v>1.1300000000000898E-2</v>
      </c>
      <c r="L16" s="83">
        <v>5352839.1168020014</v>
      </c>
      <c r="M16" s="85">
        <v>110.14</v>
      </c>
      <c r="N16" s="73"/>
      <c r="O16" s="83">
        <v>5895.6167405190008</v>
      </c>
      <c r="P16" s="84">
        <v>2.5803849075376948E-4</v>
      </c>
      <c r="Q16" s="84">
        <f t="shared" si="0"/>
        <v>2.1820067940963941E-2</v>
      </c>
      <c r="R16" s="84">
        <f>O16/'סכום נכסי הקרן'!$C$42</f>
        <v>1.1308187159777008E-3</v>
      </c>
    </row>
    <row r="17" spans="2:18">
      <c r="B17" s="75" t="s">
        <v>239</v>
      </c>
      <c r="C17" s="73" t="s">
        <v>240</v>
      </c>
      <c r="D17" s="86" t="s">
        <v>120</v>
      </c>
      <c r="E17" s="73" t="s">
        <v>236</v>
      </c>
      <c r="F17" s="73"/>
      <c r="G17" s="73"/>
      <c r="H17" s="83">
        <v>5.8500000000001124</v>
      </c>
      <c r="I17" s="86" t="s">
        <v>133</v>
      </c>
      <c r="J17" s="87">
        <v>5.0000000000000001E-3</v>
      </c>
      <c r="K17" s="84">
        <v>1.0499999999999883E-2</v>
      </c>
      <c r="L17" s="83">
        <v>11950944.994587002</v>
      </c>
      <c r="M17" s="85">
        <v>107.14</v>
      </c>
      <c r="N17" s="73"/>
      <c r="O17" s="83">
        <v>12804.242289403002</v>
      </c>
      <c r="P17" s="84">
        <v>5.7880283565716012E-4</v>
      </c>
      <c r="Q17" s="84">
        <f t="shared" si="0"/>
        <v>4.7389348559102928E-2</v>
      </c>
      <c r="R17" s="84">
        <f>O17/'סכום נכסי הקרן'!$C$42</f>
        <v>2.4559392955885127E-3</v>
      </c>
    </row>
    <row r="18" spans="2:18">
      <c r="B18" s="75" t="s">
        <v>241</v>
      </c>
      <c r="C18" s="73" t="s">
        <v>242</v>
      </c>
      <c r="D18" s="86" t="s">
        <v>120</v>
      </c>
      <c r="E18" s="73" t="s">
        <v>236</v>
      </c>
      <c r="F18" s="73"/>
      <c r="G18" s="73"/>
      <c r="H18" s="83">
        <v>10.739999999995987</v>
      </c>
      <c r="I18" s="86" t="s">
        <v>133</v>
      </c>
      <c r="J18" s="87">
        <v>0.04</v>
      </c>
      <c r="K18" s="84">
        <v>1.0299999999992268E-2</v>
      </c>
      <c r="L18" s="83">
        <v>643688.26819400012</v>
      </c>
      <c r="M18" s="85">
        <v>178.82</v>
      </c>
      <c r="N18" s="73"/>
      <c r="O18" s="83">
        <v>1151.043310063</v>
      </c>
      <c r="P18" s="84">
        <v>4.0401457855402329E-5</v>
      </c>
      <c r="Q18" s="84">
        <f t="shared" si="0"/>
        <v>4.2600875080552976E-3</v>
      </c>
      <c r="R18" s="84">
        <f>O18/'סכום נכסי הקרן'!$C$42</f>
        <v>2.207778041225896E-4</v>
      </c>
    </row>
    <row r="19" spans="2:18">
      <c r="B19" s="75" t="s">
        <v>243</v>
      </c>
      <c r="C19" s="73" t="s">
        <v>244</v>
      </c>
      <c r="D19" s="86" t="s">
        <v>120</v>
      </c>
      <c r="E19" s="73" t="s">
        <v>236</v>
      </c>
      <c r="F19" s="73"/>
      <c r="G19" s="73"/>
      <c r="H19" s="83">
        <v>19.739999999992385</v>
      </c>
      <c r="I19" s="86" t="s">
        <v>133</v>
      </c>
      <c r="J19" s="87">
        <v>0.01</v>
      </c>
      <c r="K19" s="84">
        <v>1.1999999999993042E-2</v>
      </c>
      <c r="L19" s="83">
        <v>535558.38147700008</v>
      </c>
      <c r="M19" s="85">
        <v>107.34</v>
      </c>
      <c r="N19" s="73"/>
      <c r="O19" s="83">
        <v>574.86839048699994</v>
      </c>
      <c r="P19" s="84">
        <v>2.958051947544737E-5</v>
      </c>
      <c r="Q19" s="84">
        <f t="shared" si="0"/>
        <v>2.1276259786918729E-3</v>
      </c>
      <c r="R19" s="84">
        <f>O19/'סכום נכסי הקרן'!$C$42</f>
        <v>1.1026360155315147E-4</v>
      </c>
    </row>
    <row r="20" spans="2:18">
      <c r="B20" s="75" t="s">
        <v>245</v>
      </c>
      <c r="C20" s="73" t="s">
        <v>246</v>
      </c>
      <c r="D20" s="86" t="s">
        <v>120</v>
      </c>
      <c r="E20" s="73" t="s">
        <v>236</v>
      </c>
      <c r="F20" s="73"/>
      <c r="G20" s="73"/>
      <c r="H20" s="83">
        <v>3.0800000000000636</v>
      </c>
      <c r="I20" s="86" t="s">
        <v>133</v>
      </c>
      <c r="J20" s="87">
        <v>1E-3</v>
      </c>
      <c r="K20" s="84">
        <v>1.2000000000000385E-2</v>
      </c>
      <c r="L20" s="83">
        <v>19350540.696623005</v>
      </c>
      <c r="M20" s="85">
        <v>107</v>
      </c>
      <c r="N20" s="73"/>
      <c r="O20" s="83">
        <v>20705.077960046005</v>
      </c>
      <c r="P20" s="84">
        <v>1.03540757916556E-3</v>
      </c>
      <c r="Q20" s="84">
        <f t="shared" si="0"/>
        <v>7.6630864538081808E-2</v>
      </c>
      <c r="R20" s="84">
        <f>O20/'סכום נכסי הקרן'!$C$42</f>
        <v>3.9713724116565057E-3</v>
      </c>
    </row>
    <row r="21" spans="2:18">
      <c r="B21" s="75" t="s">
        <v>247</v>
      </c>
      <c r="C21" s="73" t="s">
        <v>248</v>
      </c>
      <c r="D21" s="86" t="s">
        <v>120</v>
      </c>
      <c r="E21" s="73" t="s">
        <v>236</v>
      </c>
      <c r="F21" s="73"/>
      <c r="G21" s="73"/>
      <c r="H21" s="83">
        <v>14.760000000004311</v>
      </c>
      <c r="I21" s="86" t="s">
        <v>133</v>
      </c>
      <c r="J21" s="87">
        <v>2.75E-2</v>
      </c>
      <c r="K21" s="84">
        <v>1.1100000000003545E-2</v>
      </c>
      <c r="L21" s="83">
        <v>958810.4584590001</v>
      </c>
      <c r="M21" s="85">
        <v>152.87</v>
      </c>
      <c r="N21" s="73"/>
      <c r="O21" s="83">
        <v>1465.7335159680003</v>
      </c>
      <c r="P21" s="84">
        <v>5.2608279308233919E-5</v>
      </c>
      <c r="Q21" s="84">
        <f t="shared" si="0"/>
        <v>5.4247767976441192E-3</v>
      </c>
      <c r="R21" s="84">
        <f>O21/'סכום נכסי הקרן'!$C$42</f>
        <v>2.811374900103334E-4</v>
      </c>
    </row>
    <row r="22" spans="2:18">
      <c r="B22" s="75" t="s">
        <v>249</v>
      </c>
      <c r="C22" s="73" t="s">
        <v>250</v>
      </c>
      <c r="D22" s="86" t="s">
        <v>120</v>
      </c>
      <c r="E22" s="73" t="s">
        <v>236</v>
      </c>
      <c r="F22" s="73"/>
      <c r="G22" s="73"/>
      <c r="H22" s="83">
        <v>0.2500000000020442</v>
      </c>
      <c r="I22" s="86" t="s">
        <v>133</v>
      </c>
      <c r="J22" s="87">
        <v>1.7500000000000002E-2</v>
      </c>
      <c r="K22" s="84">
        <v>5.3000000000335253E-3</v>
      </c>
      <c r="L22" s="83">
        <v>107052.59276700001</v>
      </c>
      <c r="M22" s="85">
        <v>114.24</v>
      </c>
      <c r="N22" s="73"/>
      <c r="O22" s="83">
        <v>122.29688040300002</v>
      </c>
      <c r="P22" s="84">
        <v>9.9068708873337089E-6</v>
      </c>
      <c r="Q22" s="84">
        <f t="shared" si="0"/>
        <v>4.5262885238474428E-4</v>
      </c>
      <c r="R22" s="84">
        <f>O22/'סכום נכסי הקרן'!$C$42</f>
        <v>2.3457359484535373E-5</v>
      </c>
    </row>
    <row r="23" spans="2:18">
      <c r="B23" s="75" t="s">
        <v>251</v>
      </c>
      <c r="C23" s="73" t="s">
        <v>252</v>
      </c>
      <c r="D23" s="86" t="s">
        <v>120</v>
      </c>
      <c r="E23" s="73" t="s">
        <v>236</v>
      </c>
      <c r="F23" s="73"/>
      <c r="G23" s="73"/>
      <c r="H23" s="83">
        <v>2.3200000000000935</v>
      </c>
      <c r="I23" s="86" t="s">
        <v>133</v>
      </c>
      <c r="J23" s="87">
        <v>7.4999999999999997E-3</v>
      </c>
      <c r="K23" s="84">
        <v>1.3300000000000235E-2</v>
      </c>
      <c r="L23" s="83">
        <v>11614621.449048001</v>
      </c>
      <c r="M23" s="85">
        <v>110.07</v>
      </c>
      <c r="N23" s="73"/>
      <c r="O23" s="83">
        <v>12784.213638690002</v>
      </c>
      <c r="P23" s="84">
        <v>5.3005213239922259E-4</v>
      </c>
      <c r="Q23" s="84">
        <f t="shared" si="0"/>
        <v>4.7315221196596487E-2</v>
      </c>
      <c r="R23" s="84">
        <f>O23/'סכום נכסי הקרן'!$C$42</f>
        <v>2.4520976664462414E-3</v>
      </c>
    </row>
    <row r="24" spans="2:18">
      <c r="B24" s="75" t="s">
        <v>253</v>
      </c>
      <c r="C24" s="73" t="s">
        <v>254</v>
      </c>
      <c r="D24" s="86" t="s">
        <v>120</v>
      </c>
      <c r="E24" s="73" t="s">
        <v>236</v>
      </c>
      <c r="F24" s="73"/>
      <c r="G24" s="73"/>
      <c r="H24" s="83">
        <v>8.3900000000001214</v>
      </c>
      <c r="I24" s="86" t="s">
        <v>133</v>
      </c>
      <c r="J24" s="87">
        <v>1E-3</v>
      </c>
      <c r="K24" s="84">
        <v>1.0599999999999936E-2</v>
      </c>
      <c r="L24" s="83">
        <v>12045452.895098003</v>
      </c>
      <c r="M24" s="85">
        <v>102.15</v>
      </c>
      <c r="N24" s="73"/>
      <c r="O24" s="83">
        <v>12304.430188268001</v>
      </c>
      <c r="P24" s="84">
        <v>6.4201973333480452E-4</v>
      </c>
      <c r="Q24" s="84">
        <f t="shared" si="0"/>
        <v>4.5539510877231903E-2</v>
      </c>
      <c r="R24" s="84">
        <f>O24/'סכום נכסי הקרן'!$C$42</f>
        <v>2.3600719922492112E-3</v>
      </c>
    </row>
    <row r="25" spans="2:18">
      <c r="B25" s="75" t="s">
        <v>255</v>
      </c>
      <c r="C25" s="73" t="s">
        <v>256</v>
      </c>
      <c r="D25" s="86" t="s">
        <v>120</v>
      </c>
      <c r="E25" s="73" t="s">
        <v>236</v>
      </c>
      <c r="F25" s="73"/>
      <c r="G25" s="73"/>
      <c r="H25" s="83">
        <v>26.239999999992762</v>
      </c>
      <c r="I25" s="86" t="s">
        <v>133</v>
      </c>
      <c r="J25" s="87">
        <v>5.0000000000000001E-3</v>
      </c>
      <c r="K25" s="84">
        <v>1.2399999999993744E-2</v>
      </c>
      <c r="L25" s="83">
        <v>1819557.2518260002</v>
      </c>
      <c r="M25" s="85">
        <v>91.36</v>
      </c>
      <c r="N25" s="73"/>
      <c r="O25" s="83">
        <v>1662.3475950460002</v>
      </c>
      <c r="P25" s="84">
        <v>1.4616074057473624E-4</v>
      </c>
      <c r="Q25" s="84">
        <f t="shared" si="0"/>
        <v>6.1524585233144937E-3</v>
      </c>
      <c r="R25" s="84">
        <f>O25/'סכום נכסי הקרן'!$C$42</f>
        <v>3.18849385174426E-4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47</v>
      </c>
      <c r="C27" s="73"/>
      <c r="D27" s="73"/>
      <c r="E27" s="73"/>
      <c r="F27" s="73"/>
      <c r="G27" s="73"/>
      <c r="H27" s="83">
        <v>7.6152145002078218</v>
      </c>
      <c r="I27" s="73"/>
      <c r="J27" s="73"/>
      <c r="K27" s="84">
        <v>4.0443874519815265E-2</v>
      </c>
      <c r="L27" s="83"/>
      <c r="M27" s="85"/>
      <c r="N27" s="73"/>
      <c r="O27" s="83">
        <v>192657.26039165902</v>
      </c>
      <c r="P27" s="73"/>
      <c r="Q27" s="84">
        <f t="shared" si="0"/>
        <v>0.71303727770742342</v>
      </c>
      <c r="R27" s="84">
        <f>O27/'סכום נכסי הקרן'!$C$42</f>
        <v>3.6952950880029353E-2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0.66582881845318875</v>
      </c>
      <c r="I28" s="71"/>
      <c r="J28" s="71"/>
      <c r="K28" s="81">
        <v>4.812462394925672E-2</v>
      </c>
      <c r="L28" s="80"/>
      <c r="M28" s="82"/>
      <c r="N28" s="71"/>
      <c r="O28" s="80">
        <v>37969.305985152991</v>
      </c>
      <c r="P28" s="71"/>
      <c r="Q28" s="81">
        <f t="shared" si="0"/>
        <v>0.14052691562755038</v>
      </c>
      <c r="R28" s="81">
        <f>O28/'סכום נכסי הקרן'!$C$42</f>
        <v>7.2827667961529279E-3</v>
      </c>
    </row>
    <row r="29" spans="2:18">
      <c r="B29" s="75" t="s">
        <v>257</v>
      </c>
      <c r="C29" s="73" t="s">
        <v>258</v>
      </c>
      <c r="D29" s="86" t="s">
        <v>120</v>
      </c>
      <c r="E29" s="73" t="s">
        <v>236</v>
      </c>
      <c r="F29" s="73"/>
      <c r="G29" s="73"/>
      <c r="H29" s="83">
        <v>0.35999999999738119</v>
      </c>
      <c r="I29" s="86" t="s">
        <v>133</v>
      </c>
      <c r="J29" s="87">
        <v>0</v>
      </c>
      <c r="K29" s="84">
        <v>4.7999999999759943E-2</v>
      </c>
      <c r="L29" s="83">
        <v>93200.744999999995</v>
      </c>
      <c r="M29" s="85">
        <v>98.33</v>
      </c>
      <c r="N29" s="73"/>
      <c r="O29" s="83">
        <v>91.644292559000007</v>
      </c>
      <c r="P29" s="84">
        <v>4.2363974999999996E-6</v>
      </c>
      <c r="Q29" s="84">
        <f t="shared" si="0"/>
        <v>3.3918159508158956E-4</v>
      </c>
      <c r="R29" s="84">
        <f>O29/'סכום נכסי הקרן'!$C$42</f>
        <v>1.75779881561857E-5</v>
      </c>
    </row>
    <row r="30" spans="2:18">
      <c r="B30" s="75" t="s">
        <v>259</v>
      </c>
      <c r="C30" s="73" t="s">
        <v>260</v>
      </c>
      <c r="D30" s="86" t="s">
        <v>120</v>
      </c>
      <c r="E30" s="73" t="s">
        <v>236</v>
      </c>
      <c r="F30" s="73"/>
      <c r="G30" s="73"/>
      <c r="H30" s="83">
        <v>8.999999997755255E-2</v>
      </c>
      <c r="I30" s="86" t="s">
        <v>133</v>
      </c>
      <c r="J30" s="87">
        <v>0</v>
      </c>
      <c r="K30" s="84">
        <v>4.7699999997979733E-2</v>
      </c>
      <c r="L30" s="83">
        <v>11184.089400000003</v>
      </c>
      <c r="M30" s="85">
        <v>99.58</v>
      </c>
      <c r="N30" s="73"/>
      <c r="O30" s="83">
        <v>11.137116225</v>
      </c>
      <c r="P30" s="84">
        <v>5.592044700000001E-7</v>
      </c>
      <c r="Q30" s="84">
        <f t="shared" si="0"/>
        <v>4.1219204604286922E-5</v>
      </c>
      <c r="R30" s="84">
        <f>O30/'סכום נכסי הקרן'!$C$42</f>
        <v>2.1361733680368514E-6</v>
      </c>
    </row>
    <row r="31" spans="2:18">
      <c r="B31" s="75" t="s">
        <v>261</v>
      </c>
      <c r="C31" s="73" t="s">
        <v>262</v>
      </c>
      <c r="D31" s="86" t="s">
        <v>120</v>
      </c>
      <c r="E31" s="73" t="s">
        <v>236</v>
      </c>
      <c r="F31" s="73"/>
      <c r="G31" s="73"/>
      <c r="H31" s="83">
        <v>0.2800000000008695</v>
      </c>
      <c r="I31" s="86" t="s">
        <v>133</v>
      </c>
      <c r="J31" s="87">
        <v>0</v>
      </c>
      <c r="K31" s="84">
        <v>4.6700000000013044E-2</v>
      </c>
      <c r="L31" s="83">
        <v>186401.49</v>
      </c>
      <c r="M31" s="85">
        <v>98.72</v>
      </c>
      <c r="N31" s="73"/>
      <c r="O31" s="83">
        <v>184.01555092800001</v>
      </c>
      <c r="P31" s="84">
        <v>1.2426766E-5</v>
      </c>
      <c r="Q31" s="84">
        <f t="shared" si="0"/>
        <v>6.8105373876277506E-4</v>
      </c>
      <c r="R31" s="84">
        <f>O31/'סכום נכסי הקרן'!$C$42</f>
        <v>3.529541321609244E-5</v>
      </c>
    </row>
    <row r="32" spans="2:18">
      <c r="B32" s="75" t="s">
        <v>263</v>
      </c>
      <c r="C32" s="73" t="s">
        <v>264</v>
      </c>
      <c r="D32" s="86" t="s">
        <v>120</v>
      </c>
      <c r="E32" s="73" t="s">
        <v>236</v>
      </c>
      <c r="F32" s="73"/>
      <c r="G32" s="73"/>
      <c r="H32" s="83">
        <v>0.75999999999995049</v>
      </c>
      <c r="I32" s="86" t="s">
        <v>133</v>
      </c>
      <c r="J32" s="87">
        <v>0</v>
      </c>
      <c r="K32" s="84">
        <v>4.8199999999999014E-2</v>
      </c>
      <c r="L32" s="83">
        <v>4194033.5250000004</v>
      </c>
      <c r="M32" s="85">
        <v>96.48</v>
      </c>
      <c r="N32" s="73"/>
      <c r="O32" s="83">
        <v>4046.4035449200001</v>
      </c>
      <c r="P32" s="84">
        <v>2.0970167625000003E-4</v>
      </c>
      <c r="Q32" s="84">
        <f t="shared" si="0"/>
        <v>1.4976007456505592E-2</v>
      </c>
      <c r="R32" s="84">
        <f>O32/'סכום נכסי הקרן'!$C$42</f>
        <v>7.7612725901026608E-4</v>
      </c>
    </row>
    <row r="33" spans="2:18">
      <c r="B33" s="75" t="s">
        <v>265</v>
      </c>
      <c r="C33" s="73" t="s">
        <v>266</v>
      </c>
      <c r="D33" s="86" t="s">
        <v>120</v>
      </c>
      <c r="E33" s="73" t="s">
        <v>236</v>
      </c>
      <c r="F33" s="73"/>
      <c r="G33" s="73"/>
      <c r="H33" s="83">
        <v>0.1900000000389728</v>
      </c>
      <c r="I33" s="86" t="s">
        <v>133</v>
      </c>
      <c r="J33" s="87">
        <v>0</v>
      </c>
      <c r="K33" s="84">
        <v>4.6299999952063381E-2</v>
      </c>
      <c r="L33" s="83">
        <v>258.76254800000004</v>
      </c>
      <c r="M33" s="85">
        <v>99.16</v>
      </c>
      <c r="N33" s="73"/>
      <c r="O33" s="83">
        <v>0.25658892100000008</v>
      </c>
      <c r="P33" s="84">
        <v>1.1250545565217393E-8</v>
      </c>
      <c r="Q33" s="84">
        <f t="shared" si="0"/>
        <v>9.4965258691930523E-7</v>
      </c>
      <c r="R33" s="84">
        <f>O33/'סכום נכסי הקרן'!$C$42</f>
        <v>4.9215470908270218E-8</v>
      </c>
    </row>
    <row r="34" spans="2:18">
      <c r="B34" s="75" t="s">
        <v>267</v>
      </c>
      <c r="C34" s="73" t="s">
        <v>268</v>
      </c>
      <c r="D34" s="86" t="s">
        <v>120</v>
      </c>
      <c r="E34" s="73" t="s">
        <v>236</v>
      </c>
      <c r="F34" s="73"/>
      <c r="G34" s="73"/>
      <c r="H34" s="83">
        <v>0.50999999999992929</v>
      </c>
      <c r="I34" s="86" t="s">
        <v>133</v>
      </c>
      <c r="J34" s="87">
        <v>0</v>
      </c>
      <c r="K34" s="84">
        <v>4.7899999999999138E-2</v>
      </c>
      <c r="L34" s="83">
        <v>5219241.7200000007</v>
      </c>
      <c r="M34" s="85">
        <v>97.63</v>
      </c>
      <c r="N34" s="73"/>
      <c r="O34" s="83">
        <v>5095.5456912360005</v>
      </c>
      <c r="P34" s="84">
        <v>1.5350710941176472E-4</v>
      </c>
      <c r="Q34" s="84">
        <f t="shared" si="0"/>
        <v>1.8858952010043277E-2</v>
      </c>
      <c r="R34" s="84">
        <f>O34/'סכום נכסי הקרן'!$C$42</f>
        <v>9.77359738493101E-4</v>
      </c>
    </row>
    <row r="35" spans="2:18">
      <c r="B35" s="75" t="s">
        <v>269</v>
      </c>
      <c r="C35" s="73" t="s">
        <v>270</v>
      </c>
      <c r="D35" s="86" t="s">
        <v>120</v>
      </c>
      <c r="E35" s="73" t="s">
        <v>236</v>
      </c>
      <c r="F35" s="73"/>
      <c r="G35" s="73"/>
      <c r="H35" s="83">
        <v>0.4400000000000065</v>
      </c>
      <c r="I35" s="86" t="s">
        <v>133</v>
      </c>
      <c r="J35" s="87">
        <v>0</v>
      </c>
      <c r="K35" s="84">
        <v>4.7699999999999722E-2</v>
      </c>
      <c r="L35" s="83">
        <v>6337650.6600000011</v>
      </c>
      <c r="M35" s="85">
        <v>97.99</v>
      </c>
      <c r="N35" s="73"/>
      <c r="O35" s="83">
        <v>6210.2638817340003</v>
      </c>
      <c r="P35" s="84">
        <v>1.8640149000000004E-4</v>
      </c>
      <c r="Q35" s="84">
        <f t="shared" si="0"/>
        <v>2.2984597845283498E-2</v>
      </c>
      <c r="R35" s="84">
        <f>O35/'סכום נכסי הקרן'!$C$42</f>
        <v>1.1911701417699203E-3</v>
      </c>
    </row>
    <row r="36" spans="2:18">
      <c r="B36" s="75" t="s">
        <v>271</v>
      </c>
      <c r="C36" s="73" t="s">
        <v>272</v>
      </c>
      <c r="D36" s="86" t="s">
        <v>120</v>
      </c>
      <c r="E36" s="73" t="s">
        <v>236</v>
      </c>
      <c r="F36" s="73"/>
      <c r="G36" s="73"/>
      <c r="H36" s="83">
        <v>0.60999999999993193</v>
      </c>
      <c r="I36" s="86" t="s">
        <v>133</v>
      </c>
      <c r="J36" s="87">
        <v>0</v>
      </c>
      <c r="K36" s="84">
        <v>4.7999999999997912E-2</v>
      </c>
      <c r="L36" s="83">
        <v>5896319.036216002</v>
      </c>
      <c r="M36" s="85">
        <v>97.19</v>
      </c>
      <c r="N36" s="73"/>
      <c r="O36" s="83">
        <v>5730.6324712990008</v>
      </c>
      <c r="P36" s="84">
        <v>1.8425996988175007E-4</v>
      </c>
      <c r="Q36" s="84">
        <f t="shared" si="0"/>
        <v>2.1209450235978294E-2</v>
      </c>
      <c r="R36" s="84">
        <f>O36/'סכום נכסי הקרן'!$C$42</f>
        <v>1.0991736298591184E-3</v>
      </c>
    </row>
    <row r="37" spans="2:18">
      <c r="B37" s="75" t="s">
        <v>273</v>
      </c>
      <c r="C37" s="73" t="s">
        <v>274</v>
      </c>
      <c r="D37" s="86" t="s">
        <v>120</v>
      </c>
      <c r="E37" s="73" t="s">
        <v>236</v>
      </c>
      <c r="F37" s="73"/>
      <c r="G37" s="73"/>
      <c r="H37" s="83">
        <v>0.68000000000003791</v>
      </c>
      <c r="I37" s="86" t="s">
        <v>133</v>
      </c>
      <c r="J37" s="87">
        <v>0</v>
      </c>
      <c r="K37" s="84">
        <v>4.8500000000000473E-2</v>
      </c>
      <c r="L37" s="83">
        <v>7642461.0900000008</v>
      </c>
      <c r="M37" s="85">
        <v>96.81</v>
      </c>
      <c r="N37" s="73"/>
      <c r="O37" s="83">
        <v>7398.6665812290012</v>
      </c>
      <c r="P37" s="84">
        <v>2.4653100290322581E-4</v>
      </c>
      <c r="Q37" s="84">
        <f t="shared" si="0"/>
        <v>2.738295492741688E-2</v>
      </c>
      <c r="R37" s="84">
        <f>O37/'סכום נכסי הקרן'!$C$42</f>
        <v>1.4191137266151366E-3</v>
      </c>
    </row>
    <row r="38" spans="2:18">
      <c r="B38" s="75" t="s">
        <v>275</v>
      </c>
      <c r="C38" s="73" t="s">
        <v>276</v>
      </c>
      <c r="D38" s="86" t="s">
        <v>120</v>
      </c>
      <c r="E38" s="73" t="s">
        <v>236</v>
      </c>
      <c r="F38" s="73"/>
      <c r="G38" s="73"/>
      <c r="H38" s="83">
        <v>0.85999999999996202</v>
      </c>
      <c r="I38" s="86" t="s">
        <v>133</v>
      </c>
      <c r="J38" s="87">
        <v>0</v>
      </c>
      <c r="K38" s="84">
        <v>4.8200000000000187E-2</v>
      </c>
      <c r="L38" s="83">
        <v>4380435.0149999997</v>
      </c>
      <c r="M38" s="85">
        <v>96.04</v>
      </c>
      <c r="N38" s="73"/>
      <c r="O38" s="83">
        <v>4206.9697884060006</v>
      </c>
      <c r="P38" s="84">
        <v>2.4335750083333331E-4</v>
      </c>
      <c r="Q38" s="84">
        <f t="shared" si="0"/>
        <v>1.5570273755705607E-2</v>
      </c>
      <c r="R38" s="84">
        <f>O38/'סכום נכסי הקרן'!$C$42</f>
        <v>8.0692493824886216E-4</v>
      </c>
    </row>
    <row r="39" spans="2:18">
      <c r="B39" s="75" t="s">
        <v>277</v>
      </c>
      <c r="C39" s="73" t="s">
        <v>278</v>
      </c>
      <c r="D39" s="86" t="s">
        <v>120</v>
      </c>
      <c r="E39" s="73" t="s">
        <v>236</v>
      </c>
      <c r="F39" s="73"/>
      <c r="G39" s="73"/>
      <c r="H39" s="83">
        <v>0.92999999999994398</v>
      </c>
      <c r="I39" s="86" t="s">
        <v>133</v>
      </c>
      <c r="J39" s="87">
        <v>0</v>
      </c>
      <c r="K39" s="84">
        <v>4.840000000000072E-2</v>
      </c>
      <c r="L39" s="83">
        <v>5219241.7200000007</v>
      </c>
      <c r="M39" s="85">
        <v>95.68</v>
      </c>
      <c r="N39" s="73"/>
      <c r="O39" s="83">
        <v>4993.7704776960009</v>
      </c>
      <c r="P39" s="84">
        <v>2.8995787333333336E-4</v>
      </c>
      <c r="Q39" s="84">
        <f t="shared" si="0"/>
        <v>1.8482275205581697E-2</v>
      </c>
      <c r="R39" s="84">
        <f>O39/'סכום נכסי הקרן'!$C$42</f>
        <v>9.5783857194530289E-4</v>
      </c>
    </row>
    <row r="40" spans="2:18">
      <c r="B40" s="76"/>
      <c r="C40" s="73"/>
      <c r="D40" s="73"/>
      <c r="E40" s="73"/>
      <c r="F40" s="73"/>
      <c r="G40" s="73"/>
      <c r="H40" s="73"/>
      <c r="I40" s="73"/>
      <c r="J40" s="73"/>
      <c r="K40" s="84"/>
      <c r="L40" s="83"/>
      <c r="M40" s="85"/>
      <c r="N40" s="73"/>
      <c r="O40" s="73"/>
      <c r="P40" s="73"/>
      <c r="Q40" s="84"/>
      <c r="R40" s="73"/>
    </row>
    <row r="41" spans="2:18">
      <c r="B41" s="74" t="s">
        <v>23</v>
      </c>
      <c r="C41" s="71"/>
      <c r="D41" s="71"/>
      <c r="E41" s="71"/>
      <c r="F41" s="71"/>
      <c r="G41" s="71"/>
      <c r="H41" s="80">
        <v>9.3209927708673028</v>
      </c>
      <c r="I41" s="71"/>
      <c r="J41" s="71"/>
      <c r="K41" s="81">
        <v>3.8558577591553046E-2</v>
      </c>
      <c r="L41" s="80"/>
      <c r="M41" s="82"/>
      <c r="N41" s="71"/>
      <c r="O41" s="80">
        <v>154687.95440650603</v>
      </c>
      <c r="P41" s="71"/>
      <c r="Q41" s="81">
        <f t="shared" si="0"/>
        <v>0.57251036207987305</v>
      </c>
      <c r="R41" s="81">
        <f>O41/'סכום נכסי הקרן'!$C$42</f>
        <v>2.9670184083876425E-2</v>
      </c>
    </row>
    <row r="42" spans="2:18">
      <c r="B42" s="75" t="s">
        <v>279</v>
      </c>
      <c r="C42" s="73" t="s">
        <v>280</v>
      </c>
      <c r="D42" s="86" t="s">
        <v>120</v>
      </c>
      <c r="E42" s="73" t="s">
        <v>236</v>
      </c>
      <c r="F42" s="73"/>
      <c r="G42" s="73"/>
      <c r="H42" s="83">
        <v>12.459999999999468</v>
      </c>
      <c r="I42" s="86" t="s">
        <v>133</v>
      </c>
      <c r="J42" s="87">
        <v>5.5E-2</v>
      </c>
      <c r="K42" s="84">
        <v>3.9899999999997597E-2</v>
      </c>
      <c r="L42" s="83">
        <v>1922021.9102950001</v>
      </c>
      <c r="M42" s="85">
        <v>121.8</v>
      </c>
      <c r="N42" s="73"/>
      <c r="O42" s="83">
        <v>2341.0227342440007</v>
      </c>
      <c r="P42" s="84">
        <v>1.0133482062341073E-4</v>
      </c>
      <c r="Q42" s="84">
        <f t="shared" si="0"/>
        <v>8.6642801526560058E-3</v>
      </c>
      <c r="R42" s="84">
        <f>O42/'סכום נכסי הקרן'!$C$42</f>
        <v>4.4902381530644806E-4</v>
      </c>
    </row>
    <row r="43" spans="2:18">
      <c r="B43" s="75" t="s">
        <v>281</v>
      </c>
      <c r="C43" s="73" t="s">
        <v>282</v>
      </c>
      <c r="D43" s="86" t="s">
        <v>120</v>
      </c>
      <c r="E43" s="73" t="s">
        <v>236</v>
      </c>
      <c r="F43" s="73"/>
      <c r="G43" s="73"/>
      <c r="H43" s="83">
        <v>2.6499999987129139</v>
      </c>
      <c r="I43" s="86" t="s">
        <v>133</v>
      </c>
      <c r="J43" s="87">
        <v>5.0000000000000001E-3</v>
      </c>
      <c r="K43" s="84">
        <v>4.0799999986271082E-2</v>
      </c>
      <c r="L43" s="83">
        <v>638.2387020000001</v>
      </c>
      <c r="M43" s="85">
        <v>91.3</v>
      </c>
      <c r="N43" s="73"/>
      <c r="O43" s="83">
        <v>0.58271193500000018</v>
      </c>
      <c r="P43" s="84">
        <v>3.5522113178210966E-8</v>
      </c>
      <c r="Q43" s="84">
        <f t="shared" si="0"/>
        <v>2.156655456302823E-6</v>
      </c>
      <c r="R43" s="84">
        <f>O43/'סכום נכסי הקרן'!$C$42</f>
        <v>1.1176804584206637E-7</v>
      </c>
    </row>
    <row r="44" spans="2:18">
      <c r="B44" s="75" t="s">
        <v>283</v>
      </c>
      <c r="C44" s="73" t="s">
        <v>284</v>
      </c>
      <c r="D44" s="86" t="s">
        <v>120</v>
      </c>
      <c r="E44" s="73" t="s">
        <v>236</v>
      </c>
      <c r="F44" s="73"/>
      <c r="G44" s="73"/>
      <c r="H44" s="83">
        <v>0.74999999965678643</v>
      </c>
      <c r="I44" s="86" t="s">
        <v>133</v>
      </c>
      <c r="J44" s="87">
        <v>3.7499999999999999E-2</v>
      </c>
      <c r="K44" s="84">
        <v>4.4899999994645876E-2</v>
      </c>
      <c r="L44" s="83">
        <v>1451.3033610000002</v>
      </c>
      <c r="M44" s="85">
        <v>100.38</v>
      </c>
      <c r="N44" s="73"/>
      <c r="O44" s="83">
        <v>1.456818422</v>
      </c>
      <c r="P44" s="84">
        <v>6.7206227478637781E-8</v>
      </c>
      <c r="Q44" s="84">
        <f t="shared" si="0"/>
        <v>5.3917814445464682E-6</v>
      </c>
      <c r="R44" s="84">
        <f>O44/'סכום נכסי הקרן'!$C$42</f>
        <v>2.7942751537028796E-7</v>
      </c>
    </row>
    <row r="45" spans="2:18">
      <c r="B45" s="75" t="s">
        <v>285</v>
      </c>
      <c r="C45" s="73" t="s">
        <v>286</v>
      </c>
      <c r="D45" s="86" t="s">
        <v>120</v>
      </c>
      <c r="E45" s="73" t="s">
        <v>236</v>
      </c>
      <c r="F45" s="73"/>
      <c r="G45" s="73"/>
      <c r="H45" s="83">
        <v>3.6299999999997836</v>
      </c>
      <c r="I45" s="86" t="s">
        <v>133</v>
      </c>
      <c r="J45" s="87">
        <v>0.02</v>
      </c>
      <c r="K45" s="84">
        <v>3.8799999999998863E-2</v>
      </c>
      <c r="L45" s="83">
        <v>7796455.8069420019</v>
      </c>
      <c r="M45" s="85">
        <v>94.05</v>
      </c>
      <c r="N45" s="73"/>
      <c r="O45" s="83">
        <v>7332.5666970930006</v>
      </c>
      <c r="P45" s="84">
        <v>3.589268326822101E-4</v>
      </c>
      <c r="Q45" s="84">
        <f t="shared" si="0"/>
        <v>2.7138314879357989E-2</v>
      </c>
      <c r="R45" s="84">
        <f>O45/'סכום נכסי הקרן'!$C$42</f>
        <v>1.4064353268149544E-3</v>
      </c>
    </row>
    <row r="46" spans="2:18">
      <c r="B46" s="75" t="s">
        <v>287</v>
      </c>
      <c r="C46" s="73" t="s">
        <v>288</v>
      </c>
      <c r="D46" s="86" t="s">
        <v>120</v>
      </c>
      <c r="E46" s="73" t="s">
        <v>236</v>
      </c>
      <c r="F46" s="73"/>
      <c r="G46" s="73"/>
      <c r="H46" s="83">
        <v>6.5300000000000447</v>
      </c>
      <c r="I46" s="86" t="s">
        <v>133</v>
      </c>
      <c r="J46" s="87">
        <v>0.01</v>
      </c>
      <c r="K46" s="84">
        <v>3.7500000000000505E-2</v>
      </c>
      <c r="L46" s="83">
        <v>29809526.568271004</v>
      </c>
      <c r="M46" s="85">
        <v>84.11</v>
      </c>
      <c r="N46" s="73"/>
      <c r="O46" s="83">
        <v>25072.794278213001</v>
      </c>
      <c r="P46" s="84">
        <v>1.2623388202917345E-3</v>
      </c>
      <c r="Q46" s="84">
        <f t="shared" si="0"/>
        <v>9.2796071844429021E-2</v>
      </c>
      <c r="R46" s="84">
        <f>O46/'סכום נכסי הקרן'!$C$42</f>
        <v>4.8091296092571184E-3</v>
      </c>
    </row>
    <row r="47" spans="2:18">
      <c r="B47" s="75" t="s">
        <v>289</v>
      </c>
      <c r="C47" s="73" t="s">
        <v>290</v>
      </c>
      <c r="D47" s="86" t="s">
        <v>120</v>
      </c>
      <c r="E47" s="73" t="s">
        <v>236</v>
      </c>
      <c r="F47" s="73"/>
      <c r="G47" s="73"/>
      <c r="H47" s="83">
        <v>15.779999999999827</v>
      </c>
      <c r="I47" s="86" t="s">
        <v>133</v>
      </c>
      <c r="J47" s="87">
        <v>3.7499999999999999E-2</v>
      </c>
      <c r="K47" s="84">
        <v>4.0599999999999747E-2</v>
      </c>
      <c r="L47" s="83">
        <v>13222246.942122005</v>
      </c>
      <c r="M47" s="85">
        <v>96.3</v>
      </c>
      <c r="N47" s="73"/>
      <c r="O47" s="83">
        <v>12733.024004422001</v>
      </c>
      <c r="P47" s="84">
        <v>5.2426181163669257E-4</v>
      </c>
      <c r="Q47" s="84">
        <f t="shared" si="0"/>
        <v>4.7125764970596527E-2</v>
      </c>
      <c r="R47" s="84">
        <f>O47/'סכום נכסי הקרן'!$C$42</f>
        <v>2.4422791522785083E-3</v>
      </c>
    </row>
    <row r="48" spans="2:18">
      <c r="B48" s="75" t="s">
        <v>291</v>
      </c>
      <c r="C48" s="73" t="s">
        <v>292</v>
      </c>
      <c r="D48" s="86" t="s">
        <v>120</v>
      </c>
      <c r="E48" s="73" t="s">
        <v>236</v>
      </c>
      <c r="F48" s="73"/>
      <c r="G48" s="73"/>
      <c r="H48" s="83">
        <v>1.8300000000108592</v>
      </c>
      <c r="I48" s="86" t="s">
        <v>133</v>
      </c>
      <c r="J48" s="87">
        <v>5.0000000000000001E-3</v>
      </c>
      <c r="K48" s="84">
        <v>4.3100000000501612E-2</v>
      </c>
      <c r="L48" s="83">
        <v>20681.879081000003</v>
      </c>
      <c r="M48" s="85">
        <v>93.5</v>
      </c>
      <c r="N48" s="73"/>
      <c r="O48" s="83">
        <v>19.337557313000005</v>
      </c>
      <c r="P48" s="84">
        <v>8.81213463897306E-7</v>
      </c>
      <c r="Q48" s="84">
        <f t="shared" si="0"/>
        <v>7.1569580071583749E-5</v>
      </c>
      <c r="R48" s="84">
        <f>O48/'סכום נכסי הקרן'!$C$42</f>
        <v>3.7090728066741413E-6</v>
      </c>
    </row>
    <row r="49" spans="2:18">
      <c r="B49" s="75" t="s">
        <v>293</v>
      </c>
      <c r="C49" s="73" t="s">
        <v>294</v>
      </c>
      <c r="D49" s="86" t="s">
        <v>120</v>
      </c>
      <c r="E49" s="73" t="s">
        <v>236</v>
      </c>
      <c r="F49" s="73"/>
      <c r="G49" s="73"/>
      <c r="H49" s="83">
        <v>8.3299999999999574</v>
      </c>
      <c r="I49" s="86" t="s">
        <v>133</v>
      </c>
      <c r="J49" s="87">
        <v>1.3000000000000001E-2</v>
      </c>
      <c r="K49" s="84">
        <v>3.7699999999999644E-2</v>
      </c>
      <c r="L49" s="83">
        <v>56136269.923948012</v>
      </c>
      <c r="M49" s="85">
        <v>81.93</v>
      </c>
      <c r="N49" s="73"/>
      <c r="O49" s="83">
        <v>45992.447025345013</v>
      </c>
      <c r="P49" s="84">
        <v>3.9681981524914336E-3</v>
      </c>
      <c r="Q49" s="84">
        <f t="shared" si="0"/>
        <v>0.17022109187780551</v>
      </c>
      <c r="R49" s="84">
        <f>O49/'סכום נכסי הקרן'!$C$42</f>
        <v>8.8216588999804318E-3</v>
      </c>
    </row>
    <row r="50" spans="2:18">
      <c r="B50" s="75" t="s">
        <v>295</v>
      </c>
      <c r="C50" s="73" t="s">
        <v>296</v>
      </c>
      <c r="D50" s="86" t="s">
        <v>120</v>
      </c>
      <c r="E50" s="73" t="s">
        <v>236</v>
      </c>
      <c r="F50" s="73"/>
      <c r="G50" s="73"/>
      <c r="H50" s="83">
        <v>12.400000000000151</v>
      </c>
      <c r="I50" s="86" t="s">
        <v>133</v>
      </c>
      <c r="J50" s="87">
        <v>1.4999999999999999E-2</v>
      </c>
      <c r="K50" s="84">
        <v>3.9100000000000669E-2</v>
      </c>
      <c r="L50" s="83">
        <v>31821523.94703301</v>
      </c>
      <c r="M50" s="85">
        <v>74.599999999999994</v>
      </c>
      <c r="N50" s="73"/>
      <c r="O50" s="83">
        <v>23738.855992451005</v>
      </c>
      <c r="P50" s="84">
        <v>1.6119178927251131E-3</v>
      </c>
      <c r="Q50" s="84">
        <f t="shared" si="0"/>
        <v>8.7859077920733539E-2</v>
      </c>
      <c r="R50" s="84">
        <f>O50/'סכום נכסי הקרן'!$C$42</f>
        <v>4.5532713257408659E-3</v>
      </c>
    </row>
    <row r="51" spans="2:18">
      <c r="B51" s="75" t="s">
        <v>297</v>
      </c>
      <c r="C51" s="73" t="s">
        <v>298</v>
      </c>
      <c r="D51" s="86" t="s">
        <v>120</v>
      </c>
      <c r="E51" s="73" t="s">
        <v>236</v>
      </c>
      <c r="F51" s="73"/>
      <c r="G51" s="73"/>
      <c r="H51" s="83">
        <v>7.999999999920851E-2</v>
      </c>
      <c r="I51" s="86" t="s">
        <v>133</v>
      </c>
      <c r="J51" s="87">
        <v>1.5E-3</v>
      </c>
      <c r="K51" s="84">
        <v>4.6999999999980224E-2</v>
      </c>
      <c r="L51" s="83">
        <v>506582.43464600004</v>
      </c>
      <c r="M51" s="85">
        <v>99.76</v>
      </c>
      <c r="N51" s="73"/>
      <c r="O51" s="83">
        <v>505.36664323000002</v>
      </c>
      <c r="P51" s="84">
        <v>3.2425940919305539E-5</v>
      </c>
      <c r="Q51" s="84">
        <f t="shared" si="0"/>
        <v>1.8703954099643101E-3</v>
      </c>
      <c r="R51" s="84">
        <f>O51/'סכום נכסי הקרן'!$C$42</f>
        <v>9.6932701657435292E-5</v>
      </c>
    </row>
    <row r="52" spans="2:18">
      <c r="B52" s="75" t="s">
        <v>299</v>
      </c>
      <c r="C52" s="73" t="s">
        <v>300</v>
      </c>
      <c r="D52" s="86" t="s">
        <v>120</v>
      </c>
      <c r="E52" s="73" t="s">
        <v>236</v>
      </c>
      <c r="F52" s="73"/>
      <c r="G52" s="73"/>
      <c r="H52" s="83">
        <v>2.1200000001845196</v>
      </c>
      <c r="I52" s="86" t="s">
        <v>133</v>
      </c>
      <c r="J52" s="87">
        <v>1.7500000000000002E-2</v>
      </c>
      <c r="K52" s="84">
        <v>4.2000000002545113E-2</v>
      </c>
      <c r="L52" s="83">
        <v>6517.969497000001</v>
      </c>
      <c r="M52" s="85">
        <v>96.45</v>
      </c>
      <c r="N52" s="73"/>
      <c r="O52" s="83">
        <v>6.2865820570000004</v>
      </c>
      <c r="P52" s="84">
        <v>2.7414114944447803E-7</v>
      </c>
      <c r="Q52" s="84">
        <f t="shared" si="0"/>
        <v>2.3267056465429137E-5</v>
      </c>
      <c r="R52" s="84">
        <f>O52/'סכום נכסי הקרן'!$C$42</f>
        <v>1.2058084781405545E-6</v>
      </c>
    </row>
    <row r="53" spans="2:18">
      <c r="B53" s="75" t="s">
        <v>301</v>
      </c>
      <c r="C53" s="73" t="s">
        <v>302</v>
      </c>
      <c r="D53" s="86" t="s">
        <v>120</v>
      </c>
      <c r="E53" s="73" t="s">
        <v>236</v>
      </c>
      <c r="F53" s="73"/>
      <c r="G53" s="73"/>
      <c r="H53" s="83">
        <v>4.9200000000001261</v>
      </c>
      <c r="I53" s="86" t="s">
        <v>133</v>
      </c>
      <c r="J53" s="87">
        <v>2.2499999999999999E-2</v>
      </c>
      <c r="K53" s="84">
        <v>3.7800000000000847E-2</v>
      </c>
      <c r="L53" s="83">
        <v>19083853.255905006</v>
      </c>
      <c r="M53" s="85">
        <v>94.52</v>
      </c>
      <c r="N53" s="73"/>
      <c r="O53" s="83">
        <v>18038.057470066</v>
      </c>
      <c r="P53" s="84">
        <v>7.9156076155952146E-4</v>
      </c>
      <c r="Q53" s="84">
        <f t="shared" si="0"/>
        <v>6.6760045105171431E-2</v>
      </c>
      <c r="R53" s="84">
        <f>O53/'סכום נכסי הקרן'!$C$42</f>
        <v>3.4598200467889232E-3</v>
      </c>
    </row>
    <row r="54" spans="2:18">
      <c r="B54" s="75" t="s">
        <v>303</v>
      </c>
      <c r="C54" s="73" t="s">
        <v>304</v>
      </c>
      <c r="D54" s="86" t="s">
        <v>120</v>
      </c>
      <c r="E54" s="73" t="s">
        <v>236</v>
      </c>
      <c r="F54" s="73"/>
      <c r="G54" s="73"/>
      <c r="H54" s="83">
        <v>1.3400000000018117</v>
      </c>
      <c r="I54" s="86" t="s">
        <v>133</v>
      </c>
      <c r="J54" s="87">
        <v>4.0000000000000001E-3</v>
      </c>
      <c r="K54" s="84">
        <v>4.3900000000040768E-2</v>
      </c>
      <c r="L54" s="83">
        <v>278350.34395300003</v>
      </c>
      <c r="M54" s="85">
        <v>95.18</v>
      </c>
      <c r="N54" s="73"/>
      <c r="O54" s="83">
        <v>264.93384972800004</v>
      </c>
      <c r="P54" s="84">
        <v>1.6341980782594098E-5</v>
      </c>
      <c r="Q54" s="84">
        <f t="shared" si="0"/>
        <v>9.8053772070963896E-4</v>
      </c>
      <c r="R54" s="84">
        <f>O54/'סכום נכסי הקרן'!$C$42</f>
        <v>5.0816084042476702E-5</v>
      </c>
    </row>
    <row r="55" spans="2:18">
      <c r="B55" s="75" t="s">
        <v>305</v>
      </c>
      <c r="C55" s="73" t="s">
        <v>306</v>
      </c>
      <c r="D55" s="86" t="s">
        <v>120</v>
      </c>
      <c r="E55" s="73" t="s">
        <v>236</v>
      </c>
      <c r="F55" s="73"/>
      <c r="G55" s="73"/>
      <c r="H55" s="83">
        <v>3.0100000000901104</v>
      </c>
      <c r="I55" s="86" t="s">
        <v>133</v>
      </c>
      <c r="J55" s="87">
        <v>6.25E-2</v>
      </c>
      <c r="K55" s="84">
        <v>3.9500000001076535E-2</v>
      </c>
      <c r="L55" s="83">
        <v>11280.221578999999</v>
      </c>
      <c r="M55" s="85">
        <v>111.17</v>
      </c>
      <c r="N55" s="73"/>
      <c r="O55" s="83">
        <v>12.540222887000002</v>
      </c>
      <c r="P55" s="84">
        <v>7.5725552112284767E-7</v>
      </c>
      <c r="Q55" s="84">
        <f t="shared" si="0"/>
        <v>4.641219526849418E-5</v>
      </c>
      <c r="R55" s="84">
        <f>O55/'סכום נכסי הקרן'!$C$42</f>
        <v>2.4052986086580596E-6</v>
      </c>
    </row>
    <row r="56" spans="2:18">
      <c r="B56" s="75" t="s">
        <v>307</v>
      </c>
      <c r="C56" s="73" t="s">
        <v>308</v>
      </c>
      <c r="D56" s="86" t="s">
        <v>120</v>
      </c>
      <c r="E56" s="73" t="s">
        <v>236</v>
      </c>
      <c r="F56" s="73"/>
      <c r="G56" s="73"/>
      <c r="H56" s="83">
        <v>0.42000000000151988</v>
      </c>
      <c r="I56" s="86" t="s">
        <v>133</v>
      </c>
      <c r="J56" s="87">
        <v>1.4999999999999999E-2</v>
      </c>
      <c r="K56" s="84">
        <v>4.6100000000058261E-2</v>
      </c>
      <c r="L56" s="83">
        <v>277435.01943600003</v>
      </c>
      <c r="M56" s="85">
        <v>99.6</v>
      </c>
      <c r="N56" s="73"/>
      <c r="O56" s="83">
        <v>276.32528729900008</v>
      </c>
      <c r="P56" s="84">
        <v>2.0178213497535429E-5</v>
      </c>
      <c r="Q56" s="84">
        <f t="shared" si="0"/>
        <v>1.0226981854556205E-3</v>
      </c>
      <c r="R56" s="84">
        <f>O56/'סכום נכסי הקרן'!$C$42</f>
        <v>5.3001037945373117E-5</v>
      </c>
    </row>
    <row r="57" spans="2:18">
      <c r="B57" s="75" t="s">
        <v>309</v>
      </c>
      <c r="C57" s="73" t="s">
        <v>310</v>
      </c>
      <c r="D57" s="86" t="s">
        <v>120</v>
      </c>
      <c r="E57" s="73" t="s">
        <v>236</v>
      </c>
      <c r="F57" s="73"/>
      <c r="G57" s="73"/>
      <c r="H57" s="83">
        <v>18.649999999999796</v>
      </c>
      <c r="I57" s="86" t="s">
        <v>133</v>
      </c>
      <c r="J57" s="87">
        <v>2.7999999999999997E-2</v>
      </c>
      <c r="K57" s="84">
        <v>4.1399999999999479E-2</v>
      </c>
      <c r="L57" s="83">
        <v>14992033.387610001</v>
      </c>
      <c r="M57" s="85">
        <v>78.989999999999995</v>
      </c>
      <c r="N57" s="73"/>
      <c r="O57" s="83">
        <v>11842.207563233002</v>
      </c>
      <c r="P57" s="84">
        <v>2.104457825747013E-3</v>
      </c>
      <c r="Q57" s="84">
        <f t="shared" si="0"/>
        <v>4.3828794335432658E-2</v>
      </c>
      <c r="R57" s="84">
        <f>O57/'סכום נכסי הקרן'!$C$42</f>
        <v>2.2714146017940935E-3</v>
      </c>
    </row>
    <row r="58" spans="2:18">
      <c r="B58" s="75" t="s">
        <v>311</v>
      </c>
      <c r="C58" s="73" t="s">
        <v>312</v>
      </c>
      <c r="D58" s="86" t="s">
        <v>120</v>
      </c>
      <c r="E58" s="73" t="s">
        <v>236</v>
      </c>
      <c r="F58" s="73"/>
      <c r="G58" s="73"/>
      <c r="H58" s="83">
        <v>5.180000000000117</v>
      </c>
      <c r="I58" s="86" t="s">
        <v>133</v>
      </c>
      <c r="J58" s="87">
        <v>3.7499999999999999E-2</v>
      </c>
      <c r="K58" s="84">
        <v>3.7700000000000983E-2</v>
      </c>
      <c r="L58" s="83">
        <v>6468106.2778370008</v>
      </c>
      <c r="M58" s="85">
        <v>100.65</v>
      </c>
      <c r="N58" s="73"/>
      <c r="O58" s="83">
        <v>6510.1489685680008</v>
      </c>
      <c r="P58" s="84">
        <v>1.4690138731492843E-3</v>
      </c>
      <c r="Q58" s="84">
        <f t="shared" si="0"/>
        <v>2.4094492408854421E-2</v>
      </c>
      <c r="R58" s="84">
        <f>O58/'סכום נכסי הקרן'!$C$42</f>
        <v>1.2486901068151095E-3</v>
      </c>
    </row>
    <row r="59" spans="2:18">
      <c r="B59" s="76"/>
      <c r="C59" s="73"/>
      <c r="D59" s="73"/>
      <c r="E59" s="73"/>
      <c r="F59" s="73"/>
      <c r="G59" s="73"/>
      <c r="H59" s="73"/>
      <c r="I59" s="73"/>
      <c r="J59" s="73"/>
      <c r="K59" s="84"/>
      <c r="L59" s="83"/>
      <c r="M59" s="85"/>
      <c r="N59" s="73"/>
      <c r="O59" s="73"/>
      <c r="P59" s="73"/>
      <c r="Q59" s="84"/>
      <c r="R59" s="73"/>
    </row>
    <row r="60" spans="2:18">
      <c r="B60" s="70" t="s">
        <v>198</v>
      </c>
      <c r="C60" s="71"/>
      <c r="D60" s="71"/>
      <c r="E60" s="71"/>
      <c r="F60" s="71"/>
      <c r="G60" s="71"/>
      <c r="H60" s="80">
        <v>18.24999999999665</v>
      </c>
      <c r="I60" s="71"/>
      <c r="J60" s="71"/>
      <c r="K60" s="81">
        <v>5.5499999999982876E-2</v>
      </c>
      <c r="L60" s="80"/>
      <c r="M60" s="82"/>
      <c r="N60" s="71"/>
      <c r="O60" s="80">
        <v>671.4893553930001</v>
      </c>
      <c r="P60" s="71"/>
      <c r="Q60" s="81">
        <f t="shared" si="0"/>
        <v>2.4852265676651684E-3</v>
      </c>
      <c r="R60" s="81">
        <f>O60/'סכום נכסי הקרן'!$C$42</f>
        <v>1.2879614874547647E-4</v>
      </c>
    </row>
    <row r="61" spans="2:18">
      <c r="B61" s="74" t="s">
        <v>63</v>
      </c>
      <c r="C61" s="71"/>
      <c r="D61" s="71"/>
      <c r="E61" s="71"/>
      <c r="F61" s="71"/>
      <c r="G61" s="71"/>
      <c r="H61" s="80">
        <v>18.24999999999665</v>
      </c>
      <c r="I61" s="71"/>
      <c r="J61" s="71"/>
      <c r="K61" s="81">
        <v>5.5499999999982876E-2</v>
      </c>
      <c r="L61" s="80"/>
      <c r="M61" s="82"/>
      <c r="N61" s="71"/>
      <c r="O61" s="80">
        <v>671.4893553930001</v>
      </c>
      <c r="P61" s="71"/>
      <c r="Q61" s="81">
        <f t="shared" si="0"/>
        <v>2.4852265676651684E-3</v>
      </c>
      <c r="R61" s="81">
        <f>O61/'סכום נכסי הקרן'!$C$42</f>
        <v>1.2879614874547647E-4</v>
      </c>
    </row>
    <row r="62" spans="2:18">
      <c r="B62" s="75" t="s">
        <v>313</v>
      </c>
      <c r="C62" s="73" t="s">
        <v>314</v>
      </c>
      <c r="D62" s="86" t="s">
        <v>28</v>
      </c>
      <c r="E62" s="73" t="s">
        <v>315</v>
      </c>
      <c r="F62" s="73" t="s">
        <v>316</v>
      </c>
      <c r="G62" s="73"/>
      <c r="H62" s="83">
        <v>18.24999999999665</v>
      </c>
      <c r="I62" s="86" t="s">
        <v>132</v>
      </c>
      <c r="J62" s="87">
        <v>4.4999999999999998E-2</v>
      </c>
      <c r="K62" s="84">
        <v>5.5499999999982876E-2</v>
      </c>
      <c r="L62" s="83">
        <v>222140.95836600006</v>
      </c>
      <c r="M62" s="85">
        <v>81.697500000000005</v>
      </c>
      <c r="N62" s="73"/>
      <c r="O62" s="83">
        <v>671.4893553930001</v>
      </c>
      <c r="P62" s="84">
        <v>2.2214095836600007E-4</v>
      </c>
      <c r="Q62" s="84">
        <f t="shared" si="0"/>
        <v>2.4852265676651684E-3</v>
      </c>
      <c r="R62" s="84">
        <f>O62/'סכום נכסי הקרן'!$C$42</f>
        <v>1.2879614874547647E-4</v>
      </c>
    </row>
    <row r="63" spans="2:18"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</row>
    <row r="64" spans="2:18"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</row>
    <row r="65" spans="2:18"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</row>
    <row r="66" spans="2:18">
      <c r="B66" s="123" t="s">
        <v>112</v>
      </c>
      <c r="C66" s="125"/>
      <c r="D66" s="125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</row>
    <row r="67" spans="2:18">
      <c r="B67" s="123" t="s">
        <v>205</v>
      </c>
      <c r="C67" s="125"/>
      <c r="D67" s="125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</row>
    <row r="68" spans="2:18">
      <c r="B68" s="161" t="s">
        <v>213</v>
      </c>
      <c r="C68" s="161"/>
      <c r="D68" s="161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</row>
    <row r="69" spans="2:18"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</row>
    <row r="70" spans="2:18"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</row>
    <row r="71" spans="2:18"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</row>
    <row r="72" spans="2:18"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</row>
    <row r="73" spans="2:18"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</row>
    <row r="74" spans="2:18"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2:18"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</row>
    <row r="76" spans="2:18"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</row>
    <row r="77" spans="2:18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</row>
    <row r="78" spans="2:18"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</row>
    <row r="79" spans="2:18">
      <c r="B79" s="115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</row>
    <row r="80" spans="2:18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</row>
    <row r="81" spans="2:18"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</row>
    <row r="82" spans="2:18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</row>
    <row r="83" spans="2:18">
      <c r="B83" s="115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</row>
    <row r="84" spans="2:18">
      <c r="B84" s="115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</row>
    <row r="85" spans="2:18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</row>
    <row r="86" spans="2:18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</row>
    <row r="87" spans="2:18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</row>
    <row r="88" spans="2:18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</row>
    <row r="90" spans="2:18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</row>
    <row r="91" spans="2:18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</row>
    <row r="92" spans="2:18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</row>
    <row r="93" spans="2:18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</row>
    <row r="94" spans="2:18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</row>
    <row r="95" spans="2:18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</row>
    <row r="96" spans="2:18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</row>
    <row r="97" spans="2:18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</row>
    <row r="99" spans="2:18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</row>
    <row r="100" spans="2:18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2:18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</row>
    <row r="102" spans="2:18">
      <c r="B102" s="115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</row>
    <row r="103" spans="2:18"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</row>
    <row r="104" spans="2:18"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2:18"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</row>
    <row r="106" spans="2:18"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</row>
    <row r="107" spans="2:18">
      <c r="B107" s="11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2:18">
      <c r="B108" s="11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</row>
    <row r="109" spans="2:18">
      <c r="B109" s="115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</row>
    <row r="110" spans="2:18">
      <c r="B110" s="11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2:18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</row>
    <row r="112" spans="2:18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2:18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</row>
    <row r="114" spans="2:18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2:18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2:18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</row>
    <row r="117" spans="2:18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</row>
    <row r="118" spans="2:18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</row>
    <row r="119" spans="2:18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</row>
    <row r="120" spans="2:18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2:18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</row>
    <row r="122" spans="2:18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2:18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2:18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</row>
    <row r="125" spans="2:18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</row>
    <row r="126" spans="2:18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</row>
    <row r="127" spans="2:18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2:18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</row>
    <row r="129" spans="2:18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</row>
    <row r="130" spans="2:18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</row>
    <row r="131" spans="2:18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</row>
    <row r="132" spans="2:18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</row>
    <row r="133" spans="2:18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</row>
    <row r="134" spans="2:18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</row>
    <row r="135" spans="2:18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</row>
    <row r="136" spans="2:18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</row>
    <row r="137" spans="2:18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</row>
    <row r="138" spans="2:18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</row>
    <row r="139" spans="2:18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2:18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</row>
    <row r="141" spans="2:18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</row>
    <row r="142" spans="2:18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</row>
    <row r="143" spans="2:18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</row>
    <row r="144" spans="2:18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</row>
    <row r="145" spans="2:18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2:18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</row>
    <row r="147" spans="2:18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</row>
    <row r="148" spans="2:18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</row>
    <row r="149" spans="2:18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</row>
    <row r="150" spans="2:18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</row>
    <row r="151" spans="2:18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</row>
    <row r="152" spans="2:18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</row>
    <row r="153" spans="2:18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</row>
    <row r="154" spans="2:18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</row>
    <row r="155" spans="2:18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</row>
    <row r="156" spans="2:18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</row>
    <row r="157" spans="2:18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</row>
    <row r="158" spans="2:18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</row>
    <row r="159" spans="2:18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</row>
    <row r="160" spans="2:18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</row>
    <row r="161" spans="2:18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</row>
    <row r="162" spans="2:18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</row>
    <row r="163" spans="2:18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</row>
    <row r="164" spans="2:18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</row>
    <row r="165" spans="2:18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</row>
    <row r="166" spans="2:18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</row>
    <row r="167" spans="2:18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</row>
    <row r="168" spans="2:18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</row>
    <row r="169" spans="2:18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</row>
    <row r="170" spans="2:18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</row>
    <row r="171" spans="2:18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</row>
    <row r="172" spans="2:18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</row>
    <row r="173" spans="2:18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</row>
    <row r="174" spans="2:18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</row>
    <row r="175" spans="2:18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</row>
    <row r="176" spans="2:18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</row>
    <row r="177" spans="2:18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</row>
    <row r="178" spans="2:18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</row>
    <row r="179" spans="2:18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</row>
    <row r="180" spans="2:18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</row>
    <row r="181" spans="2:18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</row>
    <row r="182" spans="2:18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</row>
    <row r="183" spans="2:18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</row>
    <row r="184" spans="2:18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</row>
    <row r="185" spans="2:18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</row>
    <row r="186" spans="2:18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</row>
    <row r="187" spans="2:18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</row>
    <row r="188" spans="2:18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</row>
    <row r="189" spans="2:18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2:18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</row>
    <row r="191" spans="2:18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</row>
    <row r="192" spans="2:18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</row>
    <row r="193" spans="2:18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</row>
    <row r="194" spans="2:18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</row>
    <row r="195" spans="2:18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</row>
    <row r="196" spans="2:18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</row>
    <row r="197" spans="2:18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</row>
    <row r="198" spans="2:18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</row>
    <row r="199" spans="2:18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</row>
    <row r="200" spans="2:18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</row>
    <row r="201" spans="2:18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</row>
    <row r="202" spans="2:18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</row>
    <row r="203" spans="2:18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</row>
    <row r="204" spans="2:18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</row>
    <row r="205" spans="2:18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</row>
    <row r="206" spans="2:18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</row>
    <row r="207" spans="2:18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</row>
    <row r="208" spans="2:18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</row>
    <row r="209" spans="2:18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</row>
    <row r="210" spans="2:18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</row>
    <row r="211" spans="2:18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</row>
    <row r="212" spans="2:18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</row>
    <row r="213" spans="2:18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</row>
    <row r="214" spans="2:18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</row>
    <row r="215" spans="2:18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</row>
    <row r="216" spans="2:18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</row>
    <row r="217" spans="2:18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</row>
    <row r="218" spans="2:18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</row>
    <row r="219" spans="2:18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</row>
    <row r="220" spans="2:18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</row>
    <row r="221" spans="2:18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</row>
    <row r="222" spans="2:18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</row>
    <row r="223" spans="2:18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</row>
    <row r="224" spans="2:18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</row>
    <row r="225" spans="2:18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</row>
    <row r="226" spans="2:18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</row>
    <row r="227" spans="2:18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</row>
    <row r="228" spans="2:18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</row>
    <row r="229" spans="2:18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</row>
    <row r="230" spans="2:18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</row>
    <row r="231" spans="2:18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</row>
    <row r="232" spans="2:18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</row>
    <row r="233" spans="2:18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</row>
    <row r="234" spans="2:18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</row>
    <row r="235" spans="2:18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</row>
    <row r="236" spans="2:18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</row>
    <row r="237" spans="2:18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</row>
    <row r="238" spans="2:18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</row>
    <row r="239" spans="2:18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</row>
    <row r="240" spans="2:18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</row>
    <row r="241" spans="2:18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</row>
    <row r="242" spans="2:18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</row>
    <row r="243" spans="2:18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</row>
    <row r="244" spans="2:18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</row>
    <row r="245" spans="2:18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</row>
    <row r="246" spans="2:18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</row>
    <row r="247" spans="2:18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</row>
    <row r="248" spans="2:18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</row>
    <row r="249" spans="2:18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</row>
    <row r="250" spans="2:18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</row>
    <row r="251" spans="2:18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</row>
    <row r="252" spans="2:18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</row>
    <row r="253" spans="2:18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</row>
    <row r="254" spans="2:18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</row>
    <row r="255" spans="2:18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</row>
    <row r="256" spans="2:18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</row>
    <row r="257" spans="2:18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</row>
    <row r="258" spans="2:18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</row>
    <row r="259" spans="2:18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</row>
    <row r="260" spans="2:18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</row>
    <row r="261" spans="2:18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</row>
    <row r="262" spans="2:18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</row>
    <row r="263" spans="2:18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</row>
    <row r="264" spans="2:18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</row>
    <row r="265" spans="2:18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</row>
    <row r="266" spans="2:18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</row>
    <row r="267" spans="2:18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</row>
    <row r="268" spans="2:18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</row>
    <row r="269" spans="2:18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</row>
    <row r="270" spans="2:18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</row>
    <row r="271" spans="2:18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</row>
    <row r="272" spans="2:18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</row>
    <row r="273" spans="2:18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</row>
    <row r="274" spans="2:18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</row>
    <row r="275" spans="2:18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</row>
    <row r="276" spans="2:18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</row>
    <row r="277" spans="2:18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</row>
    <row r="278" spans="2:18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</row>
    <row r="279" spans="2:18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</row>
    <row r="280" spans="2:18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</row>
    <row r="281" spans="2:18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</row>
    <row r="282" spans="2:18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</row>
    <row r="283" spans="2:18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</row>
    <row r="284" spans="2:18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</row>
    <row r="285" spans="2:18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</row>
    <row r="286" spans="2:18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</row>
    <row r="287" spans="2:18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</row>
    <row r="288" spans="2:18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</row>
    <row r="289" spans="2:18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</row>
    <row r="290" spans="2:18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</row>
    <row r="291" spans="2:18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</row>
    <row r="292" spans="2:18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</row>
    <row r="293" spans="2:18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</row>
    <row r="294" spans="2:18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</row>
    <row r="295" spans="2:18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</row>
    <row r="296" spans="2:18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</row>
    <row r="297" spans="2:18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</row>
    <row r="298" spans="2:18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</row>
    <row r="299" spans="2:18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</row>
    <row r="300" spans="2:18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</row>
    <row r="301" spans="2:18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</row>
    <row r="302" spans="2:18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</row>
    <row r="303" spans="2:18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</row>
    <row r="304" spans="2:18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</row>
    <row r="305" spans="2:18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</row>
    <row r="306" spans="2:18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</row>
    <row r="307" spans="2:18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</row>
    <row r="308" spans="2:18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</row>
    <row r="309" spans="2:18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</row>
    <row r="310" spans="2:18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</row>
    <row r="311" spans="2:18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</row>
    <row r="312" spans="2:18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</row>
    <row r="313" spans="2:18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</row>
    <row r="314" spans="2:18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</row>
    <row r="315" spans="2:18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</row>
    <row r="316" spans="2:18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</row>
    <row r="317" spans="2:18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</row>
    <row r="318" spans="2:18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</row>
    <row r="319" spans="2:18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</row>
    <row r="320" spans="2:18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</row>
    <row r="321" spans="2:18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</row>
    <row r="322" spans="2:18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</row>
    <row r="323" spans="2:18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</row>
    <row r="324" spans="2:18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</row>
    <row r="325" spans="2:18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</row>
    <row r="326" spans="2:18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</row>
    <row r="327" spans="2:18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</row>
    <row r="328" spans="2:18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</row>
    <row r="329" spans="2:18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</row>
    <row r="330" spans="2:18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</row>
    <row r="331" spans="2:18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</row>
    <row r="332" spans="2:18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</row>
    <row r="333" spans="2:18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</row>
    <row r="334" spans="2:18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</row>
    <row r="335" spans="2:18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</row>
    <row r="336" spans="2:18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</row>
    <row r="337" spans="2:18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</row>
    <row r="338" spans="2:18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</row>
    <row r="339" spans="2:18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</row>
    <row r="340" spans="2:18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</row>
    <row r="341" spans="2:18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</row>
    <row r="342" spans="2:18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</row>
    <row r="343" spans="2:18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</row>
    <row r="344" spans="2:18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</row>
    <row r="345" spans="2:18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</row>
    <row r="346" spans="2:18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</row>
    <row r="347" spans="2:18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</row>
    <row r="348" spans="2:18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</row>
    <row r="349" spans="2:18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</row>
    <row r="350" spans="2:18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</row>
    <row r="351" spans="2:18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</row>
    <row r="352" spans="2:18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</row>
    <row r="353" spans="2:18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</row>
    <row r="354" spans="2:18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</row>
    <row r="355" spans="2:18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</row>
    <row r="356" spans="2:18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</row>
    <row r="357" spans="2:18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</row>
    <row r="358" spans="2:18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</row>
    <row r="359" spans="2:18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</row>
    <row r="360" spans="2:18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</row>
    <row r="361" spans="2:18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</row>
    <row r="362" spans="2:18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</row>
    <row r="363" spans="2:18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</row>
    <row r="364" spans="2:18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</row>
    <row r="365" spans="2:18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</row>
    <row r="366" spans="2:18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</row>
    <row r="367" spans="2:18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</row>
    <row r="368" spans="2:18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</row>
    <row r="369" spans="2:18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</row>
    <row r="370" spans="2:18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</row>
    <row r="371" spans="2:18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</row>
    <row r="372" spans="2:18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</row>
    <row r="373" spans="2:18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</row>
    <row r="374" spans="2:18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</row>
    <row r="375" spans="2:18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</row>
    <row r="376" spans="2:18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</row>
    <row r="377" spans="2:18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</row>
    <row r="378" spans="2:18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</row>
    <row r="379" spans="2:18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</row>
    <row r="380" spans="2:18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</row>
    <row r="381" spans="2:18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</row>
    <row r="382" spans="2:18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</row>
    <row r="383" spans="2:18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</row>
    <row r="384" spans="2:18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</row>
    <row r="385" spans="2:18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</row>
    <row r="386" spans="2:18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</row>
    <row r="387" spans="2:18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</row>
    <row r="388" spans="2:18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</row>
    <row r="389" spans="2:18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</row>
    <row r="390" spans="2:18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</row>
    <row r="391" spans="2:18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</row>
    <row r="392" spans="2:18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</row>
    <row r="393" spans="2:18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</row>
    <row r="394" spans="2:18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</row>
    <row r="395" spans="2:18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</row>
    <row r="396" spans="2:18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</row>
    <row r="397" spans="2:18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</row>
    <row r="398" spans="2:18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</row>
    <row r="399" spans="2:18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</row>
    <row r="400" spans="2:18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</row>
    <row r="401" spans="2:18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</row>
    <row r="402" spans="2:18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</row>
    <row r="403" spans="2:18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</row>
    <row r="404" spans="2:18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</row>
    <row r="405" spans="2:18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</row>
    <row r="406" spans="2:18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</row>
    <row r="407" spans="2:18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</row>
    <row r="408" spans="2:18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</row>
    <row r="409" spans="2:18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</row>
    <row r="410" spans="2:18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</row>
    <row r="411" spans="2:18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</row>
    <row r="412" spans="2:18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</row>
    <row r="413" spans="2:18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</row>
    <row r="414" spans="2:18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</row>
    <row r="415" spans="2:18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</row>
    <row r="416" spans="2:18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</row>
    <row r="417" spans="2:18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</row>
    <row r="418" spans="2:18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</row>
    <row r="419" spans="2:18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</row>
    <row r="420" spans="2:18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</row>
    <row r="421" spans="2:18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</row>
    <row r="422" spans="2:18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</row>
    <row r="423" spans="2:18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</row>
    <row r="424" spans="2:18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</row>
    <row r="425" spans="2:18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</row>
    <row r="426" spans="2:18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</row>
    <row r="427" spans="2:18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</row>
    <row r="428" spans="2:18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</row>
    <row r="429" spans="2:18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</row>
    <row r="430" spans="2:18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</row>
    <row r="431" spans="2:18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</row>
    <row r="432" spans="2:18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</row>
    <row r="433" spans="2:18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</row>
    <row r="434" spans="2:18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</row>
    <row r="435" spans="2:18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</row>
    <row r="436" spans="2:18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</row>
    <row r="437" spans="2:18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</row>
    <row r="438" spans="2:18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</row>
    <row r="439" spans="2:18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</row>
    <row r="440" spans="2:18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</row>
    <row r="441" spans="2:18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</row>
    <row r="442" spans="2:18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</row>
    <row r="443" spans="2:18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</row>
    <row r="444" spans="2:18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</row>
    <row r="445" spans="2:18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</row>
    <row r="446" spans="2:18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</row>
    <row r="447" spans="2:18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</row>
    <row r="448" spans="2:18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</row>
    <row r="449" spans="2:18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</row>
    <row r="450" spans="2:18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</row>
    <row r="451" spans="2:18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</row>
    <row r="452" spans="2:18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</row>
    <row r="453" spans="2:18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</row>
    <row r="454" spans="2:18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</row>
    <row r="455" spans="2:18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</row>
    <row r="456" spans="2:18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</row>
    <row r="457" spans="2:18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</row>
    <row r="458" spans="2:18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</row>
    <row r="459" spans="2:18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</row>
    <row r="460" spans="2:18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</row>
    <row r="461" spans="2:18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</row>
    <row r="462" spans="2:18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</row>
    <row r="463" spans="2:18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</row>
    <row r="464" spans="2:18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</row>
    <row r="465" spans="2:18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</row>
    <row r="466" spans="2:18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</row>
    <row r="467" spans="2:18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</row>
    <row r="468" spans="2:18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</row>
    <row r="469" spans="2:18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</row>
    <row r="470" spans="2:18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</row>
    <row r="471" spans="2:18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</row>
    <row r="472" spans="2:18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</row>
    <row r="473" spans="2:18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</row>
    <row r="474" spans="2:18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</row>
    <row r="475" spans="2:18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</row>
    <row r="476" spans="2:18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</row>
    <row r="477" spans="2:18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</row>
    <row r="478" spans="2:18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</row>
    <row r="479" spans="2:18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</row>
    <row r="480" spans="2:18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</row>
    <row r="481" spans="2:18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</row>
    <row r="482" spans="2:18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</row>
    <row r="483" spans="2:18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</row>
    <row r="484" spans="2:18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</row>
    <row r="485" spans="2:18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</row>
    <row r="486" spans="2:18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</row>
    <row r="487" spans="2:18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</row>
    <row r="488" spans="2:18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</row>
    <row r="489" spans="2:18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</row>
    <row r="490" spans="2:18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</row>
    <row r="491" spans="2:18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</row>
    <row r="492" spans="2:18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</row>
    <row r="493" spans="2:18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</row>
    <row r="494" spans="2:18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</row>
    <row r="495" spans="2:18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</row>
    <row r="496" spans="2:18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</row>
    <row r="497" spans="2:18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</row>
    <row r="498" spans="2:18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</row>
    <row r="499" spans="2:18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</row>
    <row r="500" spans="2:18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</row>
    <row r="501" spans="2:18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</row>
    <row r="502" spans="2:18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</row>
    <row r="503" spans="2:18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</row>
    <row r="504" spans="2:18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</row>
    <row r="505" spans="2:18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</row>
    <row r="506" spans="2:18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</row>
    <row r="507" spans="2:18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</row>
    <row r="508" spans="2:18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</row>
    <row r="509" spans="2:18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</row>
    <row r="510" spans="2:18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</row>
    <row r="511" spans="2:18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67" t="s" vm="1">
        <v>231</v>
      </c>
    </row>
    <row r="2" spans="2:16">
      <c r="B2" s="46" t="s">
        <v>145</v>
      </c>
      <c r="C2" s="67" t="s">
        <v>232</v>
      </c>
    </row>
    <row r="3" spans="2:16">
      <c r="B3" s="46" t="s">
        <v>147</v>
      </c>
      <c r="C3" s="67" t="s">
        <v>233</v>
      </c>
    </row>
    <row r="4" spans="2:16">
      <c r="B4" s="46" t="s">
        <v>148</v>
      </c>
      <c r="C4" s="67">
        <v>8802</v>
      </c>
    </row>
    <row r="6" spans="2:16" ht="26.25" customHeight="1">
      <c r="B6" s="152" t="s">
        <v>187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207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3290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88"/>
      <c r="O10" s="128">
        <v>0</v>
      </c>
      <c r="P10" s="128">
        <v>0</v>
      </c>
    </row>
    <row r="11" spans="2:16" ht="20.25" customHeight="1">
      <c r="B11" s="129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2:16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</row>
    <row r="352" spans="2:16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2:16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</row>
    <row r="354" spans="2:16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</row>
    <row r="355" spans="2:16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2:16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2:16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</row>
    <row r="358" spans="2:16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</row>
    <row r="359" spans="2:16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</row>
    <row r="360" spans="2:16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</row>
    <row r="361" spans="2:16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</row>
    <row r="362" spans="2:16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</row>
    <row r="363" spans="2:16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</row>
    <row r="364" spans="2:16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</row>
    <row r="365" spans="2:16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</row>
    <row r="366" spans="2:16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</row>
    <row r="367" spans="2:16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2:16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</row>
    <row r="369" spans="2:16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</row>
    <row r="370" spans="2:16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</row>
    <row r="371" spans="2:16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</row>
    <row r="372" spans="2:16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</row>
    <row r="373" spans="2:16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</row>
    <row r="374" spans="2:16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</row>
    <row r="375" spans="2:16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  <row r="376" spans="2:16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2:16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</row>
    <row r="378" spans="2:16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</row>
    <row r="379" spans="2:16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</row>
    <row r="380" spans="2:16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</row>
    <row r="381" spans="2:16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</row>
    <row r="382" spans="2:16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</row>
    <row r="383" spans="2:16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</row>
    <row r="384" spans="2:16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</row>
    <row r="385" spans="2:16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</row>
    <row r="386" spans="2:16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</row>
    <row r="387" spans="2:16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</row>
    <row r="388" spans="2:16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</row>
    <row r="389" spans="2:16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</row>
    <row r="390" spans="2:16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</row>
    <row r="391" spans="2:16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</row>
    <row r="392" spans="2:16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</row>
    <row r="393" spans="2:16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</row>
    <row r="394" spans="2:16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</row>
    <row r="395" spans="2:16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</row>
    <row r="396" spans="2:16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</row>
    <row r="397" spans="2:16">
      <c r="B397" s="130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</row>
    <row r="398" spans="2:16">
      <c r="B398" s="130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</row>
    <row r="399" spans="2:16">
      <c r="B399" s="131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</row>
    <row r="400" spans="2:16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</row>
    <row r="401" spans="2:16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</row>
    <row r="402" spans="2:16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</row>
    <row r="403" spans="2:16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</row>
    <row r="404" spans="2:16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</row>
    <row r="405" spans="2:16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</row>
    <row r="406" spans="2:16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</row>
    <row r="407" spans="2:16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</row>
    <row r="408" spans="2:16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</row>
    <row r="409" spans="2:16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</row>
    <row r="410" spans="2:16">
      <c r="B410" s="115"/>
      <c r="C410" s="115"/>
      <c r="D410" s="115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</row>
    <row r="411" spans="2:16">
      <c r="B411" s="115"/>
      <c r="C411" s="115"/>
      <c r="D411" s="115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</row>
    <row r="412" spans="2:16">
      <c r="B412" s="115"/>
      <c r="C412" s="115"/>
      <c r="D412" s="115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</row>
    <row r="413" spans="2:16">
      <c r="B413" s="115"/>
      <c r="C413" s="115"/>
      <c r="D413" s="115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</row>
    <row r="414" spans="2:16">
      <c r="B414" s="115"/>
      <c r="C414" s="115"/>
      <c r="D414" s="115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</row>
    <row r="415" spans="2:16">
      <c r="B415" s="115"/>
      <c r="C415" s="115"/>
      <c r="D415" s="115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</row>
    <row r="416" spans="2:16">
      <c r="B416" s="115"/>
      <c r="C416" s="115"/>
      <c r="D416" s="115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</row>
    <row r="417" spans="2:16">
      <c r="B417" s="115"/>
      <c r="C417" s="115"/>
      <c r="D417" s="115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</row>
    <row r="418" spans="2:16">
      <c r="B418" s="115"/>
      <c r="C418" s="115"/>
      <c r="D418" s="115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</row>
    <row r="419" spans="2:16">
      <c r="B419" s="115"/>
      <c r="C419" s="115"/>
      <c r="D419" s="115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</row>
    <row r="420" spans="2:16">
      <c r="B420" s="115"/>
      <c r="C420" s="115"/>
      <c r="D420" s="115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</row>
    <row r="421" spans="2:16">
      <c r="B421" s="115"/>
      <c r="C421" s="115"/>
      <c r="D421" s="115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</row>
    <row r="422" spans="2:16">
      <c r="B422" s="115"/>
      <c r="C422" s="115"/>
      <c r="D422" s="115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</row>
    <row r="423" spans="2:16">
      <c r="B423" s="115"/>
      <c r="C423" s="115"/>
      <c r="D423" s="115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</row>
    <row r="424" spans="2:16">
      <c r="B424" s="115"/>
      <c r="C424" s="115"/>
      <c r="D424" s="115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</row>
    <row r="425" spans="2:16">
      <c r="B425" s="115"/>
      <c r="C425" s="115"/>
      <c r="D425" s="115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</row>
    <row r="426" spans="2:16">
      <c r="B426" s="115"/>
      <c r="C426" s="115"/>
      <c r="D426" s="115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</row>
    <row r="427" spans="2:16">
      <c r="B427" s="115"/>
      <c r="C427" s="115"/>
      <c r="D427" s="115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</row>
    <row r="428" spans="2:16">
      <c r="B428" s="115"/>
      <c r="C428" s="115"/>
      <c r="D428" s="115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</row>
    <row r="429" spans="2:16">
      <c r="B429" s="115"/>
      <c r="C429" s="115"/>
      <c r="D429" s="115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</row>
    <row r="430" spans="2:16">
      <c r="B430" s="115"/>
      <c r="C430" s="115"/>
      <c r="D430" s="115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</row>
    <row r="431" spans="2:16">
      <c r="B431" s="115"/>
      <c r="C431" s="115"/>
      <c r="D431" s="115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</row>
    <row r="432" spans="2:16">
      <c r="B432" s="115"/>
      <c r="C432" s="115"/>
      <c r="D432" s="115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</row>
    <row r="433" spans="2:16">
      <c r="B433" s="115"/>
      <c r="C433" s="115"/>
      <c r="D433" s="115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</row>
    <row r="434" spans="2:16">
      <c r="B434" s="115"/>
      <c r="C434" s="115"/>
      <c r="D434" s="115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</row>
    <row r="435" spans="2:16">
      <c r="B435" s="115"/>
      <c r="C435" s="115"/>
      <c r="D435" s="115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</row>
    <row r="436" spans="2:16">
      <c r="B436" s="115"/>
      <c r="C436" s="115"/>
      <c r="D436" s="115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</row>
    <row r="437" spans="2:16">
      <c r="B437" s="115"/>
      <c r="C437" s="115"/>
      <c r="D437" s="115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</row>
    <row r="438" spans="2:16">
      <c r="B438" s="115"/>
      <c r="C438" s="115"/>
      <c r="D438" s="115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</row>
    <row r="439" spans="2:16">
      <c r="B439" s="115"/>
      <c r="C439" s="115"/>
      <c r="D439" s="115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</row>
    <row r="440" spans="2:16">
      <c r="B440" s="115"/>
      <c r="C440" s="115"/>
      <c r="D440" s="115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</row>
    <row r="441" spans="2:16">
      <c r="B441" s="115"/>
      <c r="C441" s="115"/>
      <c r="D441" s="115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</row>
    <row r="442" spans="2:16">
      <c r="B442" s="115"/>
      <c r="C442" s="115"/>
      <c r="D442" s="115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</row>
    <row r="443" spans="2:16">
      <c r="B443" s="115"/>
      <c r="C443" s="115"/>
      <c r="D443" s="115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</row>
    <row r="444" spans="2:16">
      <c r="B444" s="115"/>
      <c r="C444" s="115"/>
      <c r="D444" s="115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</row>
    <row r="445" spans="2:16">
      <c r="B445" s="115"/>
      <c r="C445" s="115"/>
      <c r="D445" s="115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</row>
    <row r="446" spans="2:16">
      <c r="B446" s="115"/>
      <c r="C446" s="115"/>
      <c r="D446" s="115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</row>
    <row r="447" spans="2:16">
      <c r="B447" s="115"/>
      <c r="C447" s="115"/>
      <c r="D447" s="115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</row>
    <row r="448" spans="2:16">
      <c r="B448" s="115"/>
      <c r="C448" s="115"/>
      <c r="D448" s="115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</row>
    <row r="449" spans="2:16">
      <c r="B449" s="115"/>
      <c r="C449" s="115"/>
      <c r="D449" s="115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</row>
    <row r="450" spans="2:16">
      <c r="B450" s="115"/>
      <c r="C450" s="115"/>
      <c r="D450" s="115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</row>
    <row r="451" spans="2:16">
      <c r="B451" s="115"/>
      <c r="C451" s="115"/>
      <c r="D451" s="115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</row>
    <row r="452" spans="2:16">
      <c r="B452" s="115"/>
      <c r="C452" s="115"/>
      <c r="D452" s="115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</row>
    <row r="453" spans="2:16">
      <c r="B453" s="115"/>
      <c r="C453" s="115"/>
      <c r="D453" s="115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</row>
    <row r="454" spans="2:16">
      <c r="B454" s="115"/>
      <c r="C454" s="115"/>
      <c r="D454" s="115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</row>
    <row r="455" spans="2:16">
      <c r="B455" s="115"/>
      <c r="C455" s="115"/>
      <c r="D455" s="115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</row>
    <row r="456" spans="2:16">
      <c r="B456" s="115"/>
      <c r="C456" s="115"/>
      <c r="D456" s="115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</row>
    <row r="457" spans="2:16">
      <c r="B457" s="115"/>
      <c r="C457" s="115"/>
      <c r="D457" s="115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</row>
    <row r="458" spans="2:16">
      <c r="B458" s="115"/>
      <c r="C458" s="115"/>
      <c r="D458" s="115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</row>
    <row r="459" spans="2:16">
      <c r="B459" s="115"/>
      <c r="C459" s="115"/>
      <c r="D459" s="115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</row>
    <row r="460" spans="2:16">
      <c r="B460" s="115"/>
      <c r="C460" s="115"/>
      <c r="D460" s="115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</row>
    <row r="461" spans="2:16">
      <c r="B461" s="115"/>
      <c r="C461" s="115"/>
      <c r="D461" s="115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</row>
    <row r="462" spans="2:16">
      <c r="B462" s="115"/>
      <c r="C462" s="115"/>
      <c r="D462" s="115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</row>
    <row r="463" spans="2:16">
      <c r="B463" s="115"/>
      <c r="C463" s="115"/>
      <c r="D463" s="115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146</v>
      </c>
      <c r="C1" s="67" t="s" vm="1">
        <v>231</v>
      </c>
    </row>
    <row r="2" spans="2:20">
      <c r="B2" s="46" t="s">
        <v>145</v>
      </c>
      <c r="C2" s="67" t="s">
        <v>232</v>
      </c>
    </row>
    <row r="3" spans="2:20">
      <c r="B3" s="46" t="s">
        <v>147</v>
      </c>
      <c r="C3" s="67" t="s">
        <v>233</v>
      </c>
    </row>
    <row r="4" spans="2:20">
      <c r="B4" s="46" t="s">
        <v>148</v>
      </c>
      <c r="C4" s="67">
        <v>8802</v>
      </c>
    </row>
    <row r="6" spans="2:20" ht="26.25" customHeight="1">
      <c r="B6" s="158" t="s">
        <v>174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</row>
    <row r="7" spans="2:20" ht="26.25" customHeight="1">
      <c r="B7" s="158" t="s">
        <v>90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</row>
    <row r="8" spans="2:20" s="3" customFormat="1" ht="78.75">
      <c r="B8" s="36" t="s">
        <v>115</v>
      </c>
      <c r="C8" s="12" t="s">
        <v>46</v>
      </c>
      <c r="D8" s="12" t="s">
        <v>119</v>
      </c>
      <c r="E8" s="12" t="s">
        <v>190</v>
      </c>
      <c r="F8" s="12" t="s">
        <v>117</v>
      </c>
      <c r="G8" s="12" t="s">
        <v>66</v>
      </c>
      <c r="H8" s="12" t="s">
        <v>14</v>
      </c>
      <c r="I8" s="12" t="s">
        <v>67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62</v>
      </c>
      <c r="R8" s="12" t="s">
        <v>59</v>
      </c>
      <c r="S8" s="12" t="s">
        <v>149</v>
      </c>
      <c r="T8" s="37" t="s">
        <v>151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191</v>
      </c>
    </row>
    <row r="11" spans="2:20" s="4" customFormat="1" ht="18" customHeight="1">
      <c r="B11" s="126" t="s">
        <v>3282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7">
        <v>0</v>
      </c>
      <c r="R11" s="88"/>
      <c r="S11" s="128">
        <v>0</v>
      </c>
      <c r="T11" s="128">
        <v>0</v>
      </c>
    </row>
    <row r="12" spans="2:20">
      <c r="B12" s="129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29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29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29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58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4.42578125" style="1" bestFit="1" customWidth="1"/>
    <col min="16" max="16" width="13" style="1" bestFit="1" customWidth="1"/>
    <col min="17" max="17" width="10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146</v>
      </c>
      <c r="C1" s="67" t="s" vm="1">
        <v>231</v>
      </c>
    </row>
    <row r="2" spans="2:21">
      <c r="B2" s="46" t="s">
        <v>145</v>
      </c>
      <c r="C2" s="67" t="s">
        <v>232</v>
      </c>
    </row>
    <row r="3" spans="2:21">
      <c r="B3" s="46" t="s">
        <v>147</v>
      </c>
      <c r="C3" s="67" t="s">
        <v>233</v>
      </c>
    </row>
    <row r="4" spans="2:21">
      <c r="B4" s="46" t="s">
        <v>148</v>
      </c>
      <c r="C4" s="67">
        <v>8802</v>
      </c>
    </row>
    <row r="6" spans="2:21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4"/>
    </row>
    <row r="7" spans="2:21" ht="26.25" customHeight="1">
      <c r="B7" s="152" t="s">
        <v>91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</row>
    <row r="8" spans="2:21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66</v>
      </c>
      <c r="H8" s="29" t="s">
        <v>14</v>
      </c>
      <c r="I8" s="29" t="s">
        <v>67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62</v>
      </c>
      <c r="S8" s="12" t="s">
        <v>59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216</v>
      </c>
    </row>
    <row r="11" spans="2:21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4.5442020551855444</v>
      </c>
      <c r="L11" s="69"/>
      <c r="M11" s="69"/>
      <c r="N11" s="90">
        <v>4.7562545233093688E-2</v>
      </c>
      <c r="O11" s="77"/>
      <c r="P11" s="79"/>
      <c r="Q11" s="77">
        <v>3706.2685772460004</v>
      </c>
      <c r="R11" s="77">
        <f>R12+R259</f>
        <v>675248.1525368588</v>
      </c>
      <c r="S11" s="69"/>
      <c r="T11" s="78">
        <f>IFERROR(R11/$R$11,0)</f>
        <v>1</v>
      </c>
      <c r="U11" s="78">
        <f>R11/'סכום נכסי הקרן'!$C$42</f>
        <v>0.12951711117348272</v>
      </c>
    </row>
    <row r="12" spans="2:21">
      <c r="B12" s="70" t="s">
        <v>199</v>
      </c>
      <c r="C12" s="71"/>
      <c r="D12" s="71"/>
      <c r="E12" s="71"/>
      <c r="F12" s="71"/>
      <c r="G12" s="71"/>
      <c r="H12" s="71"/>
      <c r="I12" s="71"/>
      <c r="J12" s="71"/>
      <c r="K12" s="80">
        <v>4.2857394953638819</v>
      </c>
      <c r="L12" s="71"/>
      <c r="M12" s="71"/>
      <c r="N12" s="91">
        <v>3.7179784568395997E-2</v>
      </c>
      <c r="O12" s="80"/>
      <c r="P12" s="82"/>
      <c r="Q12" s="80">
        <v>3706.2685772459995</v>
      </c>
      <c r="R12" s="80">
        <f>R13+R169+R251</f>
        <v>465235.99436248292</v>
      </c>
      <c r="S12" s="71"/>
      <c r="T12" s="81">
        <f t="shared" ref="T12:T13" si="0">IFERROR(R12/$R$11,0)</f>
        <v>0.68898521619737085</v>
      </c>
      <c r="U12" s="81">
        <f>R12/'סכום נכסי הקרן'!$C$42</f>
        <v>8.9235374843120913E-2</v>
      </c>
    </row>
    <row r="13" spans="2:21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4.3447874064460077</v>
      </c>
      <c r="L13" s="71"/>
      <c r="M13" s="71"/>
      <c r="N13" s="91">
        <v>3.3111525421988169E-2</v>
      </c>
      <c r="O13" s="80"/>
      <c r="P13" s="82"/>
      <c r="Q13" s="80">
        <v>3409.4612083970001</v>
      </c>
      <c r="R13" s="80">
        <f>SUM(R14:R167)</f>
        <v>391344.10960378195</v>
      </c>
      <c r="S13" s="71"/>
      <c r="T13" s="81">
        <f t="shared" si="0"/>
        <v>0.57955598713381185</v>
      </c>
      <c r="U13" s="81">
        <f>R13/'סכום נכסי הקרן'!$C$42</f>
        <v>7.5062417216867433E-2</v>
      </c>
    </row>
    <row r="14" spans="2:21">
      <c r="B14" s="76" t="s">
        <v>317</v>
      </c>
      <c r="C14" s="73">
        <v>6040372</v>
      </c>
      <c r="D14" s="86" t="s">
        <v>120</v>
      </c>
      <c r="E14" s="86" t="s">
        <v>318</v>
      </c>
      <c r="F14" s="73" t="s">
        <v>319</v>
      </c>
      <c r="G14" s="86" t="s">
        <v>320</v>
      </c>
      <c r="H14" s="73" t="s">
        <v>321</v>
      </c>
      <c r="I14" s="73" t="s">
        <v>131</v>
      </c>
      <c r="J14" s="73"/>
      <c r="K14" s="73">
        <v>1.98</v>
      </c>
      <c r="L14" s="86" t="s">
        <v>133</v>
      </c>
      <c r="M14" s="87">
        <v>8.3000000000000001E-3</v>
      </c>
      <c r="N14" s="87">
        <v>2.1700079894464985E-2</v>
      </c>
      <c r="O14" s="83">
        <v>5.0066000000000006E-2</v>
      </c>
      <c r="P14" s="85">
        <v>107.6</v>
      </c>
      <c r="Q14" s="73"/>
      <c r="R14" s="83">
        <v>5.3821000000000012E-5</v>
      </c>
      <c r="S14" s="84">
        <v>1.6458813845049275E-11</v>
      </c>
      <c r="T14" s="84">
        <v>7.9705512407251139E-11</v>
      </c>
      <c r="U14" s="84">
        <v>1.0323227711589353E-11</v>
      </c>
    </row>
    <row r="15" spans="2:21">
      <c r="B15" s="76" t="s">
        <v>322</v>
      </c>
      <c r="C15" s="73">
        <v>2310217</v>
      </c>
      <c r="D15" s="86" t="s">
        <v>120</v>
      </c>
      <c r="E15" s="86" t="s">
        <v>318</v>
      </c>
      <c r="F15" s="73">
        <v>520032046</v>
      </c>
      <c r="G15" s="86" t="s">
        <v>320</v>
      </c>
      <c r="H15" s="73" t="s">
        <v>321</v>
      </c>
      <c r="I15" s="73" t="s">
        <v>131</v>
      </c>
      <c r="J15" s="73"/>
      <c r="K15" s="83">
        <v>1.2400000000006142</v>
      </c>
      <c r="L15" s="86" t="s">
        <v>133</v>
      </c>
      <c r="M15" s="87">
        <v>8.6E-3</v>
      </c>
      <c r="N15" s="87">
        <v>2.3400000000005507E-2</v>
      </c>
      <c r="O15" s="83">
        <v>1417302.0456260003</v>
      </c>
      <c r="P15" s="85">
        <v>110.27</v>
      </c>
      <c r="Q15" s="73"/>
      <c r="R15" s="83">
        <v>1562.8589298710001</v>
      </c>
      <c r="S15" s="84">
        <v>5.6661461970990883E-4</v>
      </c>
      <c r="T15" s="84">
        <v>2.3144956768847889E-3</v>
      </c>
      <c r="U15" s="84">
        <v>2.9976679389363234E-4</v>
      </c>
    </row>
    <row r="16" spans="2:21">
      <c r="B16" s="76" t="s">
        <v>324</v>
      </c>
      <c r="C16" s="73">
        <v>2310282</v>
      </c>
      <c r="D16" s="86" t="s">
        <v>120</v>
      </c>
      <c r="E16" s="86" t="s">
        <v>318</v>
      </c>
      <c r="F16" s="73">
        <v>520032046</v>
      </c>
      <c r="G16" s="86" t="s">
        <v>320</v>
      </c>
      <c r="H16" s="73" t="s">
        <v>321</v>
      </c>
      <c r="I16" s="73" t="s">
        <v>131</v>
      </c>
      <c r="J16" s="73"/>
      <c r="K16" s="83">
        <v>2.969999999999994</v>
      </c>
      <c r="L16" s="86" t="s">
        <v>133</v>
      </c>
      <c r="M16" s="87">
        <v>3.8E-3</v>
      </c>
      <c r="N16" s="87">
        <v>1.9900000000000459E-2</v>
      </c>
      <c r="O16" s="83">
        <v>6760403.672735001</v>
      </c>
      <c r="P16" s="85">
        <v>103.8</v>
      </c>
      <c r="Q16" s="73"/>
      <c r="R16" s="83">
        <v>7017.2991130320015</v>
      </c>
      <c r="S16" s="84">
        <v>2.2534678909116668E-3</v>
      </c>
      <c r="T16" s="84">
        <v>1.0392178174303051E-2</v>
      </c>
      <c r="U16" s="84">
        <v>1.345964895935849E-3</v>
      </c>
    </row>
    <row r="17" spans="2:21">
      <c r="B17" s="76" t="s">
        <v>325</v>
      </c>
      <c r="C17" s="73">
        <v>2310381</v>
      </c>
      <c r="D17" s="86" t="s">
        <v>120</v>
      </c>
      <c r="E17" s="86" t="s">
        <v>318</v>
      </c>
      <c r="F17" s="73">
        <v>520032046</v>
      </c>
      <c r="G17" s="86" t="s">
        <v>320</v>
      </c>
      <c r="H17" s="73" t="s">
        <v>321</v>
      </c>
      <c r="I17" s="73" t="s">
        <v>131</v>
      </c>
      <c r="J17" s="73"/>
      <c r="K17" s="83">
        <v>6.9599999999956204</v>
      </c>
      <c r="L17" s="86" t="s">
        <v>133</v>
      </c>
      <c r="M17" s="87">
        <v>2E-3</v>
      </c>
      <c r="N17" s="87">
        <v>2.0099999999989893E-2</v>
      </c>
      <c r="O17" s="83">
        <v>364188.79303100007</v>
      </c>
      <c r="P17" s="85">
        <v>97.6</v>
      </c>
      <c r="Q17" s="83">
        <v>0.80535408600000002</v>
      </c>
      <c r="R17" s="83">
        <v>356.25361753600004</v>
      </c>
      <c r="S17" s="84">
        <v>3.7999189600192824E-4</v>
      </c>
      <c r="T17" s="84">
        <v>5.2758917769353498E-4</v>
      </c>
      <c r="U17" s="84">
        <v>6.83318261812599E-5</v>
      </c>
    </row>
    <row r="18" spans="2:21">
      <c r="B18" s="76" t="s">
        <v>326</v>
      </c>
      <c r="C18" s="73">
        <v>1158476</v>
      </c>
      <c r="D18" s="86" t="s">
        <v>120</v>
      </c>
      <c r="E18" s="86" t="s">
        <v>318</v>
      </c>
      <c r="F18" s="73" t="s">
        <v>327</v>
      </c>
      <c r="G18" s="86" t="s">
        <v>129</v>
      </c>
      <c r="H18" s="73" t="s">
        <v>328</v>
      </c>
      <c r="I18" s="73" t="s">
        <v>329</v>
      </c>
      <c r="J18" s="73"/>
      <c r="K18" s="83">
        <v>12.64000000000018</v>
      </c>
      <c r="L18" s="86" t="s">
        <v>133</v>
      </c>
      <c r="M18" s="87">
        <v>2.07E-2</v>
      </c>
      <c r="N18" s="87">
        <v>2.3599999999999653E-2</v>
      </c>
      <c r="O18" s="83">
        <v>6555730.7757460009</v>
      </c>
      <c r="P18" s="85">
        <v>105.04</v>
      </c>
      <c r="Q18" s="73"/>
      <c r="R18" s="83">
        <v>6886.1396166090017</v>
      </c>
      <c r="S18" s="84">
        <v>2.3365295582311158E-3</v>
      </c>
      <c r="T18" s="84">
        <v>1.0197939217957532E-2</v>
      </c>
      <c r="U18" s="84">
        <v>1.320807627432625E-3</v>
      </c>
    </row>
    <row r="19" spans="2:21">
      <c r="B19" s="76" t="s">
        <v>330</v>
      </c>
      <c r="C19" s="73">
        <v>1171297</v>
      </c>
      <c r="D19" s="86" t="s">
        <v>120</v>
      </c>
      <c r="E19" s="86" t="s">
        <v>318</v>
      </c>
      <c r="F19" s="73" t="s">
        <v>331</v>
      </c>
      <c r="G19" s="86" t="s">
        <v>320</v>
      </c>
      <c r="H19" s="73" t="s">
        <v>328</v>
      </c>
      <c r="I19" s="73" t="s">
        <v>329</v>
      </c>
      <c r="J19" s="73"/>
      <c r="K19" s="73">
        <v>0.09</v>
      </c>
      <c r="L19" s="86" t="s">
        <v>133</v>
      </c>
      <c r="M19" s="87">
        <v>3.5499999999999997E-2</v>
      </c>
      <c r="N19" s="87">
        <v>3.0399838003019038E-2</v>
      </c>
      <c r="O19" s="83">
        <v>4.4058000000000014E-2</v>
      </c>
      <c r="P19" s="85">
        <v>123.1</v>
      </c>
      <c r="Q19" s="73"/>
      <c r="R19" s="83">
        <v>5.4322000000000006E-5</v>
      </c>
      <c r="S19" s="84">
        <v>6.181550964858899E-10</v>
      </c>
      <c r="T19" s="84">
        <v>8.0447461864080861E-11</v>
      </c>
      <c r="U19" s="84">
        <v>1.0419322861874673E-11</v>
      </c>
    </row>
    <row r="20" spans="2:21">
      <c r="B20" s="76" t="s">
        <v>332</v>
      </c>
      <c r="C20" s="73">
        <v>1145564</v>
      </c>
      <c r="D20" s="86" t="s">
        <v>120</v>
      </c>
      <c r="E20" s="86" t="s">
        <v>318</v>
      </c>
      <c r="F20" s="73" t="s">
        <v>333</v>
      </c>
      <c r="G20" s="86" t="s">
        <v>334</v>
      </c>
      <c r="H20" s="73" t="s">
        <v>321</v>
      </c>
      <c r="I20" s="73" t="s">
        <v>131</v>
      </c>
      <c r="J20" s="73"/>
      <c r="K20" s="73">
        <v>2.39</v>
      </c>
      <c r="L20" s="86" t="s">
        <v>133</v>
      </c>
      <c r="M20" s="87">
        <v>8.3000000000000001E-3</v>
      </c>
      <c r="N20" s="87">
        <v>2.0399877086960973E-2</v>
      </c>
      <c r="O20" s="83">
        <v>4.506000000000001E-2</v>
      </c>
      <c r="P20" s="85">
        <v>108.31</v>
      </c>
      <c r="Q20" s="73"/>
      <c r="R20" s="83">
        <v>4.8815000000000013E-5</v>
      </c>
      <c r="S20" s="84">
        <v>3.2692926356462604E-11</v>
      </c>
      <c r="T20" s="84">
        <v>7.2291941587112177E-11</v>
      </c>
      <c r="U20" s="84">
        <v>9.3630434354849267E-12</v>
      </c>
    </row>
    <row r="21" spans="2:21">
      <c r="B21" s="76" t="s">
        <v>335</v>
      </c>
      <c r="C21" s="73">
        <v>6620496</v>
      </c>
      <c r="D21" s="86" t="s">
        <v>120</v>
      </c>
      <c r="E21" s="86" t="s">
        <v>318</v>
      </c>
      <c r="F21" s="73" t="s">
        <v>336</v>
      </c>
      <c r="G21" s="86" t="s">
        <v>320</v>
      </c>
      <c r="H21" s="73" t="s">
        <v>321</v>
      </c>
      <c r="I21" s="73" t="s">
        <v>131</v>
      </c>
      <c r="J21" s="73"/>
      <c r="K21" s="73">
        <v>4.3099999999999996</v>
      </c>
      <c r="L21" s="86" t="s">
        <v>133</v>
      </c>
      <c r="M21" s="87">
        <v>1E-3</v>
      </c>
      <c r="N21" s="87">
        <v>2.0000448853180128E-2</v>
      </c>
      <c r="O21" s="83">
        <v>2.2530000000000005E-2</v>
      </c>
      <c r="P21" s="85">
        <v>99.3</v>
      </c>
      <c r="Q21" s="73"/>
      <c r="R21" s="83">
        <v>2.2279000000000005E-5</v>
      </c>
      <c r="S21" s="84">
        <v>7.5912690903739091E-12</v>
      </c>
      <c r="T21" s="84">
        <v>3.2993796304809427E-11</v>
      </c>
      <c r="U21" s="84">
        <v>4.2732611840452464E-12</v>
      </c>
    </row>
    <row r="22" spans="2:21">
      <c r="B22" s="76" t="s">
        <v>337</v>
      </c>
      <c r="C22" s="73">
        <v>1940535</v>
      </c>
      <c r="D22" s="86" t="s">
        <v>120</v>
      </c>
      <c r="E22" s="86" t="s">
        <v>318</v>
      </c>
      <c r="F22" s="73">
        <v>520032640</v>
      </c>
      <c r="G22" s="86" t="s">
        <v>320</v>
      </c>
      <c r="H22" s="73" t="s">
        <v>321</v>
      </c>
      <c r="I22" s="73" t="s">
        <v>131</v>
      </c>
      <c r="J22" s="73"/>
      <c r="K22" s="73">
        <v>0.11</v>
      </c>
      <c r="L22" s="86" t="s">
        <v>133</v>
      </c>
      <c r="M22" s="87">
        <v>0.05</v>
      </c>
      <c r="N22" s="87">
        <v>4.2599983342536077E-2</v>
      </c>
      <c r="O22" s="83">
        <v>0.27836800000000006</v>
      </c>
      <c r="P22" s="85">
        <v>116.4</v>
      </c>
      <c r="Q22" s="73"/>
      <c r="R22" s="83">
        <v>3.2417900000000007E-4</v>
      </c>
      <c r="S22" s="84">
        <v>2.6497667075304688E-10</v>
      </c>
      <c r="T22" s="84">
        <v>4.8008868855410101E-10</v>
      </c>
      <c r="U22" s="84">
        <v>6.2179700048593016E-11</v>
      </c>
    </row>
    <row r="23" spans="2:21">
      <c r="B23" s="76" t="s">
        <v>338</v>
      </c>
      <c r="C23" s="73">
        <v>1940618</v>
      </c>
      <c r="D23" s="86" t="s">
        <v>120</v>
      </c>
      <c r="E23" s="86" t="s">
        <v>318</v>
      </c>
      <c r="F23" s="73">
        <v>520032640</v>
      </c>
      <c r="G23" s="86" t="s">
        <v>320</v>
      </c>
      <c r="H23" s="73" t="s">
        <v>321</v>
      </c>
      <c r="I23" s="73" t="s">
        <v>131</v>
      </c>
      <c r="J23" s="73"/>
      <c r="K23" s="73">
        <v>2.78</v>
      </c>
      <c r="L23" s="86" t="s">
        <v>133</v>
      </c>
      <c r="M23" s="87">
        <v>6.0000000000000001E-3</v>
      </c>
      <c r="N23" s="87">
        <v>2.0100115074798617E-2</v>
      </c>
      <c r="O23" s="83">
        <v>5.6825000000000007E-2</v>
      </c>
      <c r="P23" s="85">
        <v>107.3</v>
      </c>
      <c r="Q23" s="73"/>
      <c r="R23" s="83">
        <v>6.0830000000000012E-5</v>
      </c>
      <c r="S23" s="84">
        <v>5.1098287161045451E-11</v>
      </c>
      <c r="T23" s="84">
        <v>9.0085400117669444E-11</v>
      </c>
      <c r="U23" s="84">
        <v>1.1667600782147867E-11</v>
      </c>
    </row>
    <row r="24" spans="2:21">
      <c r="B24" s="76" t="s">
        <v>339</v>
      </c>
      <c r="C24" s="73">
        <v>1940659</v>
      </c>
      <c r="D24" s="86" t="s">
        <v>120</v>
      </c>
      <c r="E24" s="86" t="s">
        <v>318</v>
      </c>
      <c r="F24" s="73">
        <v>520032640</v>
      </c>
      <c r="G24" s="86" t="s">
        <v>320</v>
      </c>
      <c r="H24" s="73" t="s">
        <v>321</v>
      </c>
      <c r="I24" s="73" t="s">
        <v>131</v>
      </c>
      <c r="J24" s="73"/>
      <c r="K24" s="73">
        <v>3.74</v>
      </c>
      <c r="L24" s="86" t="s">
        <v>133</v>
      </c>
      <c r="M24" s="87">
        <v>1.7500000000000002E-2</v>
      </c>
      <c r="N24" s="87">
        <v>2.0199943677837232E-2</v>
      </c>
      <c r="O24" s="83">
        <v>8.7366000000000013E-2</v>
      </c>
      <c r="P24" s="85">
        <v>109.82</v>
      </c>
      <c r="Q24" s="73"/>
      <c r="R24" s="83">
        <v>9.5877000000000017E-5</v>
      </c>
      <c r="S24" s="84">
        <v>2.6459025327933648E-11</v>
      </c>
      <c r="T24" s="84">
        <v>1.4198780054384009E-10</v>
      </c>
      <c r="U24" s="84">
        <v>1.8389849748314829E-11</v>
      </c>
    </row>
    <row r="25" spans="2:21">
      <c r="B25" s="76" t="s">
        <v>340</v>
      </c>
      <c r="C25" s="73">
        <v>6000210</v>
      </c>
      <c r="D25" s="86" t="s">
        <v>120</v>
      </c>
      <c r="E25" s="86" t="s">
        <v>318</v>
      </c>
      <c r="F25" s="73" t="s">
        <v>341</v>
      </c>
      <c r="G25" s="86" t="s">
        <v>342</v>
      </c>
      <c r="H25" s="73" t="s">
        <v>343</v>
      </c>
      <c r="I25" s="73" t="s">
        <v>131</v>
      </c>
      <c r="J25" s="73"/>
      <c r="K25" s="83">
        <v>4.4499999999999762</v>
      </c>
      <c r="L25" s="86" t="s">
        <v>133</v>
      </c>
      <c r="M25" s="87">
        <v>3.85E-2</v>
      </c>
      <c r="N25" s="87">
        <v>2.2099999999999564E-2</v>
      </c>
      <c r="O25" s="83">
        <v>5145244.2231330005</v>
      </c>
      <c r="P25" s="85">
        <v>120.55</v>
      </c>
      <c r="Q25" s="73"/>
      <c r="R25" s="83">
        <v>6202.5920723870004</v>
      </c>
      <c r="S25" s="84">
        <v>1.9922487704215151E-3</v>
      </c>
      <c r="T25" s="84">
        <v>9.1856483414050182E-3</v>
      </c>
      <c r="U25" s="84">
        <v>1.189698637434271E-3</v>
      </c>
    </row>
    <row r="26" spans="2:21">
      <c r="B26" s="76" t="s">
        <v>344</v>
      </c>
      <c r="C26" s="73">
        <v>6000236</v>
      </c>
      <c r="D26" s="86" t="s">
        <v>120</v>
      </c>
      <c r="E26" s="86" t="s">
        <v>318</v>
      </c>
      <c r="F26" s="73" t="s">
        <v>341</v>
      </c>
      <c r="G26" s="86" t="s">
        <v>342</v>
      </c>
      <c r="H26" s="73" t="s">
        <v>343</v>
      </c>
      <c r="I26" s="73" t="s">
        <v>131</v>
      </c>
      <c r="J26" s="73"/>
      <c r="K26" s="83">
        <v>2.0700000000000585</v>
      </c>
      <c r="L26" s="86" t="s">
        <v>133</v>
      </c>
      <c r="M26" s="87">
        <v>4.4999999999999998E-2</v>
      </c>
      <c r="N26" s="87">
        <v>2.2100000000001768E-2</v>
      </c>
      <c r="O26" s="83">
        <v>4564570.2061540009</v>
      </c>
      <c r="P26" s="85">
        <v>119.1</v>
      </c>
      <c r="Q26" s="73"/>
      <c r="R26" s="83">
        <v>5436.4030740240014</v>
      </c>
      <c r="S26" s="84">
        <v>1.5443780165492966E-3</v>
      </c>
      <c r="T26" s="84">
        <v>8.0509706744103272E-3</v>
      </c>
      <c r="U26" s="84">
        <v>1.0427384638920514E-3</v>
      </c>
    </row>
    <row r="27" spans="2:21">
      <c r="B27" s="76" t="s">
        <v>345</v>
      </c>
      <c r="C27" s="73">
        <v>6000285</v>
      </c>
      <c r="D27" s="86" t="s">
        <v>120</v>
      </c>
      <c r="E27" s="86" t="s">
        <v>318</v>
      </c>
      <c r="F27" s="73" t="s">
        <v>341</v>
      </c>
      <c r="G27" s="86" t="s">
        <v>342</v>
      </c>
      <c r="H27" s="73" t="s">
        <v>343</v>
      </c>
      <c r="I27" s="73" t="s">
        <v>131</v>
      </c>
      <c r="J27" s="73"/>
      <c r="K27" s="83">
        <v>6.8399999999997894</v>
      </c>
      <c r="L27" s="86" t="s">
        <v>133</v>
      </c>
      <c r="M27" s="87">
        <v>2.3900000000000001E-2</v>
      </c>
      <c r="N27" s="87">
        <v>2.4099999999999119E-2</v>
      </c>
      <c r="O27" s="83">
        <v>7559263.0902120005</v>
      </c>
      <c r="P27" s="85">
        <v>110.8</v>
      </c>
      <c r="Q27" s="73"/>
      <c r="R27" s="83">
        <v>8375.6631329140018</v>
      </c>
      <c r="S27" s="84">
        <v>1.943681004223033E-3</v>
      </c>
      <c r="T27" s="84">
        <v>1.2403829764579492E-2</v>
      </c>
      <c r="U27" s="84">
        <v>1.606508198595996E-3</v>
      </c>
    </row>
    <row r="28" spans="2:21">
      <c r="B28" s="76" t="s">
        <v>346</v>
      </c>
      <c r="C28" s="73">
        <v>6000384</v>
      </c>
      <c r="D28" s="86" t="s">
        <v>120</v>
      </c>
      <c r="E28" s="86" t="s">
        <v>318</v>
      </c>
      <c r="F28" s="73" t="s">
        <v>341</v>
      </c>
      <c r="G28" s="86" t="s">
        <v>342</v>
      </c>
      <c r="H28" s="73" t="s">
        <v>343</v>
      </c>
      <c r="I28" s="73" t="s">
        <v>131</v>
      </c>
      <c r="J28" s="73"/>
      <c r="K28" s="83">
        <v>3.9600000000004756</v>
      </c>
      <c r="L28" s="86" t="s">
        <v>133</v>
      </c>
      <c r="M28" s="87">
        <v>0.01</v>
      </c>
      <c r="N28" s="87">
        <v>2.060000000000136E-2</v>
      </c>
      <c r="O28" s="83">
        <v>1117977.6764660003</v>
      </c>
      <c r="P28" s="85">
        <v>105.39</v>
      </c>
      <c r="Q28" s="73"/>
      <c r="R28" s="83">
        <v>1178.2366665140003</v>
      </c>
      <c r="S28" s="84">
        <v>9.3029835585704433E-4</v>
      </c>
      <c r="T28" s="84">
        <v>1.7448943208322003E-3</v>
      </c>
      <c r="U28" s="84">
        <v>2.2599367173720272E-4</v>
      </c>
    </row>
    <row r="29" spans="2:21">
      <c r="B29" s="76" t="s">
        <v>347</v>
      </c>
      <c r="C29" s="73">
        <v>6000392</v>
      </c>
      <c r="D29" s="86" t="s">
        <v>120</v>
      </c>
      <c r="E29" s="86" t="s">
        <v>318</v>
      </c>
      <c r="F29" s="73" t="s">
        <v>341</v>
      </c>
      <c r="G29" s="86" t="s">
        <v>342</v>
      </c>
      <c r="H29" s="73" t="s">
        <v>343</v>
      </c>
      <c r="I29" s="73" t="s">
        <v>131</v>
      </c>
      <c r="J29" s="73"/>
      <c r="K29" s="83">
        <v>11.91000000000113</v>
      </c>
      <c r="L29" s="86" t="s">
        <v>133</v>
      </c>
      <c r="M29" s="87">
        <v>1.2500000000000001E-2</v>
      </c>
      <c r="N29" s="87">
        <v>2.5600000000002711E-2</v>
      </c>
      <c r="O29" s="83">
        <v>3479984.4113880005</v>
      </c>
      <c r="P29" s="85">
        <v>93.45</v>
      </c>
      <c r="Q29" s="73"/>
      <c r="R29" s="83">
        <v>3252.045383352</v>
      </c>
      <c r="S29" s="84">
        <v>8.1083192692694029E-4</v>
      </c>
      <c r="T29" s="84">
        <v>4.8160744626020808E-3</v>
      </c>
      <c r="U29" s="84">
        <v>6.2376405159260471E-4</v>
      </c>
    </row>
    <row r="30" spans="2:21">
      <c r="B30" s="76" t="s">
        <v>348</v>
      </c>
      <c r="C30" s="73">
        <v>1196799</v>
      </c>
      <c r="D30" s="86" t="s">
        <v>120</v>
      </c>
      <c r="E30" s="86" t="s">
        <v>318</v>
      </c>
      <c r="F30" s="73" t="s">
        <v>341</v>
      </c>
      <c r="G30" s="86" t="s">
        <v>342</v>
      </c>
      <c r="H30" s="73" t="s">
        <v>343</v>
      </c>
      <c r="I30" s="73" t="s">
        <v>131</v>
      </c>
      <c r="J30" s="73"/>
      <c r="K30" s="83">
        <v>11.460000000001449</v>
      </c>
      <c r="L30" s="86" t="s">
        <v>133</v>
      </c>
      <c r="M30" s="87">
        <v>3.2000000000000001E-2</v>
      </c>
      <c r="N30" s="87">
        <v>2.5800000000005527E-2</v>
      </c>
      <c r="O30" s="83">
        <v>1612007.8911900006</v>
      </c>
      <c r="P30" s="85">
        <v>107.79</v>
      </c>
      <c r="Q30" s="73"/>
      <c r="R30" s="83">
        <v>1737.5833244380003</v>
      </c>
      <c r="S30" s="84">
        <v>1.182155039893871E-3</v>
      </c>
      <c r="T30" s="84">
        <v>2.5732515045173016E-3</v>
      </c>
      <c r="U30" s="84">
        <v>3.3328010118789902E-4</v>
      </c>
    </row>
    <row r="31" spans="2:21">
      <c r="B31" s="76" t="s">
        <v>349</v>
      </c>
      <c r="C31" s="73">
        <v>1147503</v>
      </c>
      <c r="D31" s="86" t="s">
        <v>120</v>
      </c>
      <c r="E31" s="86" t="s">
        <v>318</v>
      </c>
      <c r="F31" s="73" t="s">
        <v>350</v>
      </c>
      <c r="G31" s="86" t="s">
        <v>129</v>
      </c>
      <c r="H31" s="73" t="s">
        <v>343</v>
      </c>
      <c r="I31" s="73" t="s">
        <v>131</v>
      </c>
      <c r="J31" s="73"/>
      <c r="K31" s="83">
        <v>6.510000000003175</v>
      </c>
      <c r="L31" s="86" t="s">
        <v>133</v>
      </c>
      <c r="M31" s="87">
        <v>2.6499999999999999E-2</v>
      </c>
      <c r="N31" s="87">
        <v>2.3100000000011268E-2</v>
      </c>
      <c r="O31" s="83">
        <v>773410.14260400017</v>
      </c>
      <c r="P31" s="85">
        <v>113.62</v>
      </c>
      <c r="Q31" s="73"/>
      <c r="R31" s="83">
        <v>878.74860677100003</v>
      </c>
      <c r="S31" s="84">
        <v>5.1716382686354081E-4</v>
      </c>
      <c r="T31" s="84">
        <v>1.3013713602467547E-3</v>
      </c>
      <c r="U31" s="84">
        <v>1.6854985914306535E-4</v>
      </c>
    </row>
    <row r="32" spans="2:21">
      <c r="B32" s="76" t="s">
        <v>351</v>
      </c>
      <c r="C32" s="73">
        <v>1134436</v>
      </c>
      <c r="D32" s="86" t="s">
        <v>120</v>
      </c>
      <c r="E32" s="86" t="s">
        <v>318</v>
      </c>
      <c r="F32" s="73" t="s">
        <v>352</v>
      </c>
      <c r="G32" s="86" t="s">
        <v>334</v>
      </c>
      <c r="H32" s="73" t="s">
        <v>353</v>
      </c>
      <c r="I32" s="73" t="s">
        <v>329</v>
      </c>
      <c r="J32" s="73"/>
      <c r="K32" s="83">
        <v>1.2499999999985716</v>
      </c>
      <c r="L32" s="86" t="s">
        <v>133</v>
      </c>
      <c r="M32" s="87">
        <v>6.5000000000000006E-3</v>
      </c>
      <c r="N32" s="87">
        <v>2.6499999999980005E-2</v>
      </c>
      <c r="O32" s="83">
        <v>324328.01015200006</v>
      </c>
      <c r="P32" s="85">
        <v>107.94</v>
      </c>
      <c r="Q32" s="73"/>
      <c r="R32" s="83">
        <v>350.07964633800009</v>
      </c>
      <c r="S32" s="84">
        <v>1.07419239714991E-3</v>
      </c>
      <c r="T32" s="84">
        <v>5.1844591506511491E-4</v>
      </c>
      <c r="U32" s="84">
        <v>6.7147617218926481E-5</v>
      </c>
    </row>
    <row r="33" spans="2:21">
      <c r="B33" s="76" t="s">
        <v>354</v>
      </c>
      <c r="C33" s="73">
        <v>1138650</v>
      </c>
      <c r="D33" s="86" t="s">
        <v>120</v>
      </c>
      <c r="E33" s="86" t="s">
        <v>318</v>
      </c>
      <c r="F33" s="73" t="s">
        <v>352</v>
      </c>
      <c r="G33" s="86" t="s">
        <v>334</v>
      </c>
      <c r="H33" s="73" t="s">
        <v>343</v>
      </c>
      <c r="I33" s="73" t="s">
        <v>131</v>
      </c>
      <c r="J33" s="73"/>
      <c r="K33" s="83">
        <v>3.6100000000000474</v>
      </c>
      <c r="L33" s="86" t="s">
        <v>133</v>
      </c>
      <c r="M33" s="87">
        <v>1.34E-2</v>
      </c>
      <c r="N33" s="87">
        <v>2.6200000000000601E-2</v>
      </c>
      <c r="O33" s="83">
        <v>9772651.158259999</v>
      </c>
      <c r="P33" s="85">
        <v>106.9</v>
      </c>
      <c r="Q33" s="83">
        <v>859.60652912100011</v>
      </c>
      <c r="R33" s="83">
        <v>11306.570617286003</v>
      </c>
      <c r="S33" s="84">
        <v>3.3858993918034785E-3</v>
      </c>
      <c r="T33" s="84">
        <v>1.6744319217769095E-2</v>
      </c>
      <c r="U33" s="84">
        <v>2.1686758536520832E-3</v>
      </c>
    </row>
    <row r="34" spans="2:21">
      <c r="B34" s="76" t="s">
        <v>355</v>
      </c>
      <c r="C34" s="73">
        <v>1156603</v>
      </c>
      <c r="D34" s="86" t="s">
        <v>120</v>
      </c>
      <c r="E34" s="86" t="s">
        <v>318</v>
      </c>
      <c r="F34" s="73" t="s">
        <v>352</v>
      </c>
      <c r="G34" s="86" t="s">
        <v>334</v>
      </c>
      <c r="H34" s="73" t="s">
        <v>343</v>
      </c>
      <c r="I34" s="73" t="s">
        <v>131</v>
      </c>
      <c r="J34" s="73"/>
      <c r="K34" s="83">
        <v>3.5900000000002978</v>
      </c>
      <c r="L34" s="86" t="s">
        <v>133</v>
      </c>
      <c r="M34" s="87">
        <v>1.77E-2</v>
      </c>
      <c r="N34" s="87">
        <v>2.5500000000001279E-2</v>
      </c>
      <c r="O34" s="83">
        <v>5460302.2178770006</v>
      </c>
      <c r="P34" s="85">
        <v>107.51</v>
      </c>
      <c r="Q34" s="73"/>
      <c r="R34" s="83">
        <v>5870.370935375001</v>
      </c>
      <c r="S34" s="84">
        <v>1.9806076301649217E-3</v>
      </c>
      <c r="T34" s="84">
        <v>8.6936497542724686E-3</v>
      </c>
      <c r="U34" s="84">
        <v>1.1259764017274281E-3</v>
      </c>
    </row>
    <row r="35" spans="2:21">
      <c r="B35" s="76" t="s">
        <v>356</v>
      </c>
      <c r="C35" s="73">
        <v>1156611</v>
      </c>
      <c r="D35" s="86" t="s">
        <v>120</v>
      </c>
      <c r="E35" s="86" t="s">
        <v>318</v>
      </c>
      <c r="F35" s="73" t="s">
        <v>352</v>
      </c>
      <c r="G35" s="86" t="s">
        <v>334</v>
      </c>
      <c r="H35" s="73" t="s">
        <v>343</v>
      </c>
      <c r="I35" s="73" t="s">
        <v>131</v>
      </c>
      <c r="J35" s="73"/>
      <c r="K35" s="83">
        <v>6.5899999999997645</v>
      </c>
      <c r="L35" s="86" t="s">
        <v>133</v>
      </c>
      <c r="M35" s="87">
        <v>2.4799999999999999E-2</v>
      </c>
      <c r="N35" s="87">
        <v>2.8099999999998428E-2</v>
      </c>
      <c r="O35" s="83">
        <v>9887259.6503520012</v>
      </c>
      <c r="P35" s="85">
        <v>108.2</v>
      </c>
      <c r="Q35" s="73"/>
      <c r="R35" s="83">
        <v>10698.014901028002</v>
      </c>
      <c r="S35" s="84">
        <v>3.0011502995462122E-3</v>
      </c>
      <c r="T35" s="84">
        <v>1.5843086516914306E-2</v>
      </c>
      <c r="U35" s="84">
        <v>2.0519507977422953E-3</v>
      </c>
    </row>
    <row r="36" spans="2:21">
      <c r="B36" s="76" t="s">
        <v>357</v>
      </c>
      <c r="C36" s="73">
        <v>1178672</v>
      </c>
      <c r="D36" s="86" t="s">
        <v>120</v>
      </c>
      <c r="E36" s="86" t="s">
        <v>318</v>
      </c>
      <c r="F36" s="73" t="s">
        <v>352</v>
      </c>
      <c r="G36" s="86" t="s">
        <v>334</v>
      </c>
      <c r="H36" s="73" t="s">
        <v>353</v>
      </c>
      <c r="I36" s="73" t="s">
        <v>329</v>
      </c>
      <c r="J36" s="73"/>
      <c r="K36" s="83">
        <v>7.9700000000002857</v>
      </c>
      <c r="L36" s="86" t="s">
        <v>133</v>
      </c>
      <c r="M36" s="87">
        <v>9.0000000000000011E-3</v>
      </c>
      <c r="N36" s="87">
        <v>2.8900000000001626E-2</v>
      </c>
      <c r="O36" s="83">
        <v>4795419.7994870013</v>
      </c>
      <c r="P36" s="85">
        <v>92.96</v>
      </c>
      <c r="Q36" s="83">
        <v>23.483616307000005</v>
      </c>
      <c r="R36" s="83">
        <v>4481.3058185430009</v>
      </c>
      <c r="S36" s="84">
        <v>2.5191373587079408E-3</v>
      </c>
      <c r="T36" s="84">
        <v>6.6365317723670282E-3</v>
      </c>
      <c r="U36" s="84">
        <v>8.5954442336801074E-4</v>
      </c>
    </row>
    <row r="37" spans="2:21">
      <c r="B37" s="76" t="s">
        <v>358</v>
      </c>
      <c r="C37" s="73">
        <v>1178680</v>
      </c>
      <c r="D37" s="86" t="s">
        <v>120</v>
      </c>
      <c r="E37" s="86" t="s">
        <v>318</v>
      </c>
      <c r="F37" s="73" t="s">
        <v>352</v>
      </c>
      <c r="G37" s="86" t="s">
        <v>334</v>
      </c>
      <c r="H37" s="73" t="s">
        <v>353</v>
      </c>
      <c r="I37" s="73" t="s">
        <v>329</v>
      </c>
      <c r="J37" s="73"/>
      <c r="K37" s="83">
        <v>11.469999999999947</v>
      </c>
      <c r="L37" s="86" t="s">
        <v>133</v>
      </c>
      <c r="M37" s="87">
        <v>1.6899999999999998E-2</v>
      </c>
      <c r="N37" s="87">
        <v>3.0500000000000332E-2</v>
      </c>
      <c r="O37" s="83">
        <v>6203245.3815480005</v>
      </c>
      <c r="P37" s="85">
        <v>93.4</v>
      </c>
      <c r="Q37" s="83">
        <v>57.042887485000008</v>
      </c>
      <c r="R37" s="83">
        <v>5850.8735483560013</v>
      </c>
      <c r="S37" s="84">
        <v>2.3164502845681896E-3</v>
      </c>
      <c r="T37" s="84">
        <v>8.6647753516610002E-3</v>
      </c>
      <c r="U37" s="84">
        <v>1.1222366725143307E-3</v>
      </c>
    </row>
    <row r="38" spans="2:21">
      <c r="B38" s="76" t="s">
        <v>359</v>
      </c>
      <c r="C38" s="73">
        <v>1133149</v>
      </c>
      <c r="D38" s="86" t="s">
        <v>120</v>
      </c>
      <c r="E38" s="86" t="s">
        <v>318</v>
      </c>
      <c r="F38" s="73" t="s">
        <v>360</v>
      </c>
      <c r="G38" s="86" t="s">
        <v>334</v>
      </c>
      <c r="H38" s="73" t="s">
        <v>361</v>
      </c>
      <c r="I38" s="73" t="s">
        <v>131</v>
      </c>
      <c r="J38" s="73"/>
      <c r="K38" s="83">
        <v>2.7800000000002583</v>
      </c>
      <c r="L38" s="86" t="s">
        <v>133</v>
      </c>
      <c r="M38" s="87">
        <v>3.2000000000000001E-2</v>
      </c>
      <c r="N38" s="87">
        <v>2.6200000000002919E-2</v>
      </c>
      <c r="O38" s="83">
        <v>3286886.8487860002</v>
      </c>
      <c r="P38" s="85">
        <v>111.95</v>
      </c>
      <c r="Q38" s="83">
        <v>1050.726180445</v>
      </c>
      <c r="R38" s="83">
        <v>4730.3960075010009</v>
      </c>
      <c r="S38" s="84">
        <v>2.928767471618402E-3</v>
      </c>
      <c r="T38" s="84">
        <v>7.0054186593909856E-3</v>
      </c>
      <c r="U38" s="84">
        <v>9.0732158732513253E-4</v>
      </c>
    </row>
    <row r="39" spans="2:21">
      <c r="B39" s="76" t="s">
        <v>362</v>
      </c>
      <c r="C39" s="73">
        <v>1158609</v>
      </c>
      <c r="D39" s="86" t="s">
        <v>120</v>
      </c>
      <c r="E39" s="86" t="s">
        <v>318</v>
      </c>
      <c r="F39" s="73" t="s">
        <v>360</v>
      </c>
      <c r="G39" s="86" t="s">
        <v>334</v>
      </c>
      <c r="H39" s="73" t="s">
        <v>361</v>
      </c>
      <c r="I39" s="73" t="s">
        <v>131</v>
      </c>
      <c r="J39" s="73"/>
      <c r="K39" s="83">
        <v>4.5000000000000009</v>
      </c>
      <c r="L39" s="86" t="s">
        <v>133</v>
      </c>
      <c r="M39" s="87">
        <v>1.1399999999999999E-2</v>
      </c>
      <c r="N39" s="87">
        <v>2.7899999999999179E-2</v>
      </c>
      <c r="O39" s="83">
        <v>3579512.9753200007</v>
      </c>
      <c r="P39" s="85">
        <v>102</v>
      </c>
      <c r="Q39" s="73"/>
      <c r="R39" s="83">
        <v>3651.1031166700004</v>
      </c>
      <c r="S39" s="84">
        <v>1.5148280691481913E-3</v>
      </c>
      <c r="T39" s="84">
        <v>5.4070538408036639E-3</v>
      </c>
      <c r="U39" s="84">
        <v>7.0030599342037485E-4</v>
      </c>
    </row>
    <row r="40" spans="2:21">
      <c r="B40" s="76" t="s">
        <v>363</v>
      </c>
      <c r="C40" s="73">
        <v>1172782</v>
      </c>
      <c r="D40" s="86" t="s">
        <v>120</v>
      </c>
      <c r="E40" s="86" t="s">
        <v>318</v>
      </c>
      <c r="F40" s="73" t="s">
        <v>360</v>
      </c>
      <c r="G40" s="86" t="s">
        <v>334</v>
      </c>
      <c r="H40" s="73" t="s">
        <v>361</v>
      </c>
      <c r="I40" s="73" t="s">
        <v>131</v>
      </c>
      <c r="J40" s="73"/>
      <c r="K40" s="83">
        <v>6.7599999999999518</v>
      </c>
      <c r="L40" s="86" t="s">
        <v>133</v>
      </c>
      <c r="M40" s="87">
        <v>9.1999999999999998E-3</v>
      </c>
      <c r="N40" s="87">
        <v>2.9299999999999861E-2</v>
      </c>
      <c r="O40" s="83">
        <v>5101113.6963410005</v>
      </c>
      <c r="P40" s="85">
        <v>97.25</v>
      </c>
      <c r="Q40" s="73"/>
      <c r="R40" s="83">
        <v>4960.8333305990009</v>
      </c>
      <c r="S40" s="84">
        <v>2.5486300838271267E-3</v>
      </c>
      <c r="T40" s="84">
        <v>7.3466818264685454E-3</v>
      </c>
      <c r="U40" s="84">
        <v>9.5152100687493171E-4</v>
      </c>
    </row>
    <row r="41" spans="2:21">
      <c r="B41" s="76" t="s">
        <v>364</v>
      </c>
      <c r="C41" s="73">
        <v>1133487</v>
      </c>
      <c r="D41" s="86" t="s">
        <v>120</v>
      </c>
      <c r="E41" s="86" t="s">
        <v>318</v>
      </c>
      <c r="F41" s="73" t="s">
        <v>365</v>
      </c>
      <c r="G41" s="86" t="s">
        <v>334</v>
      </c>
      <c r="H41" s="73" t="s">
        <v>366</v>
      </c>
      <c r="I41" s="73" t="s">
        <v>329</v>
      </c>
      <c r="J41" s="73"/>
      <c r="K41" s="83">
        <v>2.8700000000003101</v>
      </c>
      <c r="L41" s="86" t="s">
        <v>133</v>
      </c>
      <c r="M41" s="87">
        <v>2.3399999999999997E-2</v>
      </c>
      <c r="N41" s="87">
        <v>2.7300000000004165E-2</v>
      </c>
      <c r="O41" s="83">
        <v>2750450.5819700002</v>
      </c>
      <c r="P41" s="85">
        <v>109.87</v>
      </c>
      <c r="Q41" s="73"/>
      <c r="R41" s="83">
        <v>3021.9200738380009</v>
      </c>
      <c r="S41" s="84">
        <v>1.0623594165668627E-3</v>
      </c>
      <c r="T41" s="84">
        <v>4.4752733679979196E-3</v>
      </c>
      <c r="U41" s="84">
        <v>5.7962447833471303E-4</v>
      </c>
    </row>
    <row r="42" spans="2:21">
      <c r="B42" s="76" t="s">
        <v>367</v>
      </c>
      <c r="C42" s="73">
        <v>1160944</v>
      </c>
      <c r="D42" s="86" t="s">
        <v>120</v>
      </c>
      <c r="E42" s="86" t="s">
        <v>318</v>
      </c>
      <c r="F42" s="73" t="s">
        <v>365</v>
      </c>
      <c r="G42" s="86" t="s">
        <v>334</v>
      </c>
      <c r="H42" s="73" t="s">
        <v>366</v>
      </c>
      <c r="I42" s="73" t="s">
        <v>329</v>
      </c>
      <c r="J42" s="73"/>
      <c r="K42" s="83">
        <v>5.6999999999996556</v>
      </c>
      <c r="L42" s="86" t="s">
        <v>133</v>
      </c>
      <c r="M42" s="87">
        <v>6.5000000000000006E-3</v>
      </c>
      <c r="N42" s="87">
        <v>2.819999999999873E-2</v>
      </c>
      <c r="O42" s="83">
        <v>7753939.7198700011</v>
      </c>
      <c r="P42" s="85">
        <v>97.17</v>
      </c>
      <c r="Q42" s="73"/>
      <c r="R42" s="83">
        <v>7534.5034988780017</v>
      </c>
      <c r="S42" s="84">
        <v>3.3874699493966118E-3</v>
      </c>
      <c r="T42" s="84">
        <v>1.1158125306335772E-2</v>
      </c>
      <c r="U42" s="84">
        <v>1.4451681557883411E-3</v>
      </c>
    </row>
    <row r="43" spans="2:21">
      <c r="B43" s="76" t="s">
        <v>368</v>
      </c>
      <c r="C43" s="73">
        <v>1195999</v>
      </c>
      <c r="D43" s="86" t="s">
        <v>120</v>
      </c>
      <c r="E43" s="86" t="s">
        <v>318</v>
      </c>
      <c r="F43" s="73" t="s">
        <v>365</v>
      </c>
      <c r="G43" s="86" t="s">
        <v>334</v>
      </c>
      <c r="H43" s="73" t="s">
        <v>366</v>
      </c>
      <c r="I43" s="73" t="s">
        <v>329</v>
      </c>
      <c r="J43" s="73"/>
      <c r="K43" s="83">
        <v>9.1000000000056769</v>
      </c>
      <c r="L43" s="86" t="s">
        <v>133</v>
      </c>
      <c r="M43" s="87">
        <v>2.64E-2</v>
      </c>
      <c r="N43" s="87">
        <v>2.7900000000029016E-2</v>
      </c>
      <c r="O43" s="83">
        <v>316668.99330000003</v>
      </c>
      <c r="P43" s="85">
        <v>100.11</v>
      </c>
      <c r="Q43" s="73"/>
      <c r="R43" s="83">
        <v>317.01733645200005</v>
      </c>
      <c r="S43" s="84">
        <v>1.0555633110000001E-3</v>
      </c>
      <c r="T43" s="84">
        <v>4.6948271574085571E-4</v>
      </c>
      <c r="U43" s="84">
        <v>6.0806045088636994E-5</v>
      </c>
    </row>
    <row r="44" spans="2:21">
      <c r="B44" s="76" t="s">
        <v>369</v>
      </c>
      <c r="C44" s="73">
        <v>1138924</v>
      </c>
      <c r="D44" s="86" t="s">
        <v>120</v>
      </c>
      <c r="E44" s="86" t="s">
        <v>318</v>
      </c>
      <c r="F44" s="73" t="s">
        <v>370</v>
      </c>
      <c r="G44" s="86" t="s">
        <v>334</v>
      </c>
      <c r="H44" s="73" t="s">
        <v>361</v>
      </c>
      <c r="I44" s="73" t="s">
        <v>131</v>
      </c>
      <c r="J44" s="73"/>
      <c r="K44" s="83">
        <v>2.5099999999996214</v>
      </c>
      <c r="L44" s="86" t="s">
        <v>133</v>
      </c>
      <c r="M44" s="87">
        <v>1.34E-2</v>
      </c>
      <c r="N44" s="87">
        <v>2.4799999999995742E-2</v>
      </c>
      <c r="O44" s="83">
        <v>776600.04324700008</v>
      </c>
      <c r="P44" s="85">
        <v>108.78</v>
      </c>
      <c r="Q44" s="73"/>
      <c r="R44" s="83">
        <v>844.78551103200004</v>
      </c>
      <c r="S44" s="84">
        <v>1.4565359343721481E-3</v>
      </c>
      <c r="T44" s="84">
        <v>1.2510741537880578E-3</v>
      </c>
      <c r="U44" s="84">
        <v>1.6203551026243871E-4</v>
      </c>
    </row>
    <row r="45" spans="2:21">
      <c r="B45" s="76" t="s">
        <v>371</v>
      </c>
      <c r="C45" s="73">
        <v>1151117</v>
      </c>
      <c r="D45" s="86" t="s">
        <v>120</v>
      </c>
      <c r="E45" s="86" t="s">
        <v>318</v>
      </c>
      <c r="F45" s="73" t="s">
        <v>370</v>
      </c>
      <c r="G45" s="86" t="s">
        <v>334</v>
      </c>
      <c r="H45" s="73" t="s">
        <v>366</v>
      </c>
      <c r="I45" s="73" t="s">
        <v>329</v>
      </c>
      <c r="J45" s="73"/>
      <c r="K45" s="83">
        <v>3.8400000000007992</v>
      </c>
      <c r="L45" s="86" t="s">
        <v>133</v>
      </c>
      <c r="M45" s="87">
        <v>1.8200000000000001E-2</v>
      </c>
      <c r="N45" s="87">
        <v>2.5200000000006214E-2</v>
      </c>
      <c r="O45" s="83">
        <v>2088525.7363240004</v>
      </c>
      <c r="P45" s="85">
        <v>107.89</v>
      </c>
      <c r="Q45" s="73"/>
      <c r="R45" s="83">
        <v>2253.3104309050004</v>
      </c>
      <c r="S45" s="84">
        <v>5.5193597682980985E-3</v>
      </c>
      <c r="T45" s="84">
        <v>3.3370108787998533E-3</v>
      </c>
      <c r="U45" s="84">
        <v>4.3220000897664185E-4</v>
      </c>
    </row>
    <row r="46" spans="2:21">
      <c r="B46" s="76" t="s">
        <v>372</v>
      </c>
      <c r="C46" s="73">
        <v>1161512</v>
      </c>
      <c r="D46" s="86" t="s">
        <v>120</v>
      </c>
      <c r="E46" s="86" t="s">
        <v>318</v>
      </c>
      <c r="F46" s="73" t="s">
        <v>370</v>
      </c>
      <c r="G46" s="86" t="s">
        <v>334</v>
      </c>
      <c r="H46" s="73" t="s">
        <v>366</v>
      </c>
      <c r="I46" s="73" t="s">
        <v>329</v>
      </c>
      <c r="J46" s="73"/>
      <c r="K46" s="83">
        <v>2.2800000000002996</v>
      </c>
      <c r="L46" s="86" t="s">
        <v>133</v>
      </c>
      <c r="M46" s="87">
        <v>2E-3</v>
      </c>
      <c r="N46" s="87">
        <v>2.4399999999999769E-2</v>
      </c>
      <c r="O46" s="83">
        <v>1667494.7225660002</v>
      </c>
      <c r="P46" s="85">
        <v>104</v>
      </c>
      <c r="Q46" s="73"/>
      <c r="R46" s="83">
        <v>1734.1945929660005</v>
      </c>
      <c r="S46" s="84">
        <v>5.0530143108060612E-3</v>
      </c>
      <c r="T46" s="84">
        <v>2.5682330065632257E-3</v>
      </c>
      <c r="U46" s="84">
        <v>3.3263011983045707E-4</v>
      </c>
    </row>
    <row r="47" spans="2:21">
      <c r="B47" s="76" t="s">
        <v>373</v>
      </c>
      <c r="C47" s="73">
        <v>7590128</v>
      </c>
      <c r="D47" s="86" t="s">
        <v>120</v>
      </c>
      <c r="E47" s="86" t="s">
        <v>318</v>
      </c>
      <c r="F47" s="73" t="s">
        <v>374</v>
      </c>
      <c r="G47" s="86" t="s">
        <v>334</v>
      </c>
      <c r="H47" s="73" t="s">
        <v>361</v>
      </c>
      <c r="I47" s="73" t="s">
        <v>131</v>
      </c>
      <c r="J47" s="73"/>
      <c r="K47" s="83">
        <v>1.679999999999789</v>
      </c>
      <c r="L47" s="86" t="s">
        <v>133</v>
      </c>
      <c r="M47" s="87">
        <v>4.7500000000000001E-2</v>
      </c>
      <c r="N47" s="87">
        <v>2.8499999999992972E-2</v>
      </c>
      <c r="O47" s="83">
        <v>813517.89425300015</v>
      </c>
      <c r="P47" s="85">
        <v>139.94</v>
      </c>
      <c r="Q47" s="73"/>
      <c r="R47" s="83">
        <v>1138.4368998680004</v>
      </c>
      <c r="S47" s="84">
        <v>6.302946260887776E-4</v>
      </c>
      <c r="T47" s="84">
        <v>1.6859533722394866E-3</v>
      </c>
      <c r="U47" s="84">
        <v>2.1835981034564969E-4</v>
      </c>
    </row>
    <row r="48" spans="2:21">
      <c r="B48" s="76" t="s">
        <v>375</v>
      </c>
      <c r="C48" s="73">
        <v>7590219</v>
      </c>
      <c r="D48" s="86" t="s">
        <v>120</v>
      </c>
      <c r="E48" s="86" t="s">
        <v>318</v>
      </c>
      <c r="F48" s="73" t="s">
        <v>374</v>
      </c>
      <c r="G48" s="86" t="s">
        <v>334</v>
      </c>
      <c r="H48" s="73" t="s">
        <v>361</v>
      </c>
      <c r="I48" s="73" t="s">
        <v>131</v>
      </c>
      <c r="J48" s="73"/>
      <c r="K48" s="83">
        <v>4.5599999999989143</v>
      </c>
      <c r="L48" s="86" t="s">
        <v>133</v>
      </c>
      <c r="M48" s="87">
        <v>5.0000000000000001E-3</v>
      </c>
      <c r="N48" s="87">
        <v>2.8299999999996835E-2</v>
      </c>
      <c r="O48" s="83">
        <v>1784900.2509920003</v>
      </c>
      <c r="P48" s="85">
        <v>99.1</v>
      </c>
      <c r="Q48" s="73"/>
      <c r="R48" s="83">
        <v>1768.8361391320002</v>
      </c>
      <c r="S48" s="84">
        <v>1.0000187083937561E-3</v>
      </c>
      <c r="T48" s="84">
        <v>2.6195349553887856E-3</v>
      </c>
      <c r="U48" s="84">
        <v>3.392746000399134E-4</v>
      </c>
    </row>
    <row r="49" spans="2:21">
      <c r="B49" s="76" t="s">
        <v>376</v>
      </c>
      <c r="C49" s="73">
        <v>7590284</v>
      </c>
      <c r="D49" s="86" t="s">
        <v>120</v>
      </c>
      <c r="E49" s="86" t="s">
        <v>318</v>
      </c>
      <c r="F49" s="73" t="s">
        <v>374</v>
      </c>
      <c r="G49" s="86" t="s">
        <v>334</v>
      </c>
      <c r="H49" s="73" t="s">
        <v>361</v>
      </c>
      <c r="I49" s="73" t="s">
        <v>131</v>
      </c>
      <c r="J49" s="73"/>
      <c r="K49" s="83">
        <v>6.3799999999996428</v>
      </c>
      <c r="L49" s="86" t="s">
        <v>133</v>
      </c>
      <c r="M49" s="87">
        <v>5.8999999999999999E-3</v>
      </c>
      <c r="N49" s="87">
        <v>3.0599999999999225E-2</v>
      </c>
      <c r="O49" s="83">
        <v>5293689.8991170013</v>
      </c>
      <c r="P49" s="85">
        <v>91.73</v>
      </c>
      <c r="Q49" s="73"/>
      <c r="R49" s="83">
        <v>4855.9017370229994</v>
      </c>
      <c r="S49" s="84">
        <v>4.8150936643490292E-3</v>
      </c>
      <c r="T49" s="84">
        <v>7.191284742919659E-3</v>
      </c>
      <c r="U49" s="84">
        <v>9.3139442552889564E-4</v>
      </c>
    </row>
    <row r="50" spans="2:21">
      <c r="B50" s="76" t="s">
        <v>377</v>
      </c>
      <c r="C50" s="73">
        <v>6130207</v>
      </c>
      <c r="D50" s="86" t="s">
        <v>120</v>
      </c>
      <c r="E50" s="86" t="s">
        <v>318</v>
      </c>
      <c r="F50" s="73" t="s">
        <v>378</v>
      </c>
      <c r="G50" s="86" t="s">
        <v>334</v>
      </c>
      <c r="H50" s="73" t="s">
        <v>361</v>
      </c>
      <c r="I50" s="73" t="s">
        <v>131</v>
      </c>
      <c r="J50" s="73"/>
      <c r="K50" s="83">
        <v>3.320000000000547</v>
      </c>
      <c r="L50" s="86" t="s">
        <v>133</v>
      </c>
      <c r="M50" s="87">
        <v>1.5800000000000002E-2</v>
      </c>
      <c r="N50" s="87">
        <v>2.450000000000066E-2</v>
      </c>
      <c r="O50" s="83">
        <v>2085456.4860660005</v>
      </c>
      <c r="P50" s="85">
        <v>108.66</v>
      </c>
      <c r="Q50" s="73"/>
      <c r="R50" s="83">
        <v>2266.0569681930006</v>
      </c>
      <c r="S50" s="84">
        <v>4.4833879401872407E-3</v>
      </c>
      <c r="T50" s="84">
        <v>3.3558876979960439E-3</v>
      </c>
      <c r="U50" s="84">
        <v>4.3464488006707665E-4</v>
      </c>
    </row>
    <row r="51" spans="2:21">
      <c r="B51" s="76" t="s">
        <v>379</v>
      </c>
      <c r="C51" s="73">
        <v>6130280</v>
      </c>
      <c r="D51" s="86" t="s">
        <v>120</v>
      </c>
      <c r="E51" s="86" t="s">
        <v>318</v>
      </c>
      <c r="F51" s="73" t="s">
        <v>378</v>
      </c>
      <c r="G51" s="86" t="s">
        <v>334</v>
      </c>
      <c r="H51" s="73" t="s">
        <v>361</v>
      </c>
      <c r="I51" s="73" t="s">
        <v>131</v>
      </c>
      <c r="J51" s="73"/>
      <c r="K51" s="83">
        <v>5.7499999999998499</v>
      </c>
      <c r="L51" s="86" t="s">
        <v>133</v>
      </c>
      <c r="M51" s="87">
        <v>8.3999999999999995E-3</v>
      </c>
      <c r="N51" s="87">
        <v>2.6699999999998739E-2</v>
      </c>
      <c r="O51" s="83">
        <v>1678379.7120390001</v>
      </c>
      <c r="P51" s="85">
        <v>98.94</v>
      </c>
      <c r="Q51" s="73"/>
      <c r="R51" s="83">
        <v>1660.5888076630001</v>
      </c>
      <c r="S51" s="84">
        <v>3.7640271631285043E-3</v>
      </c>
      <c r="T51" s="84">
        <v>2.4592274727806172E-3</v>
      </c>
      <c r="U51" s="84">
        <v>3.1851203799301018E-4</v>
      </c>
    </row>
    <row r="52" spans="2:21">
      <c r="B52" s="76" t="s">
        <v>380</v>
      </c>
      <c r="C52" s="73">
        <v>6040380</v>
      </c>
      <c r="D52" s="86" t="s">
        <v>120</v>
      </c>
      <c r="E52" s="86" t="s">
        <v>318</v>
      </c>
      <c r="F52" s="73" t="s">
        <v>319</v>
      </c>
      <c r="G52" s="86" t="s">
        <v>320</v>
      </c>
      <c r="H52" s="73" t="s">
        <v>366</v>
      </c>
      <c r="I52" s="73" t="s">
        <v>329</v>
      </c>
      <c r="J52" s="73"/>
      <c r="K52" s="83">
        <v>8.0000000000107582E-2</v>
      </c>
      <c r="L52" s="86" t="s">
        <v>133</v>
      </c>
      <c r="M52" s="87">
        <v>1.6399999999999998E-2</v>
      </c>
      <c r="N52" s="87">
        <v>6.5199999999998426E-2</v>
      </c>
      <c r="O52" s="83">
        <v>74.156745000000015</v>
      </c>
      <c r="P52" s="85">
        <v>5516000</v>
      </c>
      <c r="Q52" s="73"/>
      <c r="R52" s="83">
        <v>4090.4862242570002</v>
      </c>
      <c r="S52" s="84">
        <v>6.0407905669599233E-3</v>
      </c>
      <c r="T52" s="84">
        <v>6.0577525593951461E-3</v>
      </c>
      <c r="U52" s="84">
        <v>7.8458261169663055E-4</v>
      </c>
    </row>
    <row r="53" spans="2:21">
      <c r="B53" s="76" t="s">
        <v>381</v>
      </c>
      <c r="C53" s="73">
        <v>6040398</v>
      </c>
      <c r="D53" s="86" t="s">
        <v>120</v>
      </c>
      <c r="E53" s="86" t="s">
        <v>318</v>
      </c>
      <c r="F53" s="73" t="s">
        <v>319</v>
      </c>
      <c r="G53" s="86" t="s">
        <v>320</v>
      </c>
      <c r="H53" s="73" t="s">
        <v>366</v>
      </c>
      <c r="I53" s="73" t="s">
        <v>329</v>
      </c>
      <c r="J53" s="73"/>
      <c r="K53" s="83">
        <v>4.7400000000012597</v>
      </c>
      <c r="L53" s="86" t="s">
        <v>133</v>
      </c>
      <c r="M53" s="87">
        <v>2.7799999999999998E-2</v>
      </c>
      <c r="N53" s="87">
        <v>3.4700000000013838E-2</v>
      </c>
      <c r="O53" s="83">
        <v>27.140941000000009</v>
      </c>
      <c r="P53" s="85">
        <v>5381286</v>
      </c>
      <c r="Q53" s="73"/>
      <c r="R53" s="83">
        <v>1460.5317984340002</v>
      </c>
      <c r="S53" s="84">
        <v>6.4899428503108585E-3</v>
      </c>
      <c r="T53" s="84">
        <v>2.1629556377857342E-3</v>
      </c>
      <c r="U53" s="84">
        <v>2.8013976580240618E-4</v>
      </c>
    </row>
    <row r="54" spans="2:21">
      <c r="B54" s="76" t="s">
        <v>382</v>
      </c>
      <c r="C54" s="73">
        <v>6040430</v>
      </c>
      <c r="D54" s="86" t="s">
        <v>120</v>
      </c>
      <c r="E54" s="86" t="s">
        <v>318</v>
      </c>
      <c r="F54" s="73" t="s">
        <v>319</v>
      </c>
      <c r="G54" s="86" t="s">
        <v>320</v>
      </c>
      <c r="H54" s="73" t="s">
        <v>366</v>
      </c>
      <c r="I54" s="73" t="s">
        <v>329</v>
      </c>
      <c r="J54" s="73"/>
      <c r="K54" s="83">
        <v>1.639999999999926</v>
      </c>
      <c r="L54" s="86" t="s">
        <v>133</v>
      </c>
      <c r="M54" s="87">
        <v>2.4199999999999999E-2</v>
      </c>
      <c r="N54" s="87">
        <v>3.4899999999999515E-2</v>
      </c>
      <c r="O54" s="83">
        <v>108.26991700000002</v>
      </c>
      <c r="P54" s="85">
        <v>5473005</v>
      </c>
      <c r="Q54" s="73"/>
      <c r="R54" s="83">
        <v>5925.6177102210013</v>
      </c>
      <c r="S54" s="84">
        <v>3.7563722374492599E-3</v>
      </c>
      <c r="T54" s="84">
        <v>8.7754667494592629E-3</v>
      </c>
      <c r="U54" s="84">
        <v>1.1365731025889164E-3</v>
      </c>
    </row>
    <row r="55" spans="2:21">
      <c r="B55" s="76" t="s">
        <v>383</v>
      </c>
      <c r="C55" s="73">
        <v>6040471</v>
      </c>
      <c r="D55" s="86" t="s">
        <v>120</v>
      </c>
      <c r="E55" s="86" t="s">
        <v>318</v>
      </c>
      <c r="F55" s="73" t="s">
        <v>319</v>
      </c>
      <c r="G55" s="86" t="s">
        <v>320</v>
      </c>
      <c r="H55" s="73" t="s">
        <v>366</v>
      </c>
      <c r="I55" s="73" t="s">
        <v>329</v>
      </c>
      <c r="J55" s="73"/>
      <c r="K55" s="83">
        <v>1.2399999999998317</v>
      </c>
      <c r="L55" s="86" t="s">
        <v>133</v>
      </c>
      <c r="M55" s="87">
        <v>1.95E-2</v>
      </c>
      <c r="N55" s="87">
        <v>3.169999999999655E-2</v>
      </c>
      <c r="O55" s="83">
        <v>91.867812000000015</v>
      </c>
      <c r="P55" s="85">
        <v>5440000</v>
      </c>
      <c r="Q55" s="73"/>
      <c r="R55" s="83">
        <v>4997.6090037160011</v>
      </c>
      <c r="S55" s="84">
        <v>3.7015114227003511E-3</v>
      </c>
      <c r="T55" s="84">
        <v>7.4011442829430086E-3</v>
      </c>
      <c r="U55" s="84">
        <v>9.5857482690491576E-4</v>
      </c>
    </row>
    <row r="56" spans="2:21">
      <c r="B56" s="76" t="s">
        <v>384</v>
      </c>
      <c r="C56" s="73">
        <v>6040620</v>
      </c>
      <c r="D56" s="86" t="s">
        <v>120</v>
      </c>
      <c r="E56" s="86" t="s">
        <v>318</v>
      </c>
      <c r="F56" s="73" t="s">
        <v>319</v>
      </c>
      <c r="G56" s="86" t="s">
        <v>320</v>
      </c>
      <c r="H56" s="73" t="s">
        <v>361</v>
      </c>
      <c r="I56" s="73" t="s">
        <v>131</v>
      </c>
      <c r="J56" s="73"/>
      <c r="K56" s="83">
        <v>4.5899999999997672</v>
      </c>
      <c r="L56" s="86" t="s">
        <v>133</v>
      </c>
      <c r="M56" s="87">
        <v>1.4999999999999999E-2</v>
      </c>
      <c r="N56" s="87">
        <v>3.3799999999998109E-2</v>
      </c>
      <c r="O56" s="83">
        <v>88.154633000000018</v>
      </c>
      <c r="P56" s="85">
        <v>4917657</v>
      </c>
      <c r="Q56" s="73"/>
      <c r="R56" s="83">
        <v>4335.1423675390006</v>
      </c>
      <c r="S56" s="84">
        <v>3.1396336277512648E-3</v>
      </c>
      <c r="T56" s="84">
        <v>6.4200729039423244E-3</v>
      </c>
      <c r="U56" s="84">
        <v>8.3150929604176209E-4</v>
      </c>
    </row>
    <row r="57" spans="2:21">
      <c r="B57" s="76" t="s">
        <v>385</v>
      </c>
      <c r="C57" s="73">
        <v>2260446</v>
      </c>
      <c r="D57" s="86" t="s">
        <v>120</v>
      </c>
      <c r="E57" s="86" t="s">
        <v>318</v>
      </c>
      <c r="F57" s="73" t="s">
        <v>386</v>
      </c>
      <c r="G57" s="86" t="s">
        <v>334</v>
      </c>
      <c r="H57" s="73" t="s">
        <v>361</v>
      </c>
      <c r="I57" s="73" t="s">
        <v>131</v>
      </c>
      <c r="J57" s="73"/>
      <c r="K57" s="83">
        <v>2.8600000000093591</v>
      </c>
      <c r="L57" s="86" t="s">
        <v>133</v>
      </c>
      <c r="M57" s="87">
        <v>3.7000000000000005E-2</v>
      </c>
      <c r="N57" s="87">
        <v>2.6500000000082045E-2</v>
      </c>
      <c r="O57" s="83">
        <v>144447.89641399999</v>
      </c>
      <c r="P57" s="85">
        <v>113.91</v>
      </c>
      <c r="Q57" s="73"/>
      <c r="R57" s="83">
        <v>164.54059886100003</v>
      </c>
      <c r="S57" s="84">
        <v>3.842405046750261E-4</v>
      </c>
      <c r="T57" s="84">
        <v>2.4367426736797846E-4</v>
      </c>
      <c r="U57" s="84">
        <v>3.1559987176815418E-5</v>
      </c>
    </row>
    <row r="58" spans="2:21">
      <c r="B58" s="76" t="s">
        <v>387</v>
      </c>
      <c r="C58" s="73">
        <v>2260495</v>
      </c>
      <c r="D58" s="86" t="s">
        <v>120</v>
      </c>
      <c r="E58" s="86" t="s">
        <v>318</v>
      </c>
      <c r="F58" s="73" t="s">
        <v>386</v>
      </c>
      <c r="G58" s="86" t="s">
        <v>334</v>
      </c>
      <c r="H58" s="73" t="s">
        <v>361</v>
      </c>
      <c r="I58" s="73" t="s">
        <v>131</v>
      </c>
      <c r="J58" s="73"/>
      <c r="K58" s="83">
        <v>4.3399999999967678</v>
      </c>
      <c r="L58" s="86" t="s">
        <v>133</v>
      </c>
      <c r="M58" s="87">
        <v>2.81E-2</v>
      </c>
      <c r="N58" s="87">
        <v>2.7399999999980482E-2</v>
      </c>
      <c r="O58" s="83">
        <v>557154.9863140001</v>
      </c>
      <c r="P58" s="85">
        <v>112.17</v>
      </c>
      <c r="Q58" s="73"/>
      <c r="R58" s="83">
        <v>624.96075045300006</v>
      </c>
      <c r="S58" s="84">
        <v>4.1734993612951426E-4</v>
      </c>
      <c r="T58" s="84">
        <v>9.2552752362974622E-4</v>
      </c>
      <c r="U58" s="84">
        <v>1.19871651172072E-4</v>
      </c>
    </row>
    <row r="59" spans="2:21">
      <c r="B59" s="76" t="s">
        <v>388</v>
      </c>
      <c r="C59" s="73">
        <v>2260545</v>
      </c>
      <c r="D59" s="86" t="s">
        <v>120</v>
      </c>
      <c r="E59" s="86" t="s">
        <v>318</v>
      </c>
      <c r="F59" s="73" t="s">
        <v>386</v>
      </c>
      <c r="G59" s="86" t="s">
        <v>334</v>
      </c>
      <c r="H59" s="73" t="s">
        <v>366</v>
      </c>
      <c r="I59" s="73" t="s">
        <v>329</v>
      </c>
      <c r="J59" s="73"/>
      <c r="K59" s="83">
        <v>2.7700000000018616</v>
      </c>
      <c r="L59" s="86" t="s">
        <v>133</v>
      </c>
      <c r="M59" s="87">
        <v>2.4E-2</v>
      </c>
      <c r="N59" s="87">
        <v>2.5300000000002067E-2</v>
      </c>
      <c r="O59" s="83">
        <v>130109.23279100003</v>
      </c>
      <c r="P59" s="85">
        <v>111.43</v>
      </c>
      <c r="Q59" s="73"/>
      <c r="R59" s="83">
        <v>144.98071364900005</v>
      </c>
      <c r="S59" s="84">
        <v>2.1103648665248234E-4</v>
      </c>
      <c r="T59" s="84">
        <v>2.147073088675888E-4</v>
      </c>
      <c r="U59" s="84">
        <v>2.7808270392362789E-5</v>
      </c>
    </row>
    <row r="60" spans="2:21">
      <c r="B60" s="76" t="s">
        <v>389</v>
      </c>
      <c r="C60" s="73">
        <v>2260552</v>
      </c>
      <c r="D60" s="86" t="s">
        <v>120</v>
      </c>
      <c r="E60" s="86" t="s">
        <v>318</v>
      </c>
      <c r="F60" s="73" t="s">
        <v>386</v>
      </c>
      <c r="G60" s="86" t="s">
        <v>334</v>
      </c>
      <c r="H60" s="73" t="s">
        <v>361</v>
      </c>
      <c r="I60" s="73" t="s">
        <v>131</v>
      </c>
      <c r="J60" s="73"/>
      <c r="K60" s="83">
        <v>4.1299999999990886</v>
      </c>
      <c r="L60" s="86" t="s">
        <v>133</v>
      </c>
      <c r="M60" s="87">
        <v>2.6000000000000002E-2</v>
      </c>
      <c r="N60" s="87">
        <v>2.6099999999994114E-2</v>
      </c>
      <c r="O60" s="83">
        <v>1896014.2391620001</v>
      </c>
      <c r="P60" s="85">
        <v>111.02</v>
      </c>
      <c r="Q60" s="73"/>
      <c r="R60" s="83">
        <v>2104.9550050840003</v>
      </c>
      <c r="S60" s="84">
        <v>3.8674594065901341E-3</v>
      </c>
      <c r="T60" s="84">
        <v>3.1173058336788268E-3</v>
      </c>
      <c r="U60" s="84">
        <v>4.0374444622232687E-4</v>
      </c>
    </row>
    <row r="61" spans="2:21">
      <c r="B61" s="76" t="s">
        <v>390</v>
      </c>
      <c r="C61" s="73">
        <v>2260636</v>
      </c>
      <c r="D61" s="86" t="s">
        <v>120</v>
      </c>
      <c r="E61" s="86" t="s">
        <v>318</v>
      </c>
      <c r="F61" s="73" t="s">
        <v>386</v>
      </c>
      <c r="G61" s="86" t="s">
        <v>334</v>
      </c>
      <c r="H61" s="73" t="s">
        <v>361</v>
      </c>
      <c r="I61" s="73" t="s">
        <v>131</v>
      </c>
      <c r="J61" s="73"/>
      <c r="K61" s="83">
        <v>6.6699999999998223</v>
      </c>
      <c r="L61" s="86" t="s">
        <v>133</v>
      </c>
      <c r="M61" s="87">
        <v>3.4999999999999996E-3</v>
      </c>
      <c r="N61" s="87">
        <v>2.9899999999999243E-2</v>
      </c>
      <c r="O61" s="83">
        <v>9046726.6684570014</v>
      </c>
      <c r="P61" s="85">
        <v>90.55</v>
      </c>
      <c r="Q61" s="73"/>
      <c r="R61" s="83">
        <v>8191.8112252380006</v>
      </c>
      <c r="S61" s="84">
        <v>2.9510421660648282E-3</v>
      </c>
      <c r="T61" s="84">
        <v>1.2131556664704604E-2</v>
      </c>
      <c r="U61" s="84">
        <v>1.5712441732499516E-3</v>
      </c>
    </row>
    <row r="62" spans="2:21">
      <c r="B62" s="76" t="s">
        <v>391</v>
      </c>
      <c r="C62" s="73">
        <v>3230125</v>
      </c>
      <c r="D62" s="86" t="s">
        <v>120</v>
      </c>
      <c r="E62" s="86" t="s">
        <v>318</v>
      </c>
      <c r="F62" s="73" t="s">
        <v>392</v>
      </c>
      <c r="G62" s="86" t="s">
        <v>334</v>
      </c>
      <c r="H62" s="73" t="s">
        <v>366</v>
      </c>
      <c r="I62" s="73" t="s">
        <v>329</v>
      </c>
      <c r="J62" s="73"/>
      <c r="K62" s="83">
        <v>0.27999999999956765</v>
      </c>
      <c r="L62" s="86" t="s">
        <v>133</v>
      </c>
      <c r="M62" s="87">
        <v>4.9000000000000002E-2</v>
      </c>
      <c r="N62" s="87">
        <v>3.1200000000004321E-2</v>
      </c>
      <c r="O62" s="83">
        <v>400059.12203200004</v>
      </c>
      <c r="P62" s="85">
        <v>115.64</v>
      </c>
      <c r="Q62" s="73"/>
      <c r="R62" s="83">
        <v>462.6283665900001</v>
      </c>
      <c r="S62" s="84">
        <v>3.0079032785623721E-3</v>
      </c>
      <c r="T62" s="84">
        <v>6.8512348364366282E-4</v>
      </c>
      <c r="U62" s="84">
        <v>8.8735214398640046E-5</v>
      </c>
    </row>
    <row r="63" spans="2:21">
      <c r="B63" s="76" t="s">
        <v>393</v>
      </c>
      <c r="C63" s="73">
        <v>3230265</v>
      </c>
      <c r="D63" s="86" t="s">
        <v>120</v>
      </c>
      <c r="E63" s="86" t="s">
        <v>318</v>
      </c>
      <c r="F63" s="73" t="s">
        <v>392</v>
      </c>
      <c r="G63" s="86" t="s">
        <v>334</v>
      </c>
      <c r="H63" s="73" t="s">
        <v>366</v>
      </c>
      <c r="I63" s="73" t="s">
        <v>329</v>
      </c>
      <c r="J63" s="73"/>
      <c r="K63" s="83">
        <v>3.4400000000001736</v>
      </c>
      <c r="L63" s="86" t="s">
        <v>133</v>
      </c>
      <c r="M63" s="87">
        <v>2.35E-2</v>
      </c>
      <c r="N63" s="87">
        <v>2.4700000000000229E-2</v>
      </c>
      <c r="O63" s="83">
        <v>3504219.3895930005</v>
      </c>
      <c r="P63" s="85">
        <v>112.01</v>
      </c>
      <c r="Q63" s="73"/>
      <c r="R63" s="83">
        <v>3925.0761585530004</v>
      </c>
      <c r="S63" s="84">
        <v>4.7726886209414473E-3</v>
      </c>
      <c r="T63" s="84">
        <v>5.812790666374682E-3</v>
      </c>
      <c r="U63" s="84">
        <v>7.5285585496503245E-4</v>
      </c>
    </row>
    <row r="64" spans="2:21">
      <c r="B64" s="76" t="s">
        <v>394</v>
      </c>
      <c r="C64" s="73">
        <v>3230190</v>
      </c>
      <c r="D64" s="86" t="s">
        <v>120</v>
      </c>
      <c r="E64" s="86" t="s">
        <v>318</v>
      </c>
      <c r="F64" s="73" t="s">
        <v>392</v>
      </c>
      <c r="G64" s="86" t="s">
        <v>334</v>
      </c>
      <c r="H64" s="73" t="s">
        <v>366</v>
      </c>
      <c r="I64" s="73" t="s">
        <v>329</v>
      </c>
      <c r="J64" s="73"/>
      <c r="K64" s="83">
        <v>1.9699999999996558</v>
      </c>
      <c r="L64" s="86" t="s">
        <v>133</v>
      </c>
      <c r="M64" s="87">
        <v>1.7600000000000001E-2</v>
      </c>
      <c r="N64" s="87">
        <v>2.4799999999997702E-2</v>
      </c>
      <c r="O64" s="83">
        <v>2625131.8518720004</v>
      </c>
      <c r="P64" s="85">
        <v>110.64</v>
      </c>
      <c r="Q64" s="83">
        <v>61.313959155000013</v>
      </c>
      <c r="R64" s="83">
        <v>2965.7598399660005</v>
      </c>
      <c r="S64" s="84">
        <v>1.9889195336988156E-3</v>
      </c>
      <c r="T64" s="84">
        <v>4.3921035975053825E-3</v>
      </c>
      <c r="U64" s="84">
        <v>5.6885256992355801E-4</v>
      </c>
    </row>
    <row r="65" spans="2:21">
      <c r="B65" s="76" t="s">
        <v>395</v>
      </c>
      <c r="C65" s="73">
        <v>3230232</v>
      </c>
      <c r="D65" s="86" t="s">
        <v>120</v>
      </c>
      <c r="E65" s="86" t="s">
        <v>318</v>
      </c>
      <c r="F65" s="73" t="s">
        <v>392</v>
      </c>
      <c r="G65" s="86" t="s">
        <v>334</v>
      </c>
      <c r="H65" s="73" t="s">
        <v>366</v>
      </c>
      <c r="I65" s="73" t="s">
        <v>329</v>
      </c>
      <c r="J65" s="73"/>
      <c r="K65" s="83">
        <v>2.6600000000000432</v>
      </c>
      <c r="L65" s="86" t="s">
        <v>133</v>
      </c>
      <c r="M65" s="87">
        <v>2.1499999999999998E-2</v>
      </c>
      <c r="N65" s="87">
        <v>2.4899999999998212E-2</v>
      </c>
      <c r="O65" s="83">
        <v>3651835.4100870006</v>
      </c>
      <c r="P65" s="85">
        <v>111.92</v>
      </c>
      <c r="Q65" s="73"/>
      <c r="R65" s="83">
        <v>4087.1344652770008</v>
      </c>
      <c r="S65" s="84">
        <v>2.9901376721652023E-3</v>
      </c>
      <c r="T65" s="84">
        <v>6.0527888153739185E-3</v>
      </c>
      <c r="U65" s="84">
        <v>7.8393972191039658E-4</v>
      </c>
    </row>
    <row r="66" spans="2:21">
      <c r="B66" s="76" t="s">
        <v>396</v>
      </c>
      <c r="C66" s="73">
        <v>3230273</v>
      </c>
      <c r="D66" s="86" t="s">
        <v>120</v>
      </c>
      <c r="E66" s="86" t="s">
        <v>318</v>
      </c>
      <c r="F66" s="73" t="s">
        <v>392</v>
      </c>
      <c r="G66" s="86" t="s">
        <v>334</v>
      </c>
      <c r="H66" s="73" t="s">
        <v>366</v>
      </c>
      <c r="I66" s="73" t="s">
        <v>329</v>
      </c>
      <c r="J66" s="73"/>
      <c r="K66" s="83">
        <v>4.4899999999998981</v>
      </c>
      <c r="L66" s="86" t="s">
        <v>133</v>
      </c>
      <c r="M66" s="87">
        <v>2.2499999999999999E-2</v>
      </c>
      <c r="N66" s="87">
        <v>2.7199999999999586E-2</v>
      </c>
      <c r="O66" s="83">
        <v>4882707.8111140002</v>
      </c>
      <c r="P66" s="85">
        <v>109.63</v>
      </c>
      <c r="Q66" s="83">
        <v>420.23830565500003</v>
      </c>
      <c r="R66" s="83">
        <v>5773.1508786420009</v>
      </c>
      <c r="S66" s="84">
        <v>5.23477600602942E-3</v>
      </c>
      <c r="T66" s="84">
        <v>8.5496729712664712E-3</v>
      </c>
      <c r="U66" s="84">
        <v>1.1073289447164399E-3</v>
      </c>
    </row>
    <row r="67" spans="2:21">
      <c r="B67" s="76" t="s">
        <v>397</v>
      </c>
      <c r="C67" s="73">
        <v>3230372</v>
      </c>
      <c r="D67" s="86" t="s">
        <v>120</v>
      </c>
      <c r="E67" s="86" t="s">
        <v>318</v>
      </c>
      <c r="F67" s="73" t="s">
        <v>392</v>
      </c>
      <c r="G67" s="86" t="s">
        <v>334</v>
      </c>
      <c r="H67" s="73" t="s">
        <v>366</v>
      </c>
      <c r="I67" s="73" t="s">
        <v>329</v>
      </c>
      <c r="J67" s="73"/>
      <c r="K67" s="83">
        <v>4.6800000000008426</v>
      </c>
      <c r="L67" s="86" t="s">
        <v>133</v>
      </c>
      <c r="M67" s="87">
        <v>6.5000000000000006E-3</v>
      </c>
      <c r="N67" s="87">
        <v>2.4800000000003989E-2</v>
      </c>
      <c r="O67" s="83">
        <v>1755151.4125000003</v>
      </c>
      <c r="P67" s="85">
        <v>101.31</v>
      </c>
      <c r="Q67" s="83">
        <v>27.160608685000003</v>
      </c>
      <c r="R67" s="83">
        <v>1805.3045046610002</v>
      </c>
      <c r="S67" s="84">
        <v>3.5226158579268431E-3</v>
      </c>
      <c r="T67" s="84">
        <v>2.6735423086736349E-3</v>
      </c>
      <c r="U67" s="84">
        <v>3.4626947641949285E-4</v>
      </c>
    </row>
    <row r="68" spans="2:21">
      <c r="B68" s="76" t="s">
        <v>398</v>
      </c>
      <c r="C68" s="73">
        <v>3230398</v>
      </c>
      <c r="D68" s="86" t="s">
        <v>120</v>
      </c>
      <c r="E68" s="86" t="s">
        <v>318</v>
      </c>
      <c r="F68" s="73" t="s">
        <v>392</v>
      </c>
      <c r="G68" s="86" t="s">
        <v>334</v>
      </c>
      <c r="H68" s="73" t="s">
        <v>366</v>
      </c>
      <c r="I68" s="73" t="s">
        <v>329</v>
      </c>
      <c r="J68" s="73"/>
      <c r="K68" s="83">
        <v>5.4199999999817026</v>
      </c>
      <c r="L68" s="86" t="s">
        <v>133</v>
      </c>
      <c r="M68" s="87">
        <v>1.43E-2</v>
      </c>
      <c r="N68" s="87">
        <v>2.8100000000010165E-2</v>
      </c>
      <c r="O68" s="83">
        <v>28212.520749000003</v>
      </c>
      <c r="P68" s="85">
        <v>102.63</v>
      </c>
      <c r="Q68" s="83">
        <v>0.55670609299999996</v>
      </c>
      <c r="R68" s="83">
        <v>29.511215837000002</v>
      </c>
      <c r="S68" s="84">
        <v>7.0870585262974752E-5</v>
      </c>
      <c r="T68" s="84">
        <v>4.3704252616061939E-5</v>
      </c>
      <c r="U68" s="84">
        <v>5.6604485448284668E-6</v>
      </c>
    </row>
    <row r="69" spans="2:21">
      <c r="B69" s="76" t="s">
        <v>399</v>
      </c>
      <c r="C69" s="73">
        <v>3230422</v>
      </c>
      <c r="D69" s="86" t="s">
        <v>120</v>
      </c>
      <c r="E69" s="86" t="s">
        <v>318</v>
      </c>
      <c r="F69" s="73" t="s">
        <v>392</v>
      </c>
      <c r="G69" s="86" t="s">
        <v>334</v>
      </c>
      <c r="H69" s="73" t="s">
        <v>366</v>
      </c>
      <c r="I69" s="73" t="s">
        <v>329</v>
      </c>
      <c r="J69" s="73"/>
      <c r="K69" s="83">
        <v>6.2600000000002609</v>
      </c>
      <c r="L69" s="86" t="s">
        <v>133</v>
      </c>
      <c r="M69" s="87">
        <v>2.5000000000000001E-3</v>
      </c>
      <c r="N69" s="87">
        <v>2.7200000000001123E-2</v>
      </c>
      <c r="O69" s="83">
        <v>4120089.9430600009</v>
      </c>
      <c r="P69" s="85">
        <v>92.99</v>
      </c>
      <c r="Q69" s="83">
        <v>102.79173001500001</v>
      </c>
      <c r="R69" s="83">
        <v>3934.0633682730004</v>
      </c>
      <c r="S69" s="84">
        <v>3.2441449561793879E-3</v>
      </c>
      <c r="T69" s="84">
        <v>5.826100158131506E-3</v>
      </c>
      <c r="U69" s="84">
        <v>7.545796618885635E-4</v>
      </c>
    </row>
    <row r="70" spans="2:21">
      <c r="B70" s="76" t="s">
        <v>400</v>
      </c>
      <c r="C70" s="73">
        <v>1194638</v>
      </c>
      <c r="D70" s="86" t="s">
        <v>120</v>
      </c>
      <c r="E70" s="86" t="s">
        <v>318</v>
      </c>
      <c r="F70" s="73" t="s">
        <v>392</v>
      </c>
      <c r="G70" s="86" t="s">
        <v>334</v>
      </c>
      <c r="H70" s="73" t="s">
        <v>366</v>
      </c>
      <c r="I70" s="73" t="s">
        <v>329</v>
      </c>
      <c r="J70" s="73"/>
      <c r="K70" s="83">
        <v>7.0100000000008125</v>
      </c>
      <c r="L70" s="86" t="s">
        <v>133</v>
      </c>
      <c r="M70" s="87">
        <v>3.61E-2</v>
      </c>
      <c r="N70" s="87">
        <v>3.1500000000005295E-2</v>
      </c>
      <c r="O70" s="83">
        <v>2679223.2026000004</v>
      </c>
      <c r="P70" s="85">
        <v>104.74</v>
      </c>
      <c r="Q70" s="83">
        <v>25.785113731000006</v>
      </c>
      <c r="R70" s="83">
        <v>2832.0034860700007</v>
      </c>
      <c r="S70" s="84">
        <v>5.8315863305422131E-3</v>
      </c>
      <c r="T70" s="84">
        <v>4.1940188587415855E-3</v>
      </c>
      <c r="U70" s="84">
        <v>5.4319720679131707E-4</v>
      </c>
    </row>
    <row r="71" spans="2:21">
      <c r="B71" s="76" t="s">
        <v>401</v>
      </c>
      <c r="C71" s="73">
        <v>1940626</v>
      </c>
      <c r="D71" s="86" t="s">
        <v>120</v>
      </c>
      <c r="E71" s="86" t="s">
        <v>318</v>
      </c>
      <c r="F71" s="73">
        <v>520032640</v>
      </c>
      <c r="G71" s="86" t="s">
        <v>320</v>
      </c>
      <c r="H71" s="73" t="s">
        <v>361</v>
      </c>
      <c r="I71" s="73" t="s">
        <v>131</v>
      </c>
      <c r="J71" s="73"/>
      <c r="K71" s="83">
        <v>0.49999999999989148</v>
      </c>
      <c r="L71" s="86" t="s">
        <v>133</v>
      </c>
      <c r="M71" s="87">
        <v>1.5900000000000001E-2</v>
      </c>
      <c r="N71" s="87">
        <v>3.1999999999997829E-2</v>
      </c>
      <c r="O71" s="83">
        <v>83.372912000000014</v>
      </c>
      <c r="P71" s="85">
        <v>5522400</v>
      </c>
      <c r="Q71" s="73"/>
      <c r="R71" s="83">
        <v>4604.1855795050005</v>
      </c>
      <c r="S71" s="84">
        <v>5.569332798931197E-3</v>
      </c>
      <c r="T71" s="84">
        <v>6.818508961790426E-3</v>
      </c>
      <c r="U71" s="84">
        <v>8.8311358324159894E-4</v>
      </c>
    </row>
    <row r="72" spans="2:21">
      <c r="B72" s="76" t="s">
        <v>402</v>
      </c>
      <c r="C72" s="73">
        <v>1940725</v>
      </c>
      <c r="D72" s="86" t="s">
        <v>120</v>
      </c>
      <c r="E72" s="86" t="s">
        <v>318</v>
      </c>
      <c r="F72" s="73">
        <v>520032640</v>
      </c>
      <c r="G72" s="86" t="s">
        <v>320</v>
      </c>
      <c r="H72" s="73" t="s">
        <v>361</v>
      </c>
      <c r="I72" s="73" t="s">
        <v>131</v>
      </c>
      <c r="J72" s="73"/>
      <c r="K72" s="83">
        <v>2.8099999999999605</v>
      </c>
      <c r="L72" s="86" t="s">
        <v>133</v>
      </c>
      <c r="M72" s="87">
        <v>2.5899999999999999E-2</v>
      </c>
      <c r="N72" s="87">
        <v>3.1499999999999521E-2</v>
      </c>
      <c r="O72" s="83">
        <v>135.036869</v>
      </c>
      <c r="P72" s="85">
        <v>5445000</v>
      </c>
      <c r="Q72" s="73"/>
      <c r="R72" s="83">
        <v>7352.7571293090014</v>
      </c>
      <c r="S72" s="84">
        <v>6.392883065852388E-3</v>
      </c>
      <c r="T72" s="84">
        <v>1.0888970375831791E-2</v>
      </c>
      <c r="U72" s="84">
        <v>1.4103079867313659E-3</v>
      </c>
    </row>
    <row r="73" spans="2:21">
      <c r="B73" s="76" t="s">
        <v>403</v>
      </c>
      <c r="C73" s="73">
        <v>1940691</v>
      </c>
      <c r="D73" s="86" t="s">
        <v>120</v>
      </c>
      <c r="E73" s="86" t="s">
        <v>318</v>
      </c>
      <c r="F73" s="73">
        <v>520032640</v>
      </c>
      <c r="G73" s="86" t="s">
        <v>320</v>
      </c>
      <c r="H73" s="73" t="s">
        <v>361</v>
      </c>
      <c r="I73" s="73" t="s">
        <v>131</v>
      </c>
      <c r="J73" s="73"/>
      <c r="K73" s="83">
        <v>1.7399999999999203</v>
      </c>
      <c r="L73" s="86" t="s">
        <v>133</v>
      </c>
      <c r="M73" s="87">
        <v>2.0199999999999999E-2</v>
      </c>
      <c r="N73" s="87">
        <v>3.2400000000000526E-2</v>
      </c>
      <c r="O73" s="83">
        <v>69.134603000000013</v>
      </c>
      <c r="P73" s="85">
        <v>5436000</v>
      </c>
      <c r="Q73" s="73"/>
      <c r="R73" s="83">
        <v>3758.1569493450006</v>
      </c>
      <c r="S73" s="84">
        <v>3.28508448562604E-3</v>
      </c>
      <c r="T73" s="84">
        <v>5.5655938268411023E-3</v>
      </c>
      <c r="U73" s="84">
        <v>7.2083963441742823E-4</v>
      </c>
    </row>
    <row r="74" spans="2:21">
      <c r="B74" s="76" t="s">
        <v>404</v>
      </c>
      <c r="C74" s="73">
        <v>6620462</v>
      </c>
      <c r="D74" s="86" t="s">
        <v>120</v>
      </c>
      <c r="E74" s="86" t="s">
        <v>318</v>
      </c>
      <c r="F74" s="73" t="s">
        <v>336</v>
      </c>
      <c r="G74" s="86" t="s">
        <v>320</v>
      </c>
      <c r="H74" s="73" t="s">
        <v>361</v>
      </c>
      <c r="I74" s="73" t="s">
        <v>131</v>
      </c>
      <c r="J74" s="73"/>
      <c r="K74" s="83">
        <v>2.9599999999999107</v>
      </c>
      <c r="L74" s="86" t="s">
        <v>133</v>
      </c>
      <c r="M74" s="87">
        <v>2.9700000000000001E-2</v>
      </c>
      <c r="N74" s="87">
        <v>2.839999999999962E-2</v>
      </c>
      <c r="O74" s="83">
        <v>55.377137000000005</v>
      </c>
      <c r="P74" s="85">
        <v>5686000</v>
      </c>
      <c r="Q74" s="73"/>
      <c r="R74" s="83">
        <v>3148.7440624930005</v>
      </c>
      <c r="S74" s="84">
        <v>3.9555097857142864E-3</v>
      </c>
      <c r="T74" s="84">
        <v>4.6630917103044197E-3</v>
      </c>
      <c r="U74" s="84">
        <v>6.0395016745564323E-4</v>
      </c>
    </row>
    <row r="75" spans="2:21">
      <c r="B75" s="76" t="s">
        <v>405</v>
      </c>
      <c r="C75" s="73">
        <v>6620553</v>
      </c>
      <c r="D75" s="86" t="s">
        <v>120</v>
      </c>
      <c r="E75" s="86" t="s">
        <v>318</v>
      </c>
      <c r="F75" s="73" t="s">
        <v>336</v>
      </c>
      <c r="G75" s="86" t="s">
        <v>320</v>
      </c>
      <c r="H75" s="73" t="s">
        <v>361</v>
      </c>
      <c r="I75" s="73" t="s">
        <v>131</v>
      </c>
      <c r="J75" s="73"/>
      <c r="K75" s="83">
        <v>4.6200000000006156</v>
      </c>
      <c r="L75" s="86" t="s">
        <v>133</v>
      </c>
      <c r="M75" s="87">
        <v>8.3999999999999995E-3</v>
      </c>
      <c r="N75" s="87">
        <v>3.3800000000005916E-2</v>
      </c>
      <c r="O75" s="83">
        <v>34.540588</v>
      </c>
      <c r="P75" s="85">
        <v>4796011</v>
      </c>
      <c r="Q75" s="73"/>
      <c r="R75" s="83">
        <v>1656.5704262790002</v>
      </c>
      <c r="S75" s="84">
        <v>4.3430891487489E-3</v>
      </c>
      <c r="T75" s="84">
        <v>2.4532765029498921E-3</v>
      </c>
      <c r="U75" s="84">
        <v>3.1774128557185411E-4</v>
      </c>
    </row>
    <row r="76" spans="2:21">
      <c r="B76" s="76" t="s">
        <v>406</v>
      </c>
      <c r="C76" s="73">
        <v>1191329</v>
      </c>
      <c r="D76" s="86" t="s">
        <v>120</v>
      </c>
      <c r="E76" s="86" t="s">
        <v>318</v>
      </c>
      <c r="F76" s="73" t="s">
        <v>336</v>
      </c>
      <c r="G76" s="86" t="s">
        <v>320</v>
      </c>
      <c r="H76" s="73" t="s">
        <v>361</v>
      </c>
      <c r="I76" s="73" t="s">
        <v>131</v>
      </c>
      <c r="J76" s="73"/>
      <c r="K76" s="83">
        <v>4.9900000000001841</v>
      </c>
      <c r="L76" s="86" t="s">
        <v>133</v>
      </c>
      <c r="M76" s="87">
        <v>3.0899999999999997E-2</v>
      </c>
      <c r="N76" s="87">
        <v>3.3400000000001137E-2</v>
      </c>
      <c r="O76" s="83">
        <v>82.170803000000021</v>
      </c>
      <c r="P76" s="85">
        <v>5154899</v>
      </c>
      <c r="Q76" s="73"/>
      <c r="R76" s="83">
        <v>4235.8217035780008</v>
      </c>
      <c r="S76" s="84">
        <v>4.3247791052631592E-3</v>
      </c>
      <c r="T76" s="84">
        <v>6.2729852538867719E-3</v>
      </c>
      <c r="U76" s="84">
        <v>8.1245892851727073E-4</v>
      </c>
    </row>
    <row r="77" spans="2:21">
      <c r="B77" s="76" t="s">
        <v>407</v>
      </c>
      <c r="C77" s="73">
        <v>1157569</v>
      </c>
      <c r="D77" s="86" t="s">
        <v>120</v>
      </c>
      <c r="E77" s="86" t="s">
        <v>318</v>
      </c>
      <c r="F77" s="73" t="s">
        <v>408</v>
      </c>
      <c r="G77" s="86" t="s">
        <v>334</v>
      </c>
      <c r="H77" s="73" t="s">
        <v>366</v>
      </c>
      <c r="I77" s="73" t="s">
        <v>329</v>
      </c>
      <c r="J77" s="73"/>
      <c r="K77" s="83">
        <v>3.2299999999997522</v>
      </c>
      <c r="L77" s="86" t="s">
        <v>133</v>
      </c>
      <c r="M77" s="87">
        <v>1.4199999999999999E-2</v>
      </c>
      <c r="N77" s="87">
        <v>2.679999999999752E-2</v>
      </c>
      <c r="O77" s="83">
        <v>1513704.3876690003</v>
      </c>
      <c r="P77" s="85">
        <v>106.38</v>
      </c>
      <c r="Q77" s="73"/>
      <c r="R77" s="83">
        <v>1610.27868448</v>
      </c>
      <c r="S77" s="84">
        <v>1.5721915695749097E-3</v>
      </c>
      <c r="T77" s="84">
        <v>2.3847213478930653E-3</v>
      </c>
      <c r="U77" s="84">
        <v>3.0886221993284372E-4</v>
      </c>
    </row>
    <row r="78" spans="2:21">
      <c r="B78" s="76" t="s">
        <v>409</v>
      </c>
      <c r="C78" s="73">
        <v>1129899</v>
      </c>
      <c r="D78" s="86" t="s">
        <v>120</v>
      </c>
      <c r="E78" s="86" t="s">
        <v>318</v>
      </c>
      <c r="F78" s="73" t="s">
        <v>410</v>
      </c>
      <c r="G78" s="86" t="s">
        <v>334</v>
      </c>
      <c r="H78" s="73" t="s">
        <v>366</v>
      </c>
      <c r="I78" s="73" t="s">
        <v>329</v>
      </c>
      <c r="J78" s="73"/>
      <c r="K78" s="83">
        <v>0.71000000000293995</v>
      </c>
      <c r="L78" s="86" t="s">
        <v>133</v>
      </c>
      <c r="M78" s="87">
        <v>0.04</v>
      </c>
      <c r="N78" s="87">
        <v>2.8399999999939411E-2</v>
      </c>
      <c r="O78" s="83">
        <v>99893.767892999997</v>
      </c>
      <c r="P78" s="85">
        <v>112.36</v>
      </c>
      <c r="Q78" s="73"/>
      <c r="R78" s="83">
        <v>112.24064287700004</v>
      </c>
      <c r="S78" s="84">
        <v>6.1351582352336693E-4</v>
      </c>
      <c r="T78" s="84">
        <v>1.662213253828537E-4</v>
      </c>
      <c r="U78" s="84">
        <v>2.1528505879014708E-5</v>
      </c>
    </row>
    <row r="79" spans="2:21">
      <c r="B79" s="76" t="s">
        <v>411</v>
      </c>
      <c r="C79" s="73">
        <v>1136753</v>
      </c>
      <c r="D79" s="86" t="s">
        <v>120</v>
      </c>
      <c r="E79" s="86" t="s">
        <v>318</v>
      </c>
      <c r="F79" s="73" t="s">
        <v>410</v>
      </c>
      <c r="G79" s="86" t="s">
        <v>334</v>
      </c>
      <c r="H79" s="73" t="s">
        <v>366</v>
      </c>
      <c r="I79" s="73" t="s">
        <v>329</v>
      </c>
      <c r="J79" s="73"/>
      <c r="K79" s="83">
        <v>3.050000000000225</v>
      </c>
      <c r="L79" s="86" t="s">
        <v>133</v>
      </c>
      <c r="M79" s="87">
        <v>0.04</v>
      </c>
      <c r="N79" s="87">
        <v>2.5300000000002699E-2</v>
      </c>
      <c r="O79" s="83">
        <v>3788984.5042590005</v>
      </c>
      <c r="P79" s="85">
        <v>117.41</v>
      </c>
      <c r="Q79" s="73"/>
      <c r="R79" s="83">
        <v>4448.6467977600005</v>
      </c>
      <c r="S79" s="84">
        <v>4.0709515108142873E-3</v>
      </c>
      <c r="T79" s="84">
        <v>6.5881658188130599E-3</v>
      </c>
      <c r="U79" s="84">
        <v>8.5328020478454998E-4</v>
      </c>
    </row>
    <row r="80" spans="2:21">
      <c r="B80" s="76" t="s">
        <v>412</v>
      </c>
      <c r="C80" s="73">
        <v>1138544</v>
      </c>
      <c r="D80" s="86" t="s">
        <v>120</v>
      </c>
      <c r="E80" s="86" t="s">
        <v>318</v>
      </c>
      <c r="F80" s="73" t="s">
        <v>410</v>
      </c>
      <c r="G80" s="86" t="s">
        <v>334</v>
      </c>
      <c r="H80" s="73" t="s">
        <v>366</v>
      </c>
      <c r="I80" s="73" t="s">
        <v>329</v>
      </c>
      <c r="J80" s="73"/>
      <c r="K80" s="83">
        <v>4.4200000000015676</v>
      </c>
      <c r="L80" s="86" t="s">
        <v>133</v>
      </c>
      <c r="M80" s="87">
        <v>3.5000000000000003E-2</v>
      </c>
      <c r="N80" s="87">
        <v>2.6900000000009014E-2</v>
      </c>
      <c r="O80" s="83">
        <v>1162220.3929500002</v>
      </c>
      <c r="P80" s="85">
        <v>117.45</v>
      </c>
      <c r="Q80" s="73"/>
      <c r="R80" s="83">
        <v>1365.027856233</v>
      </c>
      <c r="S80" s="84">
        <v>1.3031372374788671E-3</v>
      </c>
      <c r="T80" s="84">
        <v>2.0215203123543374E-3</v>
      </c>
      <c r="U80" s="84">
        <v>2.6182147103465022E-4</v>
      </c>
    </row>
    <row r="81" spans="2:21">
      <c r="B81" s="76" t="s">
        <v>413</v>
      </c>
      <c r="C81" s="73">
        <v>1171271</v>
      </c>
      <c r="D81" s="86" t="s">
        <v>120</v>
      </c>
      <c r="E81" s="86" t="s">
        <v>318</v>
      </c>
      <c r="F81" s="73" t="s">
        <v>410</v>
      </c>
      <c r="G81" s="86" t="s">
        <v>334</v>
      </c>
      <c r="H81" s="73" t="s">
        <v>366</v>
      </c>
      <c r="I81" s="73" t="s">
        <v>329</v>
      </c>
      <c r="J81" s="73"/>
      <c r="K81" s="83">
        <v>6.6999999999998696</v>
      </c>
      <c r="L81" s="86" t="s">
        <v>133</v>
      </c>
      <c r="M81" s="87">
        <v>2.5000000000000001E-2</v>
      </c>
      <c r="N81" s="87">
        <v>2.7999999999999126E-2</v>
      </c>
      <c r="O81" s="83">
        <v>2103260.4206830002</v>
      </c>
      <c r="P81" s="85">
        <v>109.15</v>
      </c>
      <c r="Q81" s="73"/>
      <c r="R81" s="83">
        <v>2295.7087289890005</v>
      </c>
      <c r="S81" s="84">
        <v>3.3884315713754751E-3</v>
      </c>
      <c r="T81" s="84">
        <v>3.3998000888476152E-3</v>
      </c>
      <c r="U81" s="84">
        <v>4.4033228607489298E-4</v>
      </c>
    </row>
    <row r="82" spans="2:21">
      <c r="B82" s="76" t="s">
        <v>414</v>
      </c>
      <c r="C82" s="73">
        <v>1410307</v>
      </c>
      <c r="D82" s="86" t="s">
        <v>120</v>
      </c>
      <c r="E82" s="86" t="s">
        <v>318</v>
      </c>
      <c r="F82" s="73" t="s">
        <v>415</v>
      </c>
      <c r="G82" s="86" t="s">
        <v>129</v>
      </c>
      <c r="H82" s="73" t="s">
        <v>366</v>
      </c>
      <c r="I82" s="73" t="s">
        <v>329</v>
      </c>
      <c r="J82" s="73"/>
      <c r="K82" s="83">
        <v>1.5700000000001726</v>
      </c>
      <c r="L82" s="86" t="s">
        <v>133</v>
      </c>
      <c r="M82" s="87">
        <v>1.8000000000000002E-2</v>
      </c>
      <c r="N82" s="87">
        <v>2.8700000000002959E-2</v>
      </c>
      <c r="O82" s="83">
        <v>1489207.6466190002</v>
      </c>
      <c r="P82" s="85">
        <v>109.27</v>
      </c>
      <c r="Q82" s="73"/>
      <c r="R82" s="83">
        <v>1627.257263296</v>
      </c>
      <c r="S82" s="84">
        <v>1.5278570645172768E-3</v>
      </c>
      <c r="T82" s="84">
        <v>2.409865554141113E-3</v>
      </c>
      <c r="U82" s="84">
        <v>3.1211882488884105E-4</v>
      </c>
    </row>
    <row r="83" spans="2:21">
      <c r="B83" s="76" t="s">
        <v>416</v>
      </c>
      <c r="C83" s="73">
        <v>1192749</v>
      </c>
      <c r="D83" s="86" t="s">
        <v>120</v>
      </c>
      <c r="E83" s="86" t="s">
        <v>318</v>
      </c>
      <c r="F83" s="73" t="s">
        <v>415</v>
      </c>
      <c r="G83" s="86" t="s">
        <v>129</v>
      </c>
      <c r="H83" s="73" t="s">
        <v>366</v>
      </c>
      <c r="I83" s="73" t="s">
        <v>329</v>
      </c>
      <c r="J83" s="73"/>
      <c r="K83" s="83">
        <v>4.0600000000019545</v>
      </c>
      <c r="L83" s="86" t="s">
        <v>133</v>
      </c>
      <c r="M83" s="87">
        <v>2.2000000000000002E-2</v>
      </c>
      <c r="N83" s="87">
        <v>2.8900000000010202E-2</v>
      </c>
      <c r="O83" s="83">
        <v>945695.87601200014</v>
      </c>
      <c r="P83" s="85">
        <v>99.54</v>
      </c>
      <c r="Q83" s="73"/>
      <c r="R83" s="83">
        <v>941.34566963600003</v>
      </c>
      <c r="S83" s="84">
        <v>3.3538705491537465E-3</v>
      </c>
      <c r="T83" s="84">
        <v>1.3940736692124695E-3</v>
      </c>
      <c r="U83" s="84">
        <v>1.8055639439941638E-4</v>
      </c>
    </row>
    <row r="84" spans="2:21">
      <c r="B84" s="76" t="s">
        <v>417</v>
      </c>
      <c r="C84" s="73">
        <v>1110915</v>
      </c>
      <c r="D84" s="86" t="s">
        <v>120</v>
      </c>
      <c r="E84" s="86" t="s">
        <v>318</v>
      </c>
      <c r="F84" s="73" t="s">
        <v>418</v>
      </c>
      <c r="G84" s="86" t="s">
        <v>419</v>
      </c>
      <c r="H84" s="73" t="s">
        <v>420</v>
      </c>
      <c r="I84" s="73" t="s">
        <v>329</v>
      </c>
      <c r="J84" s="73"/>
      <c r="K84" s="83">
        <v>5.9200000000002095</v>
      </c>
      <c r="L84" s="86" t="s">
        <v>133</v>
      </c>
      <c r="M84" s="87">
        <v>5.1500000000000004E-2</v>
      </c>
      <c r="N84" s="87">
        <v>2.9200000000000975E-2</v>
      </c>
      <c r="O84" s="83">
        <v>5922826.7721100012</v>
      </c>
      <c r="P84" s="85">
        <v>151.80000000000001</v>
      </c>
      <c r="Q84" s="73"/>
      <c r="R84" s="83">
        <v>8990.8507249860013</v>
      </c>
      <c r="S84" s="84">
        <v>1.8938681096276368E-3</v>
      </c>
      <c r="T84" s="84">
        <v>1.3314883855969128E-2</v>
      </c>
      <c r="U84" s="84">
        <v>1.7245052926355641E-3</v>
      </c>
    </row>
    <row r="85" spans="2:21">
      <c r="B85" s="76" t="s">
        <v>421</v>
      </c>
      <c r="C85" s="73">
        <v>2300184</v>
      </c>
      <c r="D85" s="86" t="s">
        <v>120</v>
      </c>
      <c r="E85" s="86" t="s">
        <v>318</v>
      </c>
      <c r="F85" s="73" t="s">
        <v>422</v>
      </c>
      <c r="G85" s="86" t="s">
        <v>157</v>
      </c>
      <c r="H85" s="73" t="s">
        <v>423</v>
      </c>
      <c r="I85" s="73" t="s">
        <v>131</v>
      </c>
      <c r="J85" s="73"/>
      <c r="K85" s="83">
        <v>1.4000000000008133</v>
      </c>
      <c r="L85" s="86" t="s">
        <v>133</v>
      </c>
      <c r="M85" s="87">
        <v>2.2000000000000002E-2</v>
      </c>
      <c r="N85" s="87">
        <v>2.4400000000006507E-2</v>
      </c>
      <c r="O85" s="83">
        <v>1112732.115924</v>
      </c>
      <c r="P85" s="85">
        <v>110.51</v>
      </c>
      <c r="Q85" s="73"/>
      <c r="R85" s="83">
        <v>1229.6802471550002</v>
      </c>
      <c r="S85" s="84">
        <v>1.4022816419976168E-3</v>
      </c>
      <c r="T85" s="84">
        <v>1.821079024852093E-3</v>
      </c>
      <c r="U85" s="84">
        <v>2.3586089451746605E-4</v>
      </c>
    </row>
    <row r="86" spans="2:21">
      <c r="B86" s="76" t="s">
        <v>424</v>
      </c>
      <c r="C86" s="73">
        <v>2300242</v>
      </c>
      <c r="D86" s="86" t="s">
        <v>120</v>
      </c>
      <c r="E86" s="86" t="s">
        <v>318</v>
      </c>
      <c r="F86" s="73" t="s">
        <v>422</v>
      </c>
      <c r="G86" s="86" t="s">
        <v>157</v>
      </c>
      <c r="H86" s="73" t="s">
        <v>423</v>
      </c>
      <c r="I86" s="73" t="s">
        <v>131</v>
      </c>
      <c r="J86" s="73"/>
      <c r="K86" s="83">
        <v>4.7100000000025393</v>
      </c>
      <c r="L86" s="86" t="s">
        <v>133</v>
      </c>
      <c r="M86" s="87">
        <v>1.7000000000000001E-2</v>
      </c>
      <c r="N86" s="87">
        <v>2.2900000000014135E-2</v>
      </c>
      <c r="O86" s="83">
        <v>954109.98369500006</v>
      </c>
      <c r="P86" s="85">
        <v>106.05</v>
      </c>
      <c r="Q86" s="73"/>
      <c r="R86" s="83">
        <v>1011.8336847330002</v>
      </c>
      <c r="S86" s="84">
        <v>7.5171755041993635E-4</v>
      </c>
      <c r="T86" s="84">
        <v>1.4984619816161122E-3</v>
      </c>
      <c r="U86" s="84">
        <v>1.940764670622112E-4</v>
      </c>
    </row>
    <row r="87" spans="2:21">
      <c r="B87" s="76" t="s">
        <v>425</v>
      </c>
      <c r="C87" s="73">
        <v>2300317</v>
      </c>
      <c r="D87" s="86" t="s">
        <v>120</v>
      </c>
      <c r="E87" s="86" t="s">
        <v>318</v>
      </c>
      <c r="F87" s="73" t="s">
        <v>422</v>
      </c>
      <c r="G87" s="86" t="s">
        <v>157</v>
      </c>
      <c r="H87" s="73" t="s">
        <v>423</v>
      </c>
      <c r="I87" s="73" t="s">
        <v>131</v>
      </c>
      <c r="J87" s="73"/>
      <c r="K87" s="83">
        <v>9.5800000000097683</v>
      </c>
      <c r="L87" s="86" t="s">
        <v>133</v>
      </c>
      <c r="M87" s="87">
        <v>5.7999999999999996E-3</v>
      </c>
      <c r="N87" s="87">
        <v>2.5100000000031378E-2</v>
      </c>
      <c r="O87" s="83">
        <v>471323.62101600005</v>
      </c>
      <c r="P87" s="85">
        <v>89.93</v>
      </c>
      <c r="Q87" s="73"/>
      <c r="R87" s="83">
        <v>423.8613231170001</v>
      </c>
      <c r="S87" s="84">
        <v>9.8528444092875088E-4</v>
      </c>
      <c r="T87" s="84">
        <v>6.2771193304947751E-4</v>
      </c>
      <c r="U87" s="84">
        <v>8.1299436217690925E-5</v>
      </c>
    </row>
    <row r="88" spans="2:21">
      <c r="B88" s="76" t="s">
        <v>426</v>
      </c>
      <c r="C88" s="73">
        <v>1136084</v>
      </c>
      <c r="D88" s="86" t="s">
        <v>120</v>
      </c>
      <c r="E88" s="86" t="s">
        <v>318</v>
      </c>
      <c r="F88" s="73" t="s">
        <v>370</v>
      </c>
      <c r="G88" s="86" t="s">
        <v>334</v>
      </c>
      <c r="H88" s="73" t="s">
        <v>423</v>
      </c>
      <c r="I88" s="73" t="s">
        <v>131</v>
      </c>
      <c r="J88" s="73"/>
      <c r="K88" s="73">
        <v>1.34</v>
      </c>
      <c r="L88" s="86" t="s">
        <v>133</v>
      </c>
      <c r="M88" s="87">
        <v>2.5000000000000001E-2</v>
      </c>
      <c r="N88" s="87">
        <v>2.7499838271445209E-2</v>
      </c>
      <c r="O88" s="83">
        <v>5.6074000000000013E-2</v>
      </c>
      <c r="P88" s="85">
        <v>110.7</v>
      </c>
      <c r="Q88" s="73"/>
      <c r="R88" s="83">
        <v>6.1832E-5</v>
      </c>
      <c r="S88" s="84">
        <v>1.190746887161715E-10</v>
      </c>
      <c r="T88" s="84">
        <v>9.1569299031328874E-11</v>
      </c>
      <c r="U88" s="84">
        <v>1.1859791082718506E-11</v>
      </c>
    </row>
    <row r="89" spans="2:21">
      <c r="B89" s="76" t="s">
        <v>427</v>
      </c>
      <c r="C89" s="73">
        <v>1141050</v>
      </c>
      <c r="D89" s="86" t="s">
        <v>120</v>
      </c>
      <c r="E89" s="86" t="s">
        <v>318</v>
      </c>
      <c r="F89" s="73" t="s">
        <v>370</v>
      </c>
      <c r="G89" s="86" t="s">
        <v>334</v>
      </c>
      <c r="H89" s="73" t="s">
        <v>423</v>
      </c>
      <c r="I89" s="73" t="s">
        <v>131</v>
      </c>
      <c r="J89" s="73"/>
      <c r="K89" s="83">
        <v>2.1899999999996265</v>
      </c>
      <c r="L89" s="86" t="s">
        <v>133</v>
      </c>
      <c r="M89" s="87">
        <v>1.95E-2</v>
      </c>
      <c r="N89" s="87">
        <v>2.9299999999992898E-2</v>
      </c>
      <c r="O89" s="83">
        <v>1249459.3031090002</v>
      </c>
      <c r="P89" s="85">
        <v>109.19</v>
      </c>
      <c r="Q89" s="73"/>
      <c r="R89" s="83">
        <v>1364.2846889290001</v>
      </c>
      <c r="S89" s="84">
        <v>2.1955868639162747E-3</v>
      </c>
      <c r="T89" s="84">
        <v>2.0204197283672388E-3</v>
      </c>
      <c r="U89" s="84">
        <v>2.6167892657603747E-4</v>
      </c>
    </row>
    <row r="90" spans="2:21">
      <c r="B90" s="76" t="s">
        <v>428</v>
      </c>
      <c r="C90" s="73">
        <v>1162221</v>
      </c>
      <c r="D90" s="86" t="s">
        <v>120</v>
      </c>
      <c r="E90" s="86" t="s">
        <v>318</v>
      </c>
      <c r="F90" s="73" t="s">
        <v>370</v>
      </c>
      <c r="G90" s="86" t="s">
        <v>334</v>
      </c>
      <c r="H90" s="73" t="s">
        <v>423</v>
      </c>
      <c r="I90" s="73" t="s">
        <v>131</v>
      </c>
      <c r="J90" s="73"/>
      <c r="K90" s="83">
        <v>5.3700000000049561</v>
      </c>
      <c r="L90" s="86" t="s">
        <v>133</v>
      </c>
      <c r="M90" s="87">
        <v>1.1699999999999999E-2</v>
      </c>
      <c r="N90" s="87">
        <v>3.6700000000021514E-2</v>
      </c>
      <c r="O90" s="83">
        <v>331731.69692000007</v>
      </c>
      <c r="P90" s="85">
        <v>96.7</v>
      </c>
      <c r="Q90" s="73"/>
      <c r="R90" s="83">
        <v>320.78454169300005</v>
      </c>
      <c r="S90" s="84">
        <v>4.5986941693963241E-4</v>
      </c>
      <c r="T90" s="84">
        <v>4.750617095179536E-4</v>
      </c>
      <c r="U90" s="84">
        <v>6.1528620245901553E-5</v>
      </c>
    </row>
    <row r="91" spans="2:21">
      <c r="B91" s="76" t="s">
        <v>429</v>
      </c>
      <c r="C91" s="73">
        <v>1156231</v>
      </c>
      <c r="D91" s="86" t="s">
        <v>120</v>
      </c>
      <c r="E91" s="86" t="s">
        <v>318</v>
      </c>
      <c r="F91" s="73" t="s">
        <v>370</v>
      </c>
      <c r="G91" s="86" t="s">
        <v>334</v>
      </c>
      <c r="H91" s="73" t="s">
        <v>423</v>
      </c>
      <c r="I91" s="73" t="s">
        <v>131</v>
      </c>
      <c r="J91" s="73"/>
      <c r="K91" s="83">
        <v>3.6999999999999997</v>
      </c>
      <c r="L91" s="86" t="s">
        <v>133</v>
      </c>
      <c r="M91" s="87">
        <v>3.3500000000000002E-2</v>
      </c>
      <c r="N91" s="87">
        <v>3.0999999999999996E-2</v>
      </c>
      <c r="O91" s="83">
        <v>1141858.3786690002</v>
      </c>
      <c r="P91" s="85">
        <v>112.51</v>
      </c>
      <c r="Q91" s="73"/>
      <c r="R91" s="83">
        <v>1284.7049528300004</v>
      </c>
      <c r="S91" s="84">
        <v>2.7452237968321868E-3</v>
      </c>
      <c r="T91" s="84">
        <v>1.9025671495782048E-3</v>
      </c>
      <c r="U91" s="84">
        <v>2.464150010269365E-4</v>
      </c>
    </row>
    <row r="92" spans="2:21">
      <c r="B92" s="76" t="s">
        <v>430</v>
      </c>
      <c r="C92" s="73">
        <v>1174226</v>
      </c>
      <c r="D92" s="86" t="s">
        <v>120</v>
      </c>
      <c r="E92" s="86" t="s">
        <v>318</v>
      </c>
      <c r="F92" s="73" t="s">
        <v>370</v>
      </c>
      <c r="G92" s="86" t="s">
        <v>334</v>
      </c>
      <c r="H92" s="73" t="s">
        <v>423</v>
      </c>
      <c r="I92" s="73" t="s">
        <v>131</v>
      </c>
      <c r="J92" s="73"/>
      <c r="K92" s="83">
        <v>5.3799999999999653</v>
      </c>
      <c r="L92" s="86" t="s">
        <v>133</v>
      </c>
      <c r="M92" s="87">
        <v>1.3300000000000001E-2</v>
      </c>
      <c r="N92" s="87">
        <v>3.6900000000000904E-2</v>
      </c>
      <c r="O92" s="83">
        <v>4756214.4345600009</v>
      </c>
      <c r="P92" s="85">
        <v>97.7</v>
      </c>
      <c r="Q92" s="73"/>
      <c r="R92" s="83">
        <v>4646.8213633820005</v>
      </c>
      <c r="S92" s="84">
        <v>4.0052332080505269E-3</v>
      </c>
      <c r="T92" s="84">
        <v>6.8816498733454161E-3</v>
      </c>
      <c r="U92" s="84">
        <v>8.9129141170306151E-4</v>
      </c>
    </row>
    <row r="93" spans="2:21">
      <c r="B93" s="76" t="s">
        <v>431</v>
      </c>
      <c r="C93" s="73">
        <v>1186188</v>
      </c>
      <c r="D93" s="86" t="s">
        <v>120</v>
      </c>
      <c r="E93" s="86" t="s">
        <v>318</v>
      </c>
      <c r="F93" s="73" t="s">
        <v>370</v>
      </c>
      <c r="G93" s="86" t="s">
        <v>334</v>
      </c>
      <c r="H93" s="73" t="s">
        <v>420</v>
      </c>
      <c r="I93" s="73" t="s">
        <v>329</v>
      </c>
      <c r="J93" s="73"/>
      <c r="K93" s="83">
        <v>6.0199999999998548</v>
      </c>
      <c r="L93" s="86" t="s">
        <v>133</v>
      </c>
      <c r="M93" s="87">
        <v>1.8700000000000001E-2</v>
      </c>
      <c r="N93" s="87">
        <v>3.7500000000000956E-2</v>
      </c>
      <c r="O93" s="83">
        <v>2758414.9608550007</v>
      </c>
      <c r="P93" s="85">
        <v>95.12</v>
      </c>
      <c r="Q93" s="73"/>
      <c r="R93" s="83">
        <v>2623.8042745690004</v>
      </c>
      <c r="S93" s="84">
        <v>4.9332739346366226E-3</v>
      </c>
      <c r="T93" s="84">
        <v>3.8856889348183425E-3</v>
      </c>
      <c r="U93" s="84">
        <v>5.032632057564389E-4</v>
      </c>
    </row>
    <row r="94" spans="2:21">
      <c r="B94" s="76" t="s">
        <v>432</v>
      </c>
      <c r="C94" s="73">
        <v>1185537</v>
      </c>
      <c r="D94" s="86" t="s">
        <v>120</v>
      </c>
      <c r="E94" s="86" t="s">
        <v>318</v>
      </c>
      <c r="F94" s="73">
        <v>513141879</v>
      </c>
      <c r="G94" s="86" t="s">
        <v>320</v>
      </c>
      <c r="H94" s="73" t="s">
        <v>423</v>
      </c>
      <c r="I94" s="73" t="s">
        <v>131</v>
      </c>
      <c r="J94" s="73"/>
      <c r="K94" s="83">
        <v>4.6400000000002004</v>
      </c>
      <c r="L94" s="86" t="s">
        <v>133</v>
      </c>
      <c r="M94" s="87">
        <v>1.09E-2</v>
      </c>
      <c r="N94" s="87">
        <v>3.4600000000002032E-2</v>
      </c>
      <c r="O94" s="83">
        <v>108.13634900000001</v>
      </c>
      <c r="P94" s="85">
        <v>4800000</v>
      </c>
      <c r="Q94" s="73"/>
      <c r="R94" s="83">
        <v>5190.544584489001</v>
      </c>
      <c r="S94" s="84">
        <v>5.9549726857205795E-3</v>
      </c>
      <c r="T94" s="84">
        <v>7.6868697307626802E-3</v>
      </c>
      <c r="U94" s="84">
        <v>9.9558116149526914E-4</v>
      </c>
    </row>
    <row r="95" spans="2:21">
      <c r="B95" s="76" t="s">
        <v>434</v>
      </c>
      <c r="C95" s="73">
        <v>1151000</v>
      </c>
      <c r="D95" s="86" t="s">
        <v>120</v>
      </c>
      <c r="E95" s="86" t="s">
        <v>318</v>
      </c>
      <c r="F95" s="73">
        <v>513141879</v>
      </c>
      <c r="G95" s="86" t="s">
        <v>320</v>
      </c>
      <c r="H95" s="73" t="s">
        <v>423</v>
      </c>
      <c r="I95" s="73" t="s">
        <v>131</v>
      </c>
      <c r="J95" s="73"/>
      <c r="K95" s="83">
        <v>1.0100000000001774</v>
      </c>
      <c r="L95" s="86" t="s">
        <v>133</v>
      </c>
      <c r="M95" s="87">
        <v>2.2000000000000002E-2</v>
      </c>
      <c r="N95" s="87">
        <v>2.6500000000008885E-2</v>
      </c>
      <c r="O95" s="83">
        <v>20.035144000000003</v>
      </c>
      <c r="P95" s="85">
        <v>5614899</v>
      </c>
      <c r="Q95" s="73"/>
      <c r="R95" s="83">
        <v>1124.9530745800002</v>
      </c>
      <c r="S95" s="84">
        <v>3.979965037743346E-3</v>
      </c>
      <c r="T95" s="84">
        <v>1.6659846759352578E-3</v>
      </c>
      <c r="U95" s="84">
        <v>2.1577352248642538E-4</v>
      </c>
    </row>
    <row r="96" spans="2:21">
      <c r="B96" s="76" t="s">
        <v>435</v>
      </c>
      <c r="C96" s="73">
        <v>1167030</v>
      </c>
      <c r="D96" s="86" t="s">
        <v>120</v>
      </c>
      <c r="E96" s="86" t="s">
        <v>318</v>
      </c>
      <c r="F96" s="73">
        <v>513141879</v>
      </c>
      <c r="G96" s="86" t="s">
        <v>320</v>
      </c>
      <c r="H96" s="73" t="s">
        <v>423</v>
      </c>
      <c r="I96" s="73" t="s">
        <v>131</v>
      </c>
      <c r="J96" s="73"/>
      <c r="K96" s="83">
        <v>2.91999999999855</v>
      </c>
      <c r="L96" s="86" t="s">
        <v>133</v>
      </c>
      <c r="M96" s="87">
        <v>2.3199999999999998E-2</v>
      </c>
      <c r="N96" s="87">
        <v>3.1499999999978254E-2</v>
      </c>
      <c r="O96" s="83">
        <v>12.769065000000001</v>
      </c>
      <c r="P96" s="85">
        <v>5402041</v>
      </c>
      <c r="Q96" s="73"/>
      <c r="R96" s="83">
        <v>689.79008625000017</v>
      </c>
      <c r="S96" s="84">
        <v>2.1281775000000004E-3</v>
      </c>
      <c r="T96" s="84">
        <v>1.0215356882629124E-3</v>
      </c>
      <c r="U96" s="84">
        <v>1.3230635130442783E-4</v>
      </c>
    </row>
    <row r="97" spans="2:21">
      <c r="B97" s="76" t="s">
        <v>436</v>
      </c>
      <c r="C97" s="73">
        <v>1189497</v>
      </c>
      <c r="D97" s="86" t="s">
        <v>120</v>
      </c>
      <c r="E97" s="86" t="s">
        <v>318</v>
      </c>
      <c r="F97" s="73">
        <v>513141879</v>
      </c>
      <c r="G97" s="86" t="s">
        <v>320</v>
      </c>
      <c r="H97" s="73" t="s">
        <v>423</v>
      </c>
      <c r="I97" s="73" t="s">
        <v>131</v>
      </c>
      <c r="J97" s="73"/>
      <c r="K97" s="83">
        <v>5.2800000000005074</v>
      </c>
      <c r="L97" s="86" t="s">
        <v>133</v>
      </c>
      <c r="M97" s="87">
        <v>2.9900000000000003E-2</v>
      </c>
      <c r="N97" s="87">
        <v>3.550000000000289E-2</v>
      </c>
      <c r="O97" s="83">
        <v>88.742329999999995</v>
      </c>
      <c r="P97" s="85">
        <v>5048968</v>
      </c>
      <c r="Q97" s="73"/>
      <c r="R97" s="83">
        <v>4480.5719011740011</v>
      </c>
      <c r="S97" s="84">
        <v>5.5463956249999996E-3</v>
      </c>
      <c r="T97" s="84">
        <v>6.6354448869512849E-3</v>
      </c>
      <c r="U97" s="84">
        <v>8.5940365310878712E-4</v>
      </c>
    </row>
    <row r="98" spans="2:21">
      <c r="B98" s="76" t="s">
        <v>437</v>
      </c>
      <c r="C98" s="73">
        <v>7480197</v>
      </c>
      <c r="D98" s="86" t="s">
        <v>120</v>
      </c>
      <c r="E98" s="86" t="s">
        <v>318</v>
      </c>
      <c r="F98" s="73">
        <v>520029935</v>
      </c>
      <c r="G98" s="86" t="s">
        <v>320</v>
      </c>
      <c r="H98" s="73" t="s">
        <v>423</v>
      </c>
      <c r="I98" s="73" t="s">
        <v>131</v>
      </c>
      <c r="J98" s="73"/>
      <c r="K98" s="83">
        <v>2.2900000000001803</v>
      </c>
      <c r="L98" s="86" t="s">
        <v>133</v>
      </c>
      <c r="M98" s="87">
        <v>1.46E-2</v>
      </c>
      <c r="N98" s="87">
        <v>3.020000000000269E-2</v>
      </c>
      <c r="O98" s="83">
        <v>130.68256400000004</v>
      </c>
      <c r="P98" s="85">
        <v>5353345</v>
      </c>
      <c r="Q98" s="73"/>
      <c r="R98" s="83">
        <v>6995.8885488060005</v>
      </c>
      <c r="S98" s="84">
        <v>4.9067909736041767E-3</v>
      </c>
      <c r="T98" s="84">
        <v>1.0360470476702454E-2</v>
      </c>
      <c r="U98" s="84">
        <v>1.3418582065406572E-3</v>
      </c>
    </row>
    <row r="99" spans="2:21">
      <c r="B99" s="76" t="s">
        <v>439</v>
      </c>
      <c r="C99" s="73">
        <v>7480247</v>
      </c>
      <c r="D99" s="86" t="s">
        <v>120</v>
      </c>
      <c r="E99" s="86" t="s">
        <v>318</v>
      </c>
      <c r="F99" s="73">
        <v>520029935</v>
      </c>
      <c r="G99" s="86" t="s">
        <v>320</v>
      </c>
      <c r="H99" s="73" t="s">
        <v>423</v>
      </c>
      <c r="I99" s="73" t="s">
        <v>131</v>
      </c>
      <c r="J99" s="73"/>
      <c r="K99" s="83">
        <v>2.9299999999997763</v>
      </c>
      <c r="L99" s="86" t="s">
        <v>133</v>
      </c>
      <c r="M99" s="87">
        <v>2.4199999999999999E-2</v>
      </c>
      <c r="N99" s="87">
        <v>3.2699999999997356E-2</v>
      </c>
      <c r="O99" s="83">
        <v>125.68713500000001</v>
      </c>
      <c r="P99" s="85">
        <v>5395500</v>
      </c>
      <c r="Q99" s="83">
        <v>168.15374843300003</v>
      </c>
      <c r="R99" s="83">
        <v>6949.6031371919998</v>
      </c>
      <c r="S99" s="84">
        <v>4.1502818319904908E-3</v>
      </c>
      <c r="T99" s="84">
        <v>1.0291924696251059E-2</v>
      </c>
      <c r="U99" s="84">
        <v>1.332980355073461E-3</v>
      </c>
    </row>
    <row r="100" spans="2:21">
      <c r="B100" s="76" t="s">
        <v>440</v>
      </c>
      <c r="C100" s="73">
        <v>7480312</v>
      </c>
      <c r="D100" s="86" t="s">
        <v>120</v>
      </c>
      <c r="E100" s="86" t="s">
        <v>318</v>
      </c>
      <c r="F100" s="73">
        <v>520029935</v>
      </c>
      <c r="G100" s="86" t="s">
        <v>320</v>
      </c>
      <c r="H100" s="73" t="s">
        <v>423</v>
      </c>
      <c r="I100" s="73" t="s">
        <v>131</v>
      </c>
      <c r="J100" s="73"/>
      <c r="K100" s="83">
        <v>4.3200000000004426</v>
      </c>
      <c r="L100" s="86" t="s">
        <v>133</v>
      </c>
      <c r="M100" s="87">
        <v>2E-3</v>
      </c>
      <c r="N100" s="87">
        <v>3.4500000000003125E-2</v>
      </c>
      <c r="O100" s="83">
        <v>75.038292000000013</v>
      </c>
      <c r="P100" s="85">
        <v>4700163</v>
      </c>
      <c r="Q100" s="73"/>
      <c r="R100" s="83">
        <v>3526.922110042</v>
      </c>
      <c r="S100" s="84">
        <v>6.5467014482638291E-3</v>
      </c>
      <c r="T100" s="84">
        <v>5.2231495884758911E-3</v>
      </c>
      <c r="U100" s="84">
        <v>6.7648724592636253E-4</v>
      </c>
    </row>
    <row r="101" spans="2:21">
      <c r="B101" s="76" t="s">
        <v>441</v>
      </c>
      <c r="C101" s="73">
        <v>1191246</v>
      </c>
      <c r="D101" s="86" t="s">
        <v>120</v>
      </c>
      <c r="E101" s="86" t="s">
        <v>318</v>
      </c>
      <c r="F101" s="73">
        <v>520029935</v>
      </c>
      <c r="G101" s="86" t="s">
        <v>320</v>
      </c>
      <c r="H101" s="73" t="s">
        <v>423</v>
      </c>
      <c r="I101" s="73" t="s">
        <v>131</v>
      </c>
      <c r="J101" s="73"/>
      <c r="K101" s="83">
        <v>4.9699999999998541</v>
      </c>
      <c r="L101" s="86" t="s">
        <v>133</v>
      </c>
      <c r="M101" s="87">
        <v>3.1699999999999999E-2</v>
      </c>
      <c r="N101" s="87">
        <v>3.6499999999999623E-2</v>
      </c>
      <c r="O101" s="83">
        <v>101.83195700000002</v>
      </c>
      <c r="P101" s="85">
        <v>5103222</v>
      </c>
      <c r="Q101" s="73"/>
      <c r="R101" s="83">
        <v>5196.7109679080004</v>
      </c>
      <c r="S101" s="84">
        <v>6.0291271166370642E-3</v>
      </c>
      <c r="T101" s="84">
        <v>7.6960017563681305E-3</v>
      </c>
      <c r="U101" s="84">
        <v>9.9676391507084951E-4</v>
      </c>
    </row>
    <row r="102" spans="2:21">
      <c r="B102" s="76" t="s">
        <v>442</v>
      </c>
      <c r="C102" s="73">
        <v>7670284</v>
      </c>
      <c r="D102" s="86" t="s">
        <v>120</v>
      </c>
      <c r="E102" s="86" t="s">
        <v>318</v>
      </c>
      <c r="F102" s="73" t="s">
        <v>443</v>
      </c>
      <c r="G102" s="86" t="s">
        <v>444</v>
      </c>
      <c r="H102" s="73" t="s">
        <v>420</v>
      </c>
      <c r="I102" s="73" t="s">
        <v>329</v>
      </c>
      <c r="J102" s="73"/>
      <c r="K102" s="83">
        <v>5.5300000000002827</v>
      </c>
      <c r="L102" s="86" t="s">
        <v>133</v>
      </c>
      <c r="M102" s="87">
        <v>4.4000000000000003E-3</v>
      </c>
      <c r="N102" s="87">
        <v>2.5799999999995746E-2</v>
      </c>
      <c r="O102" s="83">
        <v>1151338.4695330001</v>
      </c>
      <c r="P102" s="85">
        <v>98.15</v>
      </c>
      <c r="Q102" s="73"/>
      <c r="R102" s="83">
        <v>1130.0387177560003</v>
      </c>
      <c r="S102" s="84">
        <v>1.5213111077198153E-3</v>
      </c>
      <c r="T102" s="84">
        <v>1.673516193284685E-3</v>
      </c>
      <c r="U102" s="84">
        <v>2.1674898285627616E-4</v>
      </c>
    </row>
    <row r="103" spans="2:21">
      <c r="B103" s="76" t="s">
        <v>445</v>
      </c>
      <c r="C103" s="73">
        <v>1126077</v>
      </c>
      <c r="D103" s="86" t="s">
        <v>120</v>
      </c>
      <c r="E103" s="86" t="s">
        <v>318</v>
      </c>
      <c r="F103" s="73">
        <v>513834200</v>
      </c>
      <c r="G103" s="86" t="s">
        <v>444</v>
      </c>
      <c r="H103" s="73" t="s">
        <v>420</v>
      </c>
      <c r="I103" s="73" t="s">
        <v>329</v>
      </c>
      <c r="J103" s="73"/>
      <c r="K103" s="83">
        <v>0.91000000000022851</v>
      </c>
      <c r="L103" s="86" t="s">
        <v>133</v>
      </c>
      <c r="M103" s="87">
        <v>3.85E-2</v>
      </c>
      <c r="N103" s="87">
        <v>2.4300000000006858E-2</v>
      </c>
      <c r="O103" s="83">
        <v>755106.91535900009</v>
      </c>
      <c r="P103" s="85">
        <v>115.9</v>
      </c>
      <c r="Q103" s="73"/>
      <c r="R103" s="83">
        <v>875.16891188</v>
      </c>
      <c r="S103" s="84">
        <v>3.0204276614360002E-3</v>
      </c>
      <c r="T103" s="84">
        <v>1.2960700574922764E-3</v>
      </c>
      <c r="U103" s="84">
        <v>1.6786324972484931E-4</v>
      </c>
    </row>
    <row r="104" spans="2:21">
      <c r="B104" s="76" t="s">
        <v>447</v>
      </c>
      <c r="C104" s="73">
        <v>6130223</v>
      </c>
      <c r="D104" s="86" t="s">
        <v>120</v>
      </c>
      <c r="E104" s="86" t="s">
        <v>318</v>
      </c>
      <c r="F104" s="73" t="s">
        <v>378</v>
      </c>
      <c r="G104" s="86" t="s">
        <v>334</v>
      </c>
      <c r="H104" s="73" t="s">
        <v>423</v>
      </c>
      <c r="I104" s="73" t="s">
        <v>131</v>
      </c>
      <c r="J104" s="73"/>
      <c r="K104" s="83">
        <v>4.3400000000007219</v>
      </c>
      <c r="L104" s="86" t="s">
        <v>133</v>
      </c>
      <c r="M104" s="87">
        <v>2.4E-2</v>
      </c>
      <c r="N104" s="87">
        <v>2.8100000000003442E-2</v>
      </c>
      <c r="O104" s="83">
        <v>2202331.9894519998</v>
      </c>
      <c r="P104" s="85">
        <v>110.68</v>
      </c>
      <c r="Q104" s="73"/>
      <c r="R104" s="83">
        <v>2437.5411042360006</v>
      </c>
      <c r="S104" s="84">
        <v>2.0434521388892463E-3</v>
      </c>
      <c r="T104" s="84">
        <v>3.6098449067625492E-3</v>
      </c>
      <c r="U104" s="84">
        <v>4.6753668410819544E-4</v>
      </c>
    </row>
    <row r="105" spans="2:21">
      <c r="B105" s="76" t="s">
        <v>448</v>
      </c>
      <c r="C105" s="73">
        <v>6130181</v>
      </c>
      <c r="D105" s="86" t="s">
        <v>120</v>
      </c>
      <c r="E105" s="86" t="s">
        <v>318</v>
      </c>
      <c r="F105" s="73" t="s">
        <v>378</v>
      </c>
      <c r="G105" s="86" t="s">
        <v>334</v>
      </c>
      <c r="H105" s="73" t="s">
        <v>423</v>
      </c>
      <c r="I105" s="73" t="s">
        <v>131</v>
      </c>
      <c r="J105" s="73"/>
      <c r="K105" s="83">
        <v>0.4999999999669919</v>
      </c>
      <c r="L105" s="86" t="s">
        <v>133</v>
      </c>
      <c r="M105" s="87">
        <v>3.4799999999999998E-2</v>
      </c>
      <c r="N105" s="87">
        <v>3.2799999999445467E-2</v>
      </c>
      <c r="O105" s="83">
        <v>13768.216599000001</v>
      </c>
      <c r="P105" s="85">
        <v>110.02</v>
      </c>
      <c r="Q105" s="73"/>
      <c r="R105" s="83">
        <v>15.147791953000002</v>
      </c>
      <c r="S105" s="84">
        <v>1.0573547483877419E-4</v>
      </c>
      <c r="T105" s="84">
        <v>2.2432926171054056E-5</v>
      </c>
      <c r="U105" s="84">
        <v>2.9054477928429383E-6</v>
      </c>
    </row>
    <row r="106" spans="2:21">
      <c r="B106" s="76" t="s">
        <v>449</v>
      </c>
      <c r="C106" s="73">
        <v>6130348</v>
      </c>
      <c r="D106" s="86" t="s">
        <v>120</v>
      </c>
      <c r="E106" s="86" t="s">
        <v>318</v>
      </c>
      <c r="F106" s="73" t="s">
        <v>378</v>
      </c>
      <c r="G106" s="86" t="s">
        <v>334</v>
      </c>
      <c r="H106" s="73" t="s">
        <v>423</v>
      </c>
      <c r="I106" s="73" t="s">
        <v>131</v>
      </c>
      <c r="J106" s="73"/>
      <c r="K106" s="83">
        <v>6.5199999999994196</v>
      </c>
      <c r="L106" s="86" t="s">
        <v>133</v>
      </c>
      <c r="M106" s="87">
        <v>1.4999999999999999E-2</v>
      </c>
      <c r="N106" s="87">
        <v>0.03</v>
      </c>
      <c r="O106" s="83">
        <v>1415208.3253680002</v>
      </c>
      <c r="P106" s="85">
        <v>97.16</v>
      </c>
      <c r="Q106" s="73"/>
      <c r="R106" s="83">
        <v>1375.016414615</v>
      </c>
      <c r="S106" s="84">
        <v>5.406182637011276E-3</v>
      </c>
      <c r="T106" s="84">
        <v>2.0363127384342514E-3</v>
      </c>
      <c r="U106" s="84">
        <v>2.6373734332776796E-4</v>
      </c>
    </row>
    <row r="107" spans="2:21">
      <c r="B107" s="76" t="s">
        <v>450</v>
      </c>
      <c r="C107" s="73">
        <v>1136050</v>
      </c>
      <c r="D107" s="86" t="s">
        <v>120</v>
      </c>
      <c r="E107" s="86" t="s">
        <v>318</v>
      </c>
      <c r="F107" s="73">
        <v>513754069</v>
      </c>
      <c r="G107" s="86" t="s">
        <v>444</v>
      </c>
      <c r="H107" s="73" t="s">
        <v>423</v>
      </c>
      <c r="I107" s="73" t="s">
        <v>131</v>
      </c>
      <c r="J107" s="73"/>
      <c r="K107" s="83">
        <v>2.0299999999988008</v>
      </c>
      <c r="L107" s="86" t="s">
        <v>133</v>
      </c>
      <c r="M107" s="87">
        <v>2.4799999999999999E-2</v>
      </c>
      <c r="N107" s="87">
        <v>2.3499999999991306E-2</v>
      </c>
      <c r="O107" s="83">
        <v>974700.85303100024</v>
      </c>
      <c r="P107" s="85">
        <v>112.11</v>
      </c>
      <c r="Q107" s="73"/>
      <c r="R107" s="83">
        <v>1092.7371745770004</v>
      </c>
      <c r="S107" s="84">
        <v>2.3016117826584917E-3</v>
      </c>
      <c r="T107" s="84">
        <v>1.6182749563574002E-3</v>
      </c>
      <c r="U107" s="84">
        <v>2.0959429743180432E-4</v>
      </c>
    </row>
    <row r="108" spans="2:21">
      <c r="B108" s="76" t="s">
        <v>452</v>
      </c>
      <c r="C108" s="73">
        <v>1147602</v>
      </c>
      <c r="D108" s="86" t="s">
        <v>120</v>
      </c>
      <c r="E108" s="86" t="s">
        <v>318</v>
      </c>
      <c r="F108" s="73" t="s">
        <v>453</v>
      </c>
      <c r="G108" s="86" t="s">
        <v>334</v>
      </c>
      <c r="H108" s="73" t="s">
        <v>420</v>
      </c>
      <c r="I108" s="73" t="s">
        <v>329</v>
      </c>
      <c r="J108" s="73"/>
      <c r="K108" s="83">
        <v>2.4799999999998934</v>
      </c>
      <c r="L108" s="86" t="s">
        <v>133</v>
      </c>
      <c r="M108" s="87">
        <v>1.3999999999999999E-2</v>
      </c>
      <c r="N108" s="87">
        <v>2.9599999999997871E-2</v>
      </c>
      <c r="O108" s="83">
        <v>1406347.2260080003</v>
      </c>
      <c r="P108" s="85">
        <v>107.24</v>
      </c>
      <c r="Q108" s="73"/>
      <c r="R108" s="83">
        <v>1508.1667659420004</v>
      </c>
      <c r="S108" s="84">
        <v>1.5826549921314432E-3</v>
      </c>
      <c r="T108" s="84">
        <v>2.2335000255475357E-3</v>
      </c>
      <c r="U108" s="84">
        <v>2.8927647111481669E-4</v>
      </c>
    </row>
    <row r="109" spans="2:21">
      <c r="B109" s="76" t="s">
        <v>454</v>
      </c>
      <c r="C109" s="73">
        <v>2310399</v>
      </c>
      <c r="D109" s="86" t="s">
        <v>120</v>
      </c>
      <c r="E109" s="86" t="s">
        <v>318</v>
      </c>
      <c r="F109" s="73">
        <v>520032046</v>
      </c>
      <c r="G109" s="86" t="s">
        <v>320</v>
      </c>
      <c r="H109" s="73" t="s">
        <v>423</v>
      </c>
      <c r="I109" s="73" t="s">
        <v>131</v>
      </c>
      <c r="J109" s="73"/>
      <c r="K109" s="83">
        <v>2.9299999999995348</v>
      </c>
      <c r="L109" s="86" t="s">
        <v>133</v>
      </c>
      <c r="M109" s="87">
        <v>1.89E-2</v>
      </c>
      <c r="N109" s="87">
        <v>3.3399999999996752E-2</v>
      </c>
      <c r="O109" s="83">
        <v>51.129687000000004</v>
      </c>
      <c r="P109" s="85">
        <v>5300000</v>
      </c>
      <c r="Q109" s="73"/>
      <c r="R109" s="83">
        <v>2709.8734970820005</v>
      </c>
      <c r="S109" s="84">
        <v>6.3912108750000009E-3</v>
      </c>
      <c r="T109" s="84">
        <v>4.0131520344057229E-3</v>
      </c>
      <c r="U109" s="84">
        <v>5.1977185819621432E-4</v>
      </c>
    </row>
    <row r="110" spans="2:21">
      <c r="B110" s="76" t="s">
        <v>455</v>
      </c>
      <c r="C110" s="73">
        <v>1191675</v>
      </c>
      <c r="D110" s="86" t="s">
        <v>120</v>
      </c>
      <c r="E110" s="86" t="s">
        <v>318</v>
      </c>
      <c r="F110" s="73">
        <v>520032046</v>
      </c>
      <c r="G110" s="86" t="s">
        <v>320</v>
      </c>
      <c r="H110" s="73" t="s">
        <v>423</v>
      </c>
      <c r="I110" s="73" t="s">
        <v>131</v>
      </c>
      <c r="J110" s="73"/>
      <c r="K110" s="83">
        <v>4.6299999999996286</v>
      </c>
      <c r="L110" s="86" t="s">
        <v>133</v>
      </c>
      <c r="M110" s="87">
        <v>3.3099999999999997E-2</v>
      </c>
      <c r="N110" s="87">
        <v>3.5299999999996799E-2</v>
      </c>
      <c r="O110" s="83">
        <v>77.442509000000015</v>
      </c>
      <c r="P110" s="85">
        <v>5086667</v>
      </c>
      <c r="Q110" s="73"/>
      <c r="R110" s="83">
        <v>3939.2426078420008</v>
      </c>
      <c r="S110" s="84">
        <v>5.5201731413500616E-3</v>
      </c>
      <c r="T110" s="84">
        <v>5.8337702858460988E-3</v>
      </c>
      <c r="U110" s="84">
        <v>7.5557307467248927E-4</v>
      </c>
    </row>
    <row r="111" spans="2:21">
      <c r="B111" s="76" t="s">
        <v>456</v>
      </c>
      <c r="C111" s="73">
        <v>2310266</v>
      </c>
      <c r="D111" s="86" t="s">
        <v>120</v>
      </c>
      <c r="E111" s="86" t="s">
        <v>318</v>
      </c>
      <c r="F111" s="73">
        <v>520032046</v>
      </c>
      <c r="G111" s="86" t="s">
        <v>320</v>
      </c>
      <c r="H111" s="73" t="s">
        <v>423</v>
      </c>
      <c r="I111" s="73" t="s">
        <v>131</v>
      </c>
      <c r="J111" s="73"/>
      <c r="K111" s="83">
        <v>0.31000000000002459</v>
      </c>
      <c r="L111" s="86" t="s">
        <v>133</v>
      </c>
      <c r="M111" s="87">
        <v>1.8200000000000001E-2</v>
      </c>
      <c r="N111" s="87">
        <v>4.0999999999995443E-2</v>
      </c>
      <c r="O111" s="83">
        <v>51.450249000000007</v>
      </c>
      <c r="P111" s="85">
        <v>5536999</v>
      </c>
      <c r="Q111" s="73"/>
      <c r="R111" s="83">
        <v>2848.7999917029997</v>
      </c>
      <c r="S111" s="84">
        <v>3.620452396031244E-3</v>
      </c>
      <c r="T111" s="84">
        <v>4.218893426069013E-3</v>
      </c>
      <c r="U111" s="84">
        <v>5.4641888889325578E-4</v>
      </c>
    </row>
    <row r="112" spans="2:21">
      <c r="B112" s="76" t="s">
        <v>457</v>
      </c>
      <c r="C112" s="73">
        <v>2310290</v>
      </c>
      <c r="D112" s="86" t="s">
        <v>120</v>
      </c>
      <c r="E112" s="86" t="s">
        <v>318</v>
      </c>
      <c r="F112" s="73">
        <v>520032046</v>
      </c>
      <c r="G112" s="86" t="s">
        <v>320</v>
      </c>
      <c r="H112" s="73" t="s">
        <v>423</v>
      </c>
      <c r="I112" s="73" t="s">
        <v>131</v>
      </c>
      <c r="J112" s="73"/>
      <c r="K112" s="83">
        <v>1.4699999999999103</v>
      </c>
      <c r="L112" s="86" t="s">
        <v>133</v>
      </c>
      <c r="M112" s="87">
        <v>1.89E-2</v>
      </c>
      <c r="N112" s="87">
        <v>3.2499999999997954E-2</v>
      </c>
      <c r="O112" s="83">
        <v>136.02526900000004</v>
      </c>
      <c r="P112" s="85">
        <v>5388408</v>
      </c>
      <c r="Q112" s="73"/>
      <c r="R112" s="83">
        <v>7329.596223978001</v>
      </c>
      <c r="S112" s="84">
        <v>6.2402637397926432E-3</v>
      </c>
      <c r="T112" s="84">
        <v>1.0854670533256899E-2</v>
      </c>
      <c r="U112" s="84">
        <v>1.4058655702073608E-3</v>
      </c>
    </row>
    <row r="113" spans="2:21">
      <c r="B113" s="76" t="s">
        <v>458</v>
      </c>
      <c r="C113" s="73">
        <v>1132927</v>
      </c>
      <c r="D113" s="86" t="s">
        <v>120</v>
      </c>
      <c r="E113" s="86" t="s">
        <v>318</v>
      </c>
      <c r="F113" s="73" t="s">
        <v>459</v>
      </c>
      <c r="G113" s="86" t="s">
        <v>334</v>
      </c>
      <c r="H113" s="73" t="s">
        <v>423</v>
      </c>
      <c r="I113" s="73" t="s">
        <v>131</v>
      </c>
      <c r="J113" s="73"/>
      <c r="K113" s="83">
        <v>1.0300000000002902</v>
      </c>
      <c r="L113" s="86" t="s">
        <v>133</v>
      </c>
      <c r="M113" s="87">
        <v>2.75E-2</v>
      </c>
      <c r="N113" s="87">
        <v>2.5999999999975119E-2</v>
      </c>
      <c r="O113" s="83">
        <v>215718.55079200002</v>
      </c>
      <c r="P113" s="85">
        <v>111.78</v>
      </c>
      <c r="Q113" s="73"/>
      <c r="R113" s="83">
        <v>241.13019913100004</v>
      </c>
      <c r="S113" s="84">
        <v>7.8022503962240275E-4</v>
      </c>
      <c r="T113" s="84">
        <v>3.5709864325447055E-4</v>
      </c>
      <c r="U113" s="84">
        <v>4.6250384678289107E-5</v>
      </c>
    </row>
    <row r="114" spans="2:21">
      <c r="B114" s="76" t="s">
        <v>460</v>
      </c>
      <c r="C114" s="73">
        <v>1138973</v>
      </c>
      <c r="D114" s="86" t="s">
        <v>120</v>
      </c>
      <c r="E114" s="86" t="s">
        <v>318</v>
      </c>
      <c r="F114" s="73" t="s">
        <v>459</v>
      </c>
      <c r="G114" s="86" t="s">
        <v>334</v>
      </c>
      <c r="H114" s="73" t="s">
        <v>423</v>
      </c>
      <c r="I114" s="73" t="s">
        <v>131</v>
      </c>
      <c r="J114" s="73"/>
      <c r="K114" s="83">
        <v>4.0899999999992218</v>
      </c>
      <c r="L114" s="86" t="s">
        <v>133</v>
      </c>
      <c r="M114" s="87">
        <v>1.9599999999999999E-2</v>
      </c>
      <c r="N114" s="87">
        <v>2.8499999999995675E-2</v>
      </c>
      <c r="O114" s="83">
        <v>1609650.6127110003</v>
      </c>
      <c r="P114" s="85">
        <v>107.72</v>
      </c>
      <c r="Q114" s="73"/>
      <c r="R114" s="83">
        <v>1733.9157072150001</v>
      </c>
      <c r="S114" s="84">
        <v>1.5314814225151764E-3</v>
      </c>
      <c r="T114" s="84">
        <v>2.5678199943247582E-3</v>
      </c>
      <c r="U114" s="84">
        <v>3.3257662767845143E-4</v>
      </c>
    </row>
    <row r="115" spans="2:21">
      <c r="B115" s="76" t="s">
        <v>461</v>
      </c>
      <c r="C115" s="73">
        <v>1167147</v>
      </c>
      <c r="D115" s="86" t="s">
        <v>120</v>
      </c>
      <c r="E115" s="86" t="s">
        <v>318</v>
      </c>
      <c r="F115" s="73" t="s">
        <v>459</v>
      </c>
      <c r="G115" s="86" t="s">
        <v>334</v>
      </c>
      <c r="H115" s="73" t="s">
        <v>423</v>
      </c>
      <c r="I115" s="73" t="s">
        <v>131</v>
      </c>
      <c r="J115" s="73"/>
      <c r="K115" s="83">
        <v>6.2899999999998295</v>
      </c>
      <c r="L115" s="86" t="s">
        <v>133</v>
      </c>
      <c r="M115" s="87">
        <v>1.5800000000000002E-2</v>
      </c>
      <c r="N115" s="87">
        <v>2.9799999999999841E-2</v>
      </c>
      <c r="O115" s="83">
        <v>3619867.3074770011</v>
      </c>
      <c r="P115" s="85">
        <v>101.77</v>
      </c>
      <c r="Q115" s="73"/>
      <c r="R115" s="83">
        <v>3683.9387979470002</v>
      </c>
      <c r="S115" s="84">
        <v>3.0486949027889185E-3</v>
      </c>
      <c r="T115" s="84">
        <v>5.4556814174266258E-3</v>
      </c>
      <c r="U115" s="84">
        <v>7.0660409666794806E-4</v>
      </c>
    </row>
    <row r="116" spans="2:21">
      <c r="B116" s="76" t="s">
        <v>462</v>
      </c>
      <c r="C116" s="73">
        <v>1135417</v>
      </c>
      <c r="D116" s="86" t="s">
        <v>120</v>
      </c>
      <c r="E116" s="86" t="s">
        <v>318</v>
      </c>
      <c r="F116" s="73">
        <v>514290345</v>
      </c>
      <c r="G116" s="86" t="s">
        <v>444</v>
      </c>
      <c r="H116" s="73" t="s">
        <v>423</v>
      </c>
      <c r="I116" s="73" t="s">
        <v>131</v>
      </c>
      <c r="J116" s="73"/>
      <c r="K116" s="83">
        <v>3.2300000000025459</v>
      </c>
      <c r="L116" s="86" t="s">
        <v>133</v>
      </c>
      <c r="M116" s="87">
        <v>2.2499999999999999E-2</v>
      </c>
      <c r="N116" s="87">
        <v>2.1400000000025277E-2</v>
      </c>
      <c r="O116" s="83">
        <v>512187.68936900015</v>
      </c>
      <c r="P116" s="85">
        <v>112.72</v>
      </c>
      <c r="Q116" s="73"/>
      <c r="R116" s="83">
        <v>577.3379672110002</v>
      </c>
      <c r="S116" s="84">
        <v>1.2519371531729009E-3</v>
      </c>
      <c r="T116" s="84">
        <v>8.5500117999876479E-4</v>
      </c>
      <c r="U116" s="84">
        <v>1.1073728288335893E-4</v>
      </c>
    </row>
    <row r="117" spans="2:21">
      <c r="B117" s="76" t="s">
        <v>463</v>
      </c>
      <c r="C117" s="73">
        <v>1140607</v>
      </c>
      <c r="D117" s="86" t="s">
        <v>120</v>
      </c>
      <c r="E117" s="86" t="s">
        <v>318</v>
      </c>
      <c r="F117" s="73" t="s">
        <v>408</v>
      </c>
      <c r="G117" s="86" t="s">
        <v>334</v>
      </c>
      <c r="H117" s="73" t="s">
        <v>420</v>
      </c>
      <c r="I117" s="73" t="s">
        <v>329</v>
      </c>
      <c r="J117" s="73"/>
      <c r="K117" s="83">
        <v>2.4299999999999122</v>
      </c>
      <c r="L117" s="86" t="s">
        <v>133</v>
      </c>
      <c r="M117" s="87">
        <v>2.1499999999999998E-2</v>
      </c>
      <c r="N117" s="87">
        <v>2.9499999999998475E-2</v>
      </c>
      <c r="O117" s="83">
        <v>5063722.6632550005</v>
      </c>
      <c r="P117" s="85">
        <v>110.12</v>
      </c>
      <c r="Q117" s="73"/>
      <c r="R117" s="83">
        <v>5576.1710753430007</v>
      </c>
      <c r="S117" s="84">
        <v>2.5818205928269384E-3</v>
      </c>
      <c r="T117" s="84">
        <v>8.2579582845117398E-3</v>
      </c>
      <c r="U117" s="84">
        <v>1.0695469012010899E-3</v>
      </c>
    </row>
    <row r="118" spans="2:21">
      <c r="B118" s="76" t="s">
        <v>464</v>
      </c>
      <c r="C118" s="73">
        <v>1174556</v>
      </c>
      <c r="D118" s="86" t="s">
        <v>120</v>
      </c>
      <c r="E118" s="86" t="s">
        <v>318</v>
      </c>
      <c r="F118" s="73" t="s">
        <v>408</v>
      </c>
      <c r="G118" s="86" t="s">
        <v>334</v>
      </c>
      <c r="H118" s="73" t="s">
        <v>420</v>
      </c>
      <c r="I118" s="73" t="s">
        <v>329</v>
      </c>
      <c r="J118" s="73"/>
      <c r="K118" s="83">
        <v>7.4600000000009956</v>
      </c>
      <c r="L118" s="86" t="s">
        <v>133</v>
      </c>
      <c r="M118" s="87">
        <v>1.15E-2</v>
      </c>
      <c r="N118" s="87">
        <v>3.5200000000003319E-2</v>
      </c>
      <c r="O118" s="83">
        <v>2602125.8672830006</v>
      </c>
      <c r="P118" s="85">
        <v>92.66</v>
      </c>
      <c r="Q118" s="73"/>
      <c r="R118" s="83">
        <v>2411.1298257600006</v>
      </c>
      <c r="S118" s="84">
        <v>5.6597227322044792E-3</v>
      </c>
      <c r="T118" s="84">
        <v>3.5707314662047707E-3</v>
      </c>
      <c r="U118" s="84">
        <v>4.624708242790963E-4</v>
      </c>
    </row>
    <row r="119" spans="2:21">
      <c r="B119" s="76" t="s">
        <v>465</v>
      </c>
      <c r="C119" s="73">
        <v>1158732</v>
      </c>
      <c r="D119" s="86" t="s">
        <v>120</v>
      </c>
      <c r="E119" s="86" t="s">
        <v>318</v>
      </c>
      <c r="F119" s="73" t="s">
        <v>466</v>
      </c>
      <c r="G119" s="86" t="s">
        <v>129</v>
      </c>
      <c r="H119" s="73" t="s">
        <v>467</v>
      </c>
      <c r="I119" s="73" t="s">
        <v>329</v>
      </c>
      <c r="J119" s="73"/>
      <c r="K119" s="83">
        <v>1.7500000000000002</v>
      </c>
      <c r="L119" s="86" t="s">
        <v>133</v>
      </c>
      <c r="M119" s="87">
        <v>1.8500000000000003E-2</v>
      </c>
      <c r="N119" s="87">
        <v>3.769999999998988E-2</v>
      </c>
      <c r="O119" s="83">
        <v>261723.27864100004</v>
      </c>
      <c r="P119" s="85">
        <v>105.7</v>
      </c>
      <c r="Q119" s="73"/>
      <c r="R119" s="83">
        <v>276.64151636400004</v>
      </c>
      <c r="S119" s="84">
        <v>3.1533979094233803E-4</v>
      </c>
      <c r="T119" s="84">
        <v>4.096886682691063E-4</v>
      </c>
      <c r="U119" s="84">
        <v>5.3061692794725924E-5</v>
      </c>
    </row>
    <row r="120" spans="2:21">
      <c r="B120" s="76" t="s">
        <v>468</v>
      </c>
      <c r="C120" s="73">
        <v>1191824</v>
      </c>
      <c r="D120" s="86" t="s">
        <v>120</v>
      </c>
      <c r="E120" s="86" t="s">
        <v>318</v>
      </c>
      <c r="F120" s="73" t="s">
        <v>466</v>
      </c>
      <c r="G120" s="86" t="s">
        <v>129</v>
      </c>
      <c r="H120" s="73" t="s">
        <v>467</v>
      </c>
      <c r="I120" s="73" t="s">
        <v>329</v>
      </c>
      <c r="J120" s="73"/>
      <c r="K120" s="83">
        <v>2.3699999999993708</v>
      </c>
      <c r="L120" s="86" t="s">
        <v>133</v>
      </c>
      <c r="M120" s="87">
        <v>3.2000000000000001E-2</v>
      </c>
      <c r="N120" s="87">
        <v>3.7899999999991635E-2</v>
      </c>
      <c r="O120" s="83">
        <v>2095309.7359170006</v>
      </c>
      <c r="P120" s="85">
        <v>101.66</v>
      </c>
      <c r="Q120" s="73"/>
      <c r="R120" s="83">
        <v>2130.0918948820004</v>
      </c>
      <c r="S120" s="84">
        <v>5.7632011043824124E-3</v>
      </c>
      <c r="T120" s="84">
        <v>3.1545319848405333E-3</v>
      </c>
      <c r="U120" s="84">
        <v>4.0856586978089846E-4</v>
      </c>
    </row>
    <row r="121" spans="2:21">
      <c r="B121" s="76" t="s">
        <v>469</v>
      </c>
      <c r="C121" s="73">
        <v>1155357</v>
      </c>
      <c r="D121" s="86" t="s">
        <v>120</v>
      </c>
      <c r="E121" s="86" t="s">
        <v>318</v>
      </c>
      <c r="F121" s="73" t="s">
        <v>470</v>
      </c>
      <c r="G121" s="86" t="s">
        <v>129</v>
      </c>
      <c r="H121" s="73" t="s">
        <v>467</v>
      </c>
      <c r="I121" s="73" t="s">
        <v>329</v>
      </c>
      <c r="J121" s="73"/>
      <c r="K121" s="83">
        <v>0.75000000000027722</v>
      </c>
      <c r="L121" s="86" t="s">
        <v>133</v>
      </c>
      <c r="M121" s="87">
        <v>3.15E-2</v>
      </c>
      <c r="N121" s="87">
        <v>2.9700000000010975E-2</v>
      </c>
      <c r="O121" s="83">
        <v>811095.5939930001</v>
      </c>
      <c r="P121" s="85">
        <v>111.26</v>
      </c>
      <c r="Q121" s="73"/>
      <c r="R121" s="83">
        <v>902.424989633</v>
      </c>
      <c r="S121" s="84">
        <v>5.9818410496724136E-3</v>
      </c>
      <c r="T121" s="84">
        <v>1.3364345925903746E-3</v>
      </c>
      <c r="U121" s="84">
        <v>1.7309114770461563E-4</v>
      </c>
    </row>
    <row r="122" spans="2:21">
      <c r="B122" s="76" t="s">
        <v>471</v>
      </c>
      <c r="C122" s="73">
        <v>1184779</v>
      </c>
      <c r="D122" s="86" t="s">
        <v>120</v>
      </c>
      <c r="E122" s="86" t="s">
        <v>318</v>
      </c>
      <c r="F122" s="73" t="s">
        <v>470</v>
      </c>
      <c r="G122" s="86" t="s">
        <v>129</v>
      </c>
      <c r="H122" s="73" t="s">
        <v>467</v>
      </c>
      <c r="I122" s="73" t="s">
        <v>329</v>
      </c>
      <c r="J122" s="73"/>
      <c r="K122" s="83">
        <v>3.0799999999998251</v>
      </c>
      <c r="L122" s="86" t="s">
        <v>133</v>
      </c>
      <c r="M122" s="87">
        <v>0.01</v>
      </c>
      <c r="N122" s="87">
        <v>3.5099999999995683E-2</v>
      </c>
      <c r="O122" s="83">
        <v>1839003.1747820002</v>
      </c>
      <c r="P122" s="85">
        <v>99.47</v>
      </c>
      <c r="Q122" s="73"/>
      <c r="R122" s="83">
        <v>1829.2564889290002</v>
      </c>
      <c r="S122" s="84">
        <v>4.9800774897148991E-3</v>
      </c>
      <c r="T122" s="84">
        <v>2.7090136893475605E-3</v>
      </c>
      <c r="U122" s="84">
        <v>3.5086362717371458E-4</v>
      </c>
    </row>
    <row r="123" spans="2:21">
      <c r="B123" s="76" t="s">
        <v>472</v>
      </c>
      <c r="C123" s="73">
        <v>1192442</v>
      </c>
      <c r="D123" s="86" t="s">
        <v>120</v>
      </c>
      <c r="E123" s="86" t="s">
        <v>318</v>
      </c>
      <c r="F123" s="73" t="s">
        <v>470</v>
      </c>
      <c r="G123" s="86" t="s">
        <v>129</v>
      </c>
      <c r="H123" s="73" t="s">
        <v>467</v>
      </c>
      <c r="I123" s="73" t="s">
        <v>329</v>
      </c>
      <c r="J123" s="73"/>
      <c r="K123" s="83">
        <v>3.4500000000005584</v>
      </c>
      <c r="L123" s="86" t="s">
        <v>133</v>
      </c>
      <c r="M123" s="87">
        <v>3.2300000000000002E-2</v>
      </c>
      <c r="N123" s="87">
        <v>3.8500000000007445E-2</v>
      </c>
      <c r="O123" s="83">
        <v>2107989.1373760006</v>
      </c>
      <c r="P123" s="85">
        <v>101.9</v>
      </c>
      <c r="Q123" s="73"/>
      <c r="R123" s="83">
        <v>2148.0411034640006</v>
      </c>
      <c r="S123" s="84">
        <v>4.48584681940756E-3</v>
      </c>
      <c r="T123" s="84">
        <v>3.1811136326607699E-3</v>
      </c>
      <c r="U123" s="84">
        <v>4.120086480168064E-4</v>
      </c>
    </row>
    <row r="124" spans="2:21">
      <c r="B124" s="76" t="s">
        <v>473</v>
      </c>
      <c r="C124" s="73">
        <v>1139849</v>
      </c>
      <c r="D124" s="86" t="s">
        <v>120</v>
      </c>
      <c r="E124" s="86" t="s">
        <v>318</v>
      </c>
      <c r="F124" s="73" t="s">
        <v>474</v>
      </c>
      <c r="G124" s="86" t="s">
        <v>334</v>
      </c>
      <c r="H124" s="73" t="s">
        <v>475</v>
      </c>
      <c r="I124" s="73" t="s">
        <v>131</v>
      </c>
      <c r="J124" s="73"/>
      <c r="K124" s="83">
        <v>2.2399999999988247</v>
      </c>
      <c r="L124" s="86" t="s">
        <v>133</v>
      </c>
      <c r="M124" s="87">
        <v>2.5000000000000001E-2</v>
      </c>
      <c r="N124" s="87">
        <v>3.1499999999981994E-2</v>
      </c>
      <c r="O124" s="83">
        <v>956858.94942600012</v>
      </c>
      <c r="P124" s="85">
        <v>110.23</v>
      </c>
      <c r="Q124" s="73"/>
      <c r="R124" s="83">
        <v>1054.7456209259999</v>
      </c>
      <c r="S124" s="84">
        <v>2.690269546253348E-3</v>
      </c>
      <c r="T124" s="84">
        <v>1.5620118573644317E-3</v>
      </c>
      <c r="U124" s="84">
        <v>2.0230726338456734E-4</v>
      </c>
    </row>
    <row r="125" spans="2:21">
      <c r="B125" s="76" t="s">
        <v>476</v>
      </c>
      <c r="C125" s="73">
        <v>1142629</v>
      </c>
      <c r="D125" s="86" t="s">
        <v>120</v>
      </c>
      <c r="E125" s="86" t="s">
        <v>318</v>
      </c>
      <c r="F125" s="73" t="s">
        <v>474</v>
      </c>
      <c r="G125" s="86" t="s">
        <v>334</v>
      </c>
      <c r="H125" s="73" t="s">
        <v>475</v>
      </c>
      <c r="I125" s="73" t="s">
        <v>131</v>
      </c>
      <c r="J125" s="73"/>
      <c r="K125" s="83">
        <v>5.2500000000019584</v>
      </c>
      <c r="L125" s="86" t="s">
        <v>133</v>
      </c>
      <c r="M125" s="87">
        <v>1.9E-2</v>
      </c>
      <c r="N125" s="87">
        <v>3.5600000000010096E-2</v>
      </c>
      <c r="O125" s="83">
        <v>1126916.0665920002</v>
      </c>
      <c r="P125" s="85">
        <v>101.98</v>
      </c>
      <c r="Q125" s="73"/>
      <c r="R125" s="83">
        <v>1149.229001939</v>
      </c>
      <c r="S125" s="84">
        <v>3.7496475970185779E-3</v>
      </c>
      <c r="T125" s="84">
        <v>1.7019357959313613E-3</v>
      </c>
      <c r="U125" s="84">
        <v>2.204298076917719E-4</v>
      </c>
    </row>
    <row r="126" spans="2:21">
      <c r="B126" s="76" t="s">
        <v>477</v>
      </c>
      <c r="C126" s="73">
        <v>1183151</v>
      </c>
      <c r="D126" s="86" t="s">
        <v>120</v>
      </c>
      <c r="E126" s="86" t="s">
        <v>318</v>
      </c>
      <c r="F126" s="73" t="s">
        <v>474</v>
      </c>
      <c r="G126" s="86" t="s">
        <v>334</v>
      </c>
      <c r="H126" s="73" t="s">
        <v>475</v>
      </c>
      <c r="I126" s="73" t="s">
        <v>131</v>
      </c>
      <c r="J126" s="73"/>
      <c r="K126" s="83">
        <v>7.0300000000032137</v>
      </c>
      <c r="L126" s="86" t="s">
        <v>133</v>
      </c>
      <c r="M126" s="87">
        <v>3.9000000000000003E-3</v>
      </c>
      <c r="N126" s="87">
        <v>3.8200000000020752E-2</v>
      </c>
      <c r="O126" s="83">
        <v>1167214.8735320002</v>
      </c>
      <c r="P126" s="85">
        <v>84.23</v>
      </c>
      <c r="Q126" s="73"/>
      <c r="R126" s="83">
        <v>983.14508982800021</v>
      </c>
      <c r="S126" s="84">
        <v>4.9668718022638312E-3</v>
      </c>
      <c r="T126" s="84">
        <v>1.4559759788077831E-3</v>
      </c>
      <c r="U126" s="84">
        <v>1.8857380271316797E-4</v>
      </c>
    </row>
    <row r="127" spans="2:21">
      <c r="B127" s="76" t="s">
        <v>478</v>
      </c>
      <c r="C127" s="73">
        <v>1177526</v>
      </c>
      <c r="D127" s="86" t="s">
        <v>120</v>
      </c>
      <c r="E127" s="86" t="s">
        <v>318</v>
      </c>
      <c r="F127" s="73" t="s">
        <v>479</v>
      </c>
      <c r="G127" s="86" t="s">
        <v>480</v>
      </c>
      <c r="H127" s="73" t="s">
        <v>467</v>
      </c>
      <c r="I127" s="73" t="s">
        <v>329</v>
      </c>
      <c r="J127" s="73"/>
      <c r="K127" s="83">
        <v>4.6700000000023048</v>
      </c>
      <c r="L127" s="86" t="s">
        <v>133</v>
      </c>
      <c r="M127" s="87">
        <v>7.4999999999999997E-3</v>
      </c>
      <c r="N127" s="87">
        <v>4.1100000000018622E-2</v>
      </c>
      <c r="O127" s="83">
        <v>679870.4907630001</v>
      </c>
      <c r="P127" s="85">
        <v>93.2</v>
      </c>
      <c r="Q127" s="73"/>
      <c r="R127" s="83">
        <v>633.63928976200009</v>
      </c>
      <c r="S127" s="84">
        <v>1.3909960507480464E-3</v>
      </c>
      <c r="T127" s="84">
        <v>9.3837989394189797E-4</v>
      </c>
      <c r="U127" s="84">
        <v>1.2153625304663372E-4</v>
      </c>
    </row>
    <row r="128" spans="2:21">
      <c r="B128" s="76" t="s">
        <v>481</v>
      </c>
      <c r="C128" s="73">
        <v>1184555</v>
      </c>
      <c r="D128" s="86" t="s">
        <v>120</v>
      </c>
      <c r="E128" s="86" t="s">
        <v>318</v>
      </c>
      <c r="F128" s="73" t="s">
        <v>479</v>
      </c>
      <c r="G128" s="86" t="s">
        <v>480</v>
      </c>
      <c r="H128" s="73" t="s">
        <v>467</v>
      </c>
      <c r="I128" s="73" t="s">
        <v>329</v>
      </c>
      <c r="J128" s="73"/>
      <c r="K128" s="83">
        <v>5.3199999999999408</v>
      </c>
      <c r="L128" s="86" t="s">
        <v>133</v>
      </c>
      <c r="M128" s="87">
        <v>7.4999999999999997E-3</v>
      </c>
      <c r="N128" s="87">
        <v>4.3099999999998959E-2</v>
      </c>
      <c r="O128" s="83">
        <v>3758171.2629270004</v>
      </c>
      <c r="P128" s="85">
        <v>88.98</v>
      </c>
      <c r="Q128" s="73"/>
      <c r="R128" s="83">
        <v>3344.0206670850002</v>
      </c>
      <c r="S128" s="84">
        <v>4.3308928664836672E-3</v>
      </c>
      <c r="T128" s="84">
        <v>4.9522840670081876E-3</v>
      </c>
      <c r="U128" s="84">
        <v>6.4140552606936662E-4</v>
      </c>
    </row>
    <row r="129" spans="2:21">
      <c r="B129" s="76" t="s">
        <v>482</v>
      </c>
      <c r="C129" s="73">
        <v>1130632</v>
      </c>
      <c r="D129" s="86" t="s">
        <v>120</v>
      </c>
      <c r="E129" s="86" t="s">
        <v>318</v>
      </c>
      <c r="F129" s="73" t="s">
        <v>453</v>
      </c>
      <c r="G129" s="86" t="s">
        <v>334</v>
      </c>
      <c r="H129" s="73" t="s">
        <v>467</v>
      </c>
      <c r="I129" s="73" t="s">
        <v>329</v>
      </c>
      <c r="J129" s="73"/>
      <c r="K129" s="83">
        <v>0.85000000006134568</v>
      </c>
      <c r="L129" s="86" t="s">
        <v>133</v>
      </c>
      <c r="M129" s="87">
        <v>3.4500000000000003E-2</v>
      </c>
      <c r="N129" s="87">
        <v>3.1200000000981536E-2</v>
      </c>
      <c r="O129" s="83">
        <v>11029.158728000002</v>
      </c>
      <c r="P129" s="85">
        <v>110.85</v>
      </c>
      <c r="Q129" s="73"/>
      <c r="R129" s="83">
        <v>12.225822065000001</v>
      </c>
      <c r="S129" s="84">
        <v>8.5338469465860774E-5</v>
      </c>
      <c r="T129" s="84">
        <v>1.8105672735376565E-5</v>
      </c>
      <c r="U129" s="84">
        <v>2.3449944285384619E-6</v>
      </c>
    </row>
    <row r="130" spans="2:21">
      <c r="B130" s="76" t="s">
        <v>483</v>
      </c>
      <c r="C130" s="73">
        <v>1138668</v>
      </c>
      <c r="D130" s="86" t="s">
        <v>120</v>
      </c>
      <c r="E130" s="86" t="s">
        <v>318</v>
      </c>
      <c r="F130" s="73" t="s">
        <v>453</v>
      </c>
      <c r="G130" s="86" t="s">
        <v>334</v>
      </c>
      <c r="H130" s="73" t="s">
        <v>467</v>
      </c>
      <c r="I130" s="73" t="s">
        <v>329</v>
      </c>
      <c r="J130" s="73"/>
      <c r="K130" s="83">
        <v>1.9600000000013758</v>
      </c>
      <c r="L130" s="86" t="s">
        <v>133</v>
      </c>
      <c r="M130" s="87">
        <v>2.0499999999999997E-2</v>
      </c>
      <c r="N130" s="87">
        <v>3.3800000000016706E-2</v>
      </c>
      <c r="O130" s="83">
        <v>186530.76689700002</v>
      </c>
      <c r="P130" s="85">
        <v>109.1</v>
      </c>
      <c r="Q130" s="73"/>
      <c r="R130" s="83">
        <v>203.50507080700004</v>
      </c>
      <c r="S130" s="84">
        <v>5.0414184048448024E-4</v>
      </c>
      <c r="T130" s="84">
        <v>3.0137819710049721E-4</v>
      </c>
      <c r="U130" s="84">
        <v>3.9033633459128885E-5</v>
      </c>
    </row>
    <row r="131" spans="2:21">
      <c r="B131" s="76" t="s">
        <v>484</v>
      </c>
      <c r="C131" s="73">
        <v>1141696</v>
      </c>
      <c r="D131" s="86" t="s">
        <v>120</v>
      </c>
      <c r="E131" s="86" t="s">
        <v>318</v>
      </c>
      <c r="F131" s="73" t="s">
        <v>453</v>
      </c>
      <c r="G131" s="86" t="s">
        <v>334</v>
      </c>
      <c r="H131" s="73" t="s">
        <v>467</v>
      </c>
      <c r="I131" s="73" t="s">
        <v>329</v>
      </c>
      <c r="J131" s="73"/>
      <c r="K131" s="83">
        <v>2.4300000000006681</v>
      </c>
      <c r="L131" s="86" t="s">
        <v>133</v>
      </c>
      <c r="M131" s="87">
        <v>2.0499999999999997E-2</v>
      </c>
      <c r="N131" s="87">
        <v>3.6500000000006527E-2</v>
      </c>
      <c r="O131" s="83">
        <v>1200714.4111750002</v>
      </c>
      <c r="P131" s="85">
        <v>108.48</v>
      </c>
      <c r="Q131" s="73"/>
      <c r="R131" s="83">
        <v>1302.5350332910002</v>
      </c>
      <c r="S131" s="84">
        <v>1.5673320470360847E-3</v>
      </c>
      <c r="T131" s="84">
        <v>1.9289723761515966E-3</v>
      </c>
      <c r="U131" s="84">
        <v>2.4983492969260344E-4</v>
      </c>
    </row>
    <row r="132" spans="2:21">
      <c r="B132" s="76" t="s">
        <v>485</v>
      </c>
      <c r="C132" s="73">
        <v>1165141</v>
      </c>
      <c r="D132" s="86" t="s">
        <v>120</v>
      </c>
      <c r="E132" s="86" t="s">
        <v>318</v>
      </c>
      <c r="F132" s="73" t="s">
        <v>453</v>
      </c>
      <c r="G132" s="86" t="s">
        <v>334</v>
      </c>
      <c r="H132" s="73" t="s">
        <v>467</v>
      </c>
      <c r="I132" s="73" t="s">
        <v>329</v>
      </c>
      <c r="J132" s="73"/>
      <c r="K132" s="83">
        <v>5.4999999999986589</v>
      </c>
      <c r="L132" s="86" t="s">
        <v>133</v>
      </c>
      <c r="M132" s="87">
        <v>8.3999999999999995E-3</v>
      </c>
      <c r="N132" s="87">
        <v>3.8299999999992541E-2</v>
      </c>
      <c r="O132" s="83">
        <v>1981371.6889090003</v>
      </c>
      <c r="P132" s="85">
        <v>94.09</v>
      </c>
      <c r="Q132" s="73"/>
      <c r="R132" s="83">
        <v>1864.2725556330004</v>
      </c>
      <c r="S132" s="84">
        <v>2.9256174809736911E-3</v>
      </c>
      <c r="T132" s="84">
        <v>2.7608702795099286E-3</v>
      </c>
      <c r="U132" s="84">
        <v>3.5757994292685174E-4</v>
      </c>
    </row>
    <row r="133" spans="2:21">
      <c r="B133" s="76" t="s">
        <v>486</v>
      </c>
      <c r="C133" s="73">
        <v>1178367</v>
      </c>
      <c r="D133" s="86" t="s">
        <v>120</v>
      </c>
      <c r="E133" s="86" t="s">
        <v>318</v>
      </c>
      <c r="F133" s="73" t="s">
        <v>453</v>
      </c>
      <c r="G133" s="86" t="s">
        <v>334</v>
      </c>
      <c r="H133" s="73" t="s">
        <v>467</v>
      </c>
      <c r="I133" s="73" t="s">
        <v>329</v>
      </c>
      <c r="J133" s="73"/>
      <c r="K133" s="83">
        <v>6.3199999999964005</v>
      </c>
      <c r="L133" s="86" t="s">
        <v>133</v>
      </c>
      <c r="M133" s="87">
        <v>5.0000000000000001E-3</v>
      </c>
      <c r="N133" s="87">
        <v>3.4099999999982013E-2</v>
      </c>
      <c r="O133" s="83">
        <v>355120.52456000005</v>
      </c>
      <c r="P133" s="85">
        <v>90.77</v>
      </c>
      <c r="Q133" s="73"/>
      <c r="R133" s="83">
        <v>322.34289133800007</v>
      </c>
      <c r="S133" s="84">
        <v>1.9714592094189336E-3</v>
      </c>
      <c r="T133" s="84">
        <v>4.7736952722785095E-4</v>
      </c>
      <c r="U133" s="84">
        <v>6.1827522128802463E-5</v>
      </c>
    </row>
    <row r="134" spans="2:21">
      <c r="B134" s="76" t="s">
        <v>487</v>
      </c>
      <c r="C134" s="73">
        <v>1178375</v>
      </c>
      <c r="D134" s="86" t="s">
        <v>120</v>
      </c>
      <c r="E134" s="86" t="s">
        <v>318</v>
      </c>
      <c r="F134" s="73" t="s">
        <v>453</v>
      </c>
      <c r="G134" s="86" t="s">
        <v>334</v>
      </c>
      <c r="H134" s="73" t="s">
        <v>467</v>
      </c>
      <c r="I134" s="73" t="s">
        <v>329</v>
      </c>
      <c r="J134" s="73"/>
      <c r="K134" s="83">
        <v>6.1899999999998307</v>
      </c>
      <c r="L134" s="86" t="s">
        <v>133</v>
      </c>
      <c r="M134" s="87">
        <v>9.7000000000000003E-3</v>
      </c>
      <c r="N134" s="87">
        <v>3.9799999999996609E-2</v>
      </c>
      <c r="O134" s="83">
        <v>975885.86044600012</v>
      </c>
      <c r="P134" s="85">
        <v>90.71</v>
      </c>
      <c r="Q134" s="73"/>
      <c r="R134" s="83">
        <v>885.22611308500007</v>
      </c>
      <c r="S134" s="84">
        <v>2.3399466387710489E-3</v>
      </c>
      <c r="T134" s="84">
        <v>1.3109641392712726E-3</v>
      </c>
      <c r="U134" s="84">
        <v>1.6979228817044651E-4</v>
      </c>
    </row>
    <row r="135" spans="2:21">
      <c r="B135" s="76" t="s">
        <v>488</v>
      </c>
      <c r="C135" s="73">
        <v>1171214</v>
      </c>
      <c r="D135" s="86" t="s">
        <v>120</v>
      </c>
      <c r="E135" s="86" t="s">
        <v>318</v>
      </c>
      <c r="F135" s="73" t="s">
        <v>489</v>
      </c>
      <c r="G135" s="86" t="s">
        <v>490</v>
      </c>
      <c r="H135" s="73" t="s">
        <v>475</v>
      </c>
      <c r="I135" s="73" t="s">
        <v>131</v>
      </c>
      <c r="J135" s="73"/>
      <c r="K135" s="83">
        <v>1.5399999999996663</v>
      </c>
      <c r="L135" s="86" t="s">
        <v>133</v>
      </c>
      <c r="M135" s="87">
        <v>1.8500000000000003E-2</v>
      </c>
      <c r="N135" s="87">
        <v>3.5099999999990666E-2</v>
      </c>
      <c r="O135" s="83">
        <v>1502093.652942</v>
      </c>
      <c r="P135" s="85">
        <v>107.74</v>
      </c>
      <c r="Q135" s="73"/>
      <c r="R135" s="83">
        <v>1618.3557024010004</v>
      </c>
      <c r="S135" s="84">
        <v>2.545576282778606E-3</v>
      </c>
      <c r="T135" s="84">
        <v>2.3966829029016283E-3</v>
      </c>
      <c r="U135" s="84">
        <v>3.1041144598269551E-4</v>
      </c>
    </row>
    <row r="136" spans="2:21">
      <c r="B136" s="76" t="s">
        <v>491</v>
      </c>
      <c r="C136" s="73">
        <v>1175660</v>
      </c>
      <c r="D136" s="86" t="s">
        <v>120</v>
      </c>
      <c r="E136" s="86" t="s">
        <v>318</v>
      </c>
      <c r="F136" s="73" t="s">
        <v>489</v>
      </c>
      <c r="G136" s="86" t="s">
        <v>490</v>
      </c>
      <c r="H136" s="73" t="s">
        <v>475</v>
      </c>
      <c r="I136" s="73" t="s">
        <v>131</v>
      </c>
      <c r="J136" s="73"/>
      <c r="K136" s="83">
        <v>1.1300000000002655</v>
      </c>
      <c r="L136" s="86" t="s">
        <v>133</v>
      </c>
      <c r="M136" s="87">
        <v>0.01</v>
      </c>
      <c r="N136" s="87">
        <v>4.0100000000005312E-2</v>
      </c>
      <c r="O136" s="83">
        <v>2980451.3156540003</v>
      </c>
      <c r="P136" s="85">
        <v>106.2</v>
      </c>
      <c r="Q136" s="73"/>
      <c r="R136" s="83">
        <v>3165.2393409320002</v>
      </c>
      <c r="S136" s="84">
        <v>3.1330818808820173E-3</v>
      </c>
      <c r="T136" s="84">
        <v>4.6875201791229245E-3</v>
      </c>
      <c r="U136" s="84">
        <v>6.0711407216740743E-4</v>
      </c>
    </row>
    <row r="137" spans="2:21">
      <c r="B137" s="76" t="s">
        <v>492</v>
      </c>
      <c r="C137" s="73">
        <v>1182831</v>
      </c>
      <c r="D137" s="86" t="s">
        <v>120</v>
      </c>
      <c r="E137" s="86" t="s">
        <v>318</v>
      </c>
      <c r="F137" s="73" t="s">
        <v>489</v>
      </c>
      <c r="G137" s="86" t="s">
        <v>490</v>
      </c>
      <c r="H137" s="73" t="s">
        <v>475</v>
      </c>
      <c r="I137" s="73" t="s">
        <v>131</v>
      </c>
      <c r="J137" s="73"/>
      <c r="K137" s="83">
        <v>4.1399999999995458</v>
      </c>
      <c r="L137" s="86" t="s">
        <v>133</v>
      </c>
      <c r="M137" s="87">
        <v>0.01</v>
      </c>
      <c r="N137" s="87">
        <v>4.6799999999993763E-2</v>
      </c>
      <c r="O137" s="83">
        <v>3794098.1988260006</v>
      </c>
      <c r="P137" s="85">
        <v>93.07</v>
      </c>
      <c r="Q137" s="73"/>
      <c r="R137" s="83">
        <v>3531.1670647900009</v>
      </c>
      <c r="S137" s="84">
        <v>3.2043178618158911E-3</v>
      </c>
      <c r="T137" s="84">
        <v>5.229436099193548E-3</v>
      </c>
      <c r="U137" s="84">
        <v>6.7730145663387465E-4</v>
      </c>
    </row>
    <row r="138" spans="2:21">
      <c r="B138" s="76" t="s">
        <v>493</v>
      </c>
      <c r="C138" s="73">
        <v>1191659</v>
      </c>
      <c r="D138" s="86" t="s">
        <v>120</v>
      </c>
      <c r="E138" s="86" t="s">
        <v>318</v>
      </c>
      <c r="F138" s="73" t="s">
        <v>489</v>
      </c>
      <c r="G138" s="86" t="s">
        <v>490</v>
      </c>
      <c r="H138" s="73" t="s">
        <v>475</v>
      </c>
      <c r="I138" s="73" t="s">
        <v>131</v>
      </c>
      <c r="J138" s="73"/>
      <c r="K138" s="83">
        <v>2.8000000000002263</v>
      </c>
      <c r="L138" s="86" t="s">
        <v>133</v>
      </c>
      <c r="M138" s="87">
        <v>3.5400000000000001E-2</v>
      </c>
      <c r="N138" s="87">
        <v>4.4100000000005524E-2</v>
      </c>
      <c r="O138" s="83">
        <v>2628477.8100000005</v>
      </c>
      <c r="P138" s="85">
        <v>101.14</v>
      </c>
      <c r="Q138" s="73"/>
      <c r="R138" s="83">
        <v>2658.4424565330005</v>
      </c>
      <c r="S138" s="84">
        <v>3.8259673221641612E-3</v>
      </c>
      <c r="T138" s="84">
        <v>3.9369859014725525E-3</v>
      </c>
      <c r="U138" s="84">
        <v>5.0990704068945461E-4</v>
      </c>
    </row>
    <row r="139" spans="2:21">
      <c r="B139" s="76" t="s">
        <v>494</v>
      </c>
      <c r="C139" s="73">
        <v>1139542</v>
      </c>
      <c r="D139" s="86" t="s">
        <v>120</v>
      </c>
      <c r="E139" s="86" t="s">
        <v>318</v>
      </c>
      <c r="F139" s="73" t="s">
        <v>495</v>
      </c>
      <c r="G139" s="86" t="s">
        <v>342</v>
      </c>
      <c r="H139" s="73" t="s">
        <v>467</v>
      </c>
      <c r="I139" s="73" t="s">
        <v>329</v>
      </c>
      <c r="J139" s="73"/>
      <c r="K139" s="83">
        <v>2.8100000000010419</v>
      </c>
      <c r="L139" s="86" t="s">
        <v>133</v>
      </c>
      <c r="M139" s="87">
        <v>1.9400000000000001E-2</v>
      </c>
      <c r="N139" s="87">
        <v>2.5500000000017363E-2</v>
      </c>
      <c r="O139" s="83">
        <v>262706.08326600003</v>
      </c>
      <c r="P139" s="85">
        <v>109.66</v>
      </c>
      <c r="Q139" s="73"/>
      <c r="R139" s="83">
        <v>288.08346876999997</v>
      </c>
      <c r="S139" s="84">
        <v>7.268186799507196E-4</v>
      </c>
      <c r="T139" s="84">
        <v>4.2663347939226649E-4</v>
      </c>
      <c r="U139" s="84">
        <v>5.5256335780777926E-5</v>
      </c>
    </row>
    <row r="140" spans="2:21">
      <c r="B140" s="76" t="s">
        <v>496</v>
      </c>
      <c r="C140" s="73">
        <v>1142595</v>
      </c>
      <c r="D140" s="86" t="s">
        <v>120</v>
      </c>
      <c r="E140" s="86" t="s">
        <v>318</v>
      </c>
      <c r="F140" s="73" t="s">
        <v>495</v>
      </c>
      <c r="G140" s="86" t="s">
        <v>342</v>
      </c>
      <c r="H140" s="73" t="s">
        <v>467</v>
      </c>
      <c r="I140" s="73" t="s">
        <v>329</v>
      </c>
      <c r="J140" s="73"/>
      <c r="K140" s="83">
        <v>3.7800000000004323</v>
      </c>
      <c r="L140" s="86" t="s">
        <v>133</v>
      </c>
      <c r="M140" s="87">
        <v>1.23E-2</v>
      </c>
      <c r="N140" s="87">
        <v>2.5400000000002712E-2</v>
      </c>
      <c r="O140" s="83">
        <v>2575980.2938680006</v>
      </c>
      <c r="P140" s="85">
        <v>105.9</v>
      </c>
      <c r="Q140" s="73"/>
      <c r="R140" s="83">
        <v>2727.9630581190004</v>
      </c>
      <c r="S140" s="84">
        <v>2.0256634268273049E-3</v>
      </c>
      <c r="T140" s="84">
        <v>4.0399415353751644E-3</v>
      </c>
      <c r="U140" s="84">
        <v>5.232415569715556E-4</v>
      </c>
    </row>
    <row r="141" spans="2:21">
      <c r="B141" s="76" t="s">
        <v>497</v>
      </c>
      <c r="C141" s="73">
        <v>1142231</v>
      </c>
      <c r="D141" s="86" t="s">
        <v>120</v>
      </c>
      <c r="E141" s="86" t="s">
        <v>318</v>
      </c>
      <c r="F141" s="73" t="s">
        <v>498</v>
      </c>
      <c r="G141" s="86" t="s">
        <v>499</v>
      </c>
      <c r="H141" s="73" t="s">
        <v>500</v>
      </c>
      <c r="I141" s="73" t="s">
        <v>131</v>
      </c>
      <c r="J141" s="73"/>
      <c r="K141" s="83">
        <v>2.6600000000004624</v>
      </c>
      <c r="L141" s="86" t="s">
        <v>133</v>
      </c>
      <c r="M141" s="87">
        <v>2.5699999999999997E-2</v>
      </c>
      <c r="N141" s="87">
        <v>3.94000000000055E-2</v>
      </c>
      <c r="O141" s="83">
        <v>2558499.1944030006</v>
      </c>
      <c r="P141" s="85">
        <v>108.2</v>
      </c>
      <c r="Q141" s="73"/>
      <c r="R141" s="83">
        <v>2768.2960134920004</v>
      </c>
      <c r="S141" s="84">
        <v>1.9950650834360114E-3</v>
      </c>
      <c r="T141" s="84">
        <v>4.0996721029027787E-3</v>
      </c>
      <c r="U141" s="84">
        <v>5.3097768752648493E-4</v>
      </c>
    </row>
    <row r="142" spans="2:21">
      <c r="B142" s="76" t="s">
        <v>501</v>
      </c>
      <c r="C142" s="73">
        <v>1171628</v>
      </c>
      <c r="D142" s="86" t="s">
        <v>120</v>
      </c>
      <c r="E142" s="86" t="s">
        <v>318</v>
      </c>
      <c r="F142" s="73" t="s">
        <v>498</v>
      </c>
      <c r="G142" s="86" t="s">
        <v>499</v>
      </c>
      <c r="H142" s="73" t="s">
        <v>500</v>
      </c>
      <c r="I142" s="73" t="s">
        <v>131</v>
      </c>
      <c r="J142" s="73"/>
      <c r="K142" s="83">
        <v>1.4900000000006057</v>
      </c>
      <c r="L142" s="86" t="s">
        <v>133</v>
      </c>
      <c r="M142" s="87">
        <v>1.2199999999999999E-2</v>
      </c>
      <c r="N142" s="87">
        <v>3.6299999999996974E-2</v>
      </c>
      <c r="O142" s="83">
        <v>371475.58438100008</v>
      </c>
      <c r="P142" s="85">
        <v>106.66</v>
      </c>
      <c r="Q142" s="73"/>
      <c r="R142" s="83">
        <v>396.21587192400006</v>
      </c>
      <c r="S142" s="84">
        <v>8.0755561821956544E-4</v>
      </c>
      <c r="T142" s="84">
        <v>5.8677076040185446E-4</v>
      </c>
      <c r="U142" s="84">
        <v>7.5996853808315981E-5</v>
      </c>
    </row>
    <row r="143" spans="2:21">
      <c r="B143" s="76" t="s">
        <v>502</v>
      </c>
      <c r="C143" s="73">
        <v>1178292</v>
      </c>
      <c r="D143" s="86" t="s">
        <v>120</v>
      </c>
      <c r="E143" s="86" t="s">
        <v>318</v>
      </c>
      <c r="F143" s="73" t="s">
        <v>498</v>
      </c>
      <c r="G143" s="86" t="s">
        <v>499</v>
      </c>
      <c r="H143" s="73" t="s">
        <v>500</v>
      </c>
      <c r="I143" s="73" t="s">
        <v>131</v>
      </c>
      <c r="J143" s="73"/>
      <c r="K143" s="83">
        <v>5.3399999999969596</v>
      </c>
      <c r="L143" s="86" t="s">
        <v>133</v>
      </c>
      <c r="M143" s="87">
        <v>1.09E-2</v>
      </c>
      <c r="N143" s="87">
        <v>3.9899999999980916E-2</v>
      </c>
      <c r="O143" s="83">
        <v>990059.97510000016</v>
      </c>
      <c r="P143" s="85">
        <v>93.67</v>
      </c>
      <c r="Q143" s="73"/>
      <c r="R143" s="83">
        <v>927.38917592300004</v>
      </c>
      <c r="S143" s="84">
        <v>1.7720906809785646E-3</v>
      </c>
      <c r="T143" s="84">
        <v>1.3734049807302183E-3</v>
      </c>
      <c r="U143" s="84">
        <v>1.7787944557545057E-4</v>
      </c>
    </row>
    <row r="144" spans="2:21">
      <c r="B144" s="76" t="s">
        <v>503</v>
      </c>
      <c r="C144" s="73">
        <v>1184530</v>
      </c>
      <c r="D144" s="86" t="s">
        <v>120</v>
      </c>
      <c r="E144" s="86" t="s">
        <v>318</v>
      </c>
      <c r="F144" s="73" t="s">
        <v>498</v>
      </c>
      <c r="G144" s="86" t="s">
        <v>499</v>
      </c>
      <c r="H144" s="73" t="s">
        <v>500</v>
      </c>
      <c r="I144" s="73" t="s">
        <v>131</v>
      </c>
      <c r="J144" s="73"/>
      <c r="K144" s="83">
        <v>6.2600000000026741</v>
      </c>
      <c r="L144" s="86" t="s">
        <v>133</v>
      </c>
      <c r="M144" s="87">
        <v>1.54E-2</v>
      </c>
      <c r="N144" s="87">
        <v>4.1700000000022011E-2</v>
      </c>
      <c r="O144" s="83">
        <v>1108835.9307760003</v>
      </c>
      <c r="P144" s="85">
        <v>91.75</v>
      </c>
      <c r="Q144" s="73"/>
      <c r="R144" s="83">
        <v>1017.3569602280002</v>
      </c>
      <c r="S144" s="84">
        <v>3.1681026593600005E-3</v>
      </c>
      <c r="T144" s="84">
        <v>1.5066416048764638E-3</v>
      </c>
      <c r="U144" s="84">
        <v>1.9513586823737938E-4</v>
      </c>
    </row>
    <row r="145" spans="2:21">
      <c r="B145" s="76" t="s">
        <v>504</v>
      </c>
      <c r="C145" s="73">
        <v>1182989</v>
      </c>
      <c r="D145" s="86" t="s">
        <v>120</v>
      </c>
      <c r="E145" s="86" t="s">
        <v>318</v>
      </c>
      <c r="F145" s="73" t="s">
        <v>505</v>
      </c>
      <c r="G145" s="86" t="s">
        <v>506</v>
      </c>
      <c r="H145" s="73" t="s">
        <v>507</v>
      </c>
      <c r="I145" s="73" t="s">
        <v>329</v>
      </c>
      <c r="J145" s="73"/>
      <c r="K145" s="83">
        <v>4.4799999999999827</v>
      </c>
      <c r="L145" s="86" t="s">
        <v>133</v>
      </c>
      <c r="M145" s="87">
        <v>7.4999999999999997E-3</v>
      </c>
      <c r="N145" s="87">
        <v>3.7899999999998206E-2</v>
      </c>
      <c r="O145" s="83">
        <v>4965402.3580030007</v>
      </c>
      <c r="P145" s="85">
        <v>94.32</v>
      </c>
      <c r="Q145" s="73"/>
      <c r="R145" s="83">
        <v>4683.3675250960014</v>
      </c>
      <c r="S145" s="84">
        <v>3.2264682541919575E-3</v>
      </c>
      <c r="T145" s="84">
        <v>6.9357724378821713E-3</v>
      </c>
      <c r="U145" s="84">
        <v>8.9830120991116246E-4</v>
      </c>
    </row>
    <row r="146" spans="2:21">
      <c r="B146" s="76" t="s">
        <v>508</v>
      </c>
      <c r="C146" s="73">
        <v>1260769</v>
      </c>
      <c r="D146" s="86" t="s">
        <v>120</v>
      </c>
      <c r="E146" s="86" t="s">
        <v>318</v>
      </c>
      <c r="F146" s="73" t="s">
        <v>509</v>
      </c>
      <c r="G146" s="86" t="s">
        <v>499</v>
      </c>
      <c r="H146" s="73" t="s">
        <v>500</v>
      </c>
      <c r="I146" s="73" t="s">
        <v>131</v>
      </c>
      <c r="J146" s="73"/>
      <c r="K146" s="83">
        <v>3.5400000000000302</v>
      </c>
      <c r="L146" s="86" t="s">
        <v>133</v>
      </c>
      <c r="M146" s="87">
        <v>1.3300000000000001E-2</v>
      </c>
      <c r="N146" s="87">
        <v>3.5500000000002238E-2</v>
      </c>
      <c r="O146" s="83">
        <v>1304125.5237120003</v>
      </c>
      <c r="P146" s="85">
        <v>102.71</v>
      </c>
      <c r="Q146" s="73"/>
      <c r="R146" s="83">
        <v>1339.4673779740003</v>
      </c>
      <c r="S146" s="84">
        <v>3.9759924503414649E-3</v>
      </c>
      <c r="T146" s="84">
        <v>1.9836668533511977E-3</v>
      </c>
      <c r="U146" s="84">
        <v>2.5691880037663972E-4</v>
      </c>
    </row>
    <row r="147" spans="2:21">
      <c r="B147" s="76" t="s">
        <v>510</v>
      </c>
      <c r="C147" s="73">
        <v>6120224</v>
      </c>
      <c r="D147" s="86" t="s">
        <v>120</v>
      </c>
      <c r="E147" s="86" t="s">
        <v>318</v>
      </c>
      <c r="F147" s="73" t="s">
        <v>511</v>
      </c>
      <c r="G147" s="86" t="s">
        <v>334</v>
      </c>
      <c r="H147" s="73" t="s">
        <v>507</v>
      </c>
      <c r="I147" s="73" t="s">
        <v>329</v>
      </c>
      <c r="J147" s="73"/>
      <c r="K147" s="83">
        <v>3.7600000000053821</v>
      </c>
      <c r="L147" s="86" t="s">
        <v>133</v>
      </c>
      <c r="M147" s="87">
        <v>1.8000000000000002E-2</v>
      </c>
      <c r="N147" s="87">
        <v>3.2900000000087137E-2</v>
      </c>
      <c r="O147" s="83">
        <v>147864.41915800003</v>
      </c>
      <c r="P147" s="85">
        <v>105.55</v>
      </c>
      <c r="Q147" s="73"/>
      <c r="R147" s="83">
        <v>156.07089411600003</v>
      </c>
      <c r="S147" s="84">
        <v>1.7644539059459598E-4</v>
      </c>
      <c r="T147" s="84">
        <v>2.3113116789679898E-4</v>
      </c>
      <c r="U147" s="84">
        <v>2.9935441168146615E-5</v>
      </c>
    </row>
    <row r="148" spans="2:21">
      <c r="B148" s="76" t="s">
        <v>512</v>
      </c>
      <c r="C148" s="73">
        <v>1193630</v>
      </c>
      <c r="D148" s="86" t="s">
        <v>120</v>
      </c>
      <c r="E148" s="86" t="s">
        <v>318</v>
      </c>
      <c r="F148" s="73" t="s">
        <v>513</v>
      </c>
      <c r="G148" s="86" t="s">
        <v>334</v>
      </c>
      <c r="H148" s="73" t="s">
        <v>507</v>
      </c>
      <c r="I148" s="73" t="s">
        <v>329</v>
      </c>
      <c r="J148" s="73"/>
      <c r="K148" s="83">
        <v>4.9999999999995053</v>
      </c>
      <c r="L148" s="86" t="s">
        <v>133</v>
      </c>
      <c r="M148" s="87">
        <v>3.6200000000000003E-2</v>
      </c>
      <c r="N148" s="87">
        <v>4.1299999999996478E-2</v>
      </c>
      <c r="O148" s="83">
        <v>4057756.9218050004</v>
      </c>
      <c r="P148" s="85">
        <v>99.51</v>
      </c>
      <c r="Q148" s="73"/>
      <c r="R148" s="83">
        <v>4037.8738935340007</v>
      </c>
      <c r="S148" s="84">
        <v>2.2832306909418751E-3</v>
      </c>
      <c r="T148" s="84">
        <v>5.9798370100888074E-3</v>
      </c>
      <c r="U148" s="84">
        <v>7.7449121483497856E-4</v>
      </c>
    </row>
    <row r="149" spans="2:21">
      <c r="B149" s="76" t="s">
        <v>514</v>
      </c>
      <c r="C149" s="73">
        <v>1132828</v>
      </c>
      <c r="D149" s="86" t="s">
        <v>120</v>
      </c>
      <c r="E149" s="86" t="s">
        <v>318</v>
      </c>
      <c r="F149" s="73" t="s">
        <v>515</v>
      </c>
      <c r="G149" s="86" t="s">
        <v>157</v>
      </c>
      <c r="H149" s="73" t="s">
        <v>507</v>
      </c>
      <c r="I149" s="73" t="s">
        <v>329</v>
      </c>
      <c r="J149" s="73"/>
      <c r="K149" s="83">
        <v>1.0100000000002405</v>
      </c>
      <c r="L149" s="86" t="s">
        <v>133</v>
      </c>
      <c r="M149" s="87">
        <v>1.9799999999999998E-2</v>
      </c>
      <c r="N149" s="87">
        <v>2.9800000000003487E-2</v>
      </c>
      <c r="O149" s="83">
        <v>542637.39369500009</v>
      </c>
      <c r="P149" s="85">
        <v>109.45</v>
      </c>
      <c r="Q149" s="83">
        <v>611.79646918599997</v>
      </c>
      <c r="R149" s="83">
        <v>1205.7130965710003</v>
      </c>
      <c r="S149" s="84">
        <v>7.1427951008817391E-3</v>
      </c>
      <c r="T149" s="84">
        <v>1.7855851838190491E-3</v>
      </c>
      <c r="U149" s="84">
        <v>2.3126383476241536E-4</v>
      </c>
    </row>
    <row r="150" spans="2:21">
      <c r="B150" s="76" t="s">
        <v>516</v>
      </c>
      <c r="C150" s="73">
        <v>1166057</v>
      </c>
      <c r="D150" s="86" t="s">
        <v>120</v>
      </c>
      <c r="E150" s="86" t="s">
        <v>318</v>
      </c>
      <c r="F150" s="73" t="s">
        <v>517</v>
      </c>
      <c r="G150" s="86" t="s">
        <v>342</v>
      </c>
      <c r="H150" s="73" t="s">
        <v>518</v>
      </c>
      <c r="I150" s="73" t="s">
        <v>329</v>
      </c>
      <c r="J150" s="73"/>
      <c r="K150" s="83">
        <v>3.7199999999996725</v>
      </c>
      <c r="L150" s="86" t="s">
        <v>133</v>
      </c>
      <c r="M150" s="87">
        <v>2.75E-2</v>
      </c>
      <c r="N150" s="87">
        <v>3.57999999999985E-2</v>
      </c>
      <c r="O150" s="83">
        <v>2727351.8539189999</v>
      </c>
      <c r="P150" s="85">
        <v>107.45</v>
      </c>
      <c r="Q150" s="73"/>
      <c r="R150" s="83">
        <v>2930.5394889680001</v>
      </c>
      <c r="S150" s="84">
        <v>3.0203249607858298E-3</v>
      </c>
      <c r="T150" s="84">
        <v>4.3399444751654245E-3</v>
      </c>
      <c r="U150" s="84">
        <v>5.6209707107674237E-4</v>
      </c>
    </row>
    <row r="151" spans="2:21">
      <c r="B151" s="76" t="s">
        <v>519</v>
      </c>
      <c r="C151" s="73">
        <v>1180355</v>
      </c>
      <c r="D151" s="86" t="s">
        <v>120</v>
      </c>
      <c r="E151" s="86" t="s">
        <v>318</v>
      </c>
      <c r="F151" s="73" t="s">
        <v>517</v>
      </c>
      <c r="G151" s="86" t="s">
        <v>342</v>
      </c>
      <c r="H151" s="73" t="s">
        <v>518</v>
      </c>
      <c r="I151" s="73" t="s">
        <v>329</v>
      </c>
      <c r="J151" s="73"/>
      <c r="K151" s="83">
        <v>3.9700000000089739</v>
      </c>
      <c r="L151" s="86" t="s">
        <v>133</v>
      </c>
      <c r="M151" s="87">
        <v>2.5000000000000001E-2</v>
      </c>
      <c r="N151" s="87">
        <v>5.970000000013289E-2</v>
      </c>
      <c r="O151" s="83">
        <v>262886.45717300003</v>
      </c>
      <c r="P151" s="85">
        <v>88.16</v>
      </c>
      <c r="Q151" s="73"/>
      <c r="R151" s="83">
        <v>231.76069483600006</v>
      </c>
      <c r="S151" s="84">
        <v>3.0899935842951129E-4</v>
      </c>
      <c r="T151" s="84">
        <v>3.432229973014984E-4</v>
      </c>
      <c r="U151" s="84">
        <v>4.4453251098794124E-5</v>
      </c>
    </row>
    <row r="152" spans="2:21">
      <c r="B152" s="76" t="s">
        <v>520</v>
      </c>
      <c r="C152" s="73">
        <v>1260603</v>
      </c>
      <c r="D152" s="86" t="s">
        <v>120</v>
      </c>
      <c r="E152" s="86" t="s">
        <v>318</v>
      </c>
      <c r="F152" s="73" t="s">
        <v>509</v>
      </c>
      <c r="G152" s="86" t="s">
        <v>499</v>
      </c>
      <c r="H152" s="73" t="s">
        <v>521</v>
      </c>
      <c r="I152" s="73" t="s">
        <v>131</v>
      </c>
      <c r="J152" s="73"/>
      <c r="K152" s="83">
        <v>2.629999999999757</v>
      </c>
      <c r="L152" s="86" t="s">
        <v>133</v>
      </c>
      <c r="M152" s="87">
        <v>0.04</v>
      </c>
      <c r="N152" s="87">
        <v>9.3299999999990182E-2</v>
      </c>
      <c r="O152" s="83">
        <v>1957893.1237860003</v>
      </c>
      <c r="P152" s="85">
        <v>96.6</v>
      </c>
      <c r="Q152" s="73"/>
      <c r="R152" s="83">
        <v>1891.3247273420002</v>
      </c>
      <c r="S152" s="84">
        <v>7.5434077415646793E-4</v>
      </c>
      <c r="T152" s="84">
        <v>2.8009328425948727E-3</v>
      </c>
      <c r="U152" s="84">
        <v>3.6276873036381914E-4</v>
      </c>
    </row>
    <row r="153" spans="2:21">
      <c r="B153" s="76" t="s">
        <v>522</v>
      </c>
      <c r="C153" s="73">
        <v>1260652</v>
      </c>
      <c r="D153" s="86" t="s">
        <v>120</v>
      </c>
      <c r="E153" s="86" t="s">
        <v>318</v>
      </c>
      <c r="F153" s="73" t="s">
        <v>509</v>
      </c>
      <c r="G153" s="86" t="s">
        <v>499</v>
      </c>
      <c r="H153" s="73" t="s">
        <v>521</v>
      </c>
      <c r="I153" s="73" t="s">
        <v>131</v>
      </c>
      <c r="J153" s="73"/>
      <c r="K153" s="83">
        <v>3.2999999999992626</v>
      </c>
      <c r="L153" s="86" t="s">
        <v>133</v>
      </c>
      <c r="M153" s="87">
        <v>3.2799999999999996E-2</v>
      </c>
      <c r="N153" s="87">
        <v>9.4299999999985645E-2</v>
      </c>
      <c r="O153" s="83">
        <v>1913254.6596780003</v>
      </c>
      <c r="P153" s="85">
        <v>92.19</v>
      </c>
      <c r="Q153" s="73"/>
      <c r="R153" s="83">
        <v>1763.8294686710003</v>
      </c>
      <c r="S153" s="84">
        <v>1.3587477782551869E-3</v>
      </c>
      <c r="T153" s="84">
        <v>2.6121203916581182E-3</v>
      </c>
      <c r="U153" s="84">
        <v>3.3831428716490572E-4</v>
      </c>
    </row>
    <row r="154" spans="2:21">
      <c r="B154" s="76" t="s">
        <v>523</v>
      </c>
      <c r="C154" s="73">
        <v>1260736</v>
      </c>
      <c r="D154" s="86" t="s">
        <v>120</v>
      </c>
      <c r="E154" s="86" t="s">
        <v>318</v>
      </c>
      <c r="F154" s="73" t="s">
        <v>509</v>
      </c>
      <c r="G154" s="86" t="s">
        <v>499</v>
      </c>
      <c r="H154" s="73" t="s">
        <v>521</v>
      </c>
      <c r="I154" s="73" t="s">
        <v>131</v>
      </c>
      <c r="J154" s="73"/>
      <c r="K154" s="83">
        <v>3.9100000000023361</v>
      </c>
      <c r="L154" s="86" t="s">
        <v>133</v>
      </c>
      <c r="M154" s="87">
        <v>1.7899999999999999E-2</v>
      </c>
      <c r="N154" s="87">
        <v>8.5000000000033382E-2</v>
      </c>
      <c r="O154" s="83">
        <v>890550.96203700011</v>
      </c>
      <c r="P154" s="85">
        <v>84.13</v>
      </c>
      <c r="Q154" s="73"/>
      <c r="R154" s="83">
        <v>749.22049337500005</v>
      </c>
      <c r="S154" s="84">
        <v>8.6585536267608004E-4</v>
      </c>
      <c r="T154" s="84">
        <v>1.1095483794516616E-3</v>
      </c>
      <c r="U154" s="84">
        <v>1.4370550081379844E-4</v>
      </c>
    </row>
    <row r="155" spans="2:21">
      <c r="B155" s="76" t="s">
        <v>524</v>
      </c>
      <c r="C155" s="73">
        <v>6120323</v>
      </c>
      <c r="D155" s="86" t="s">
        <v>120</v>
      </c>
      <c r="E155" s="86" t="s">
        <v>318</v>
      </c>
      <c r="F155" s="73" t="s">
        <v>511</v>
      </c>
      <c r="G155" s="86" t="s">
        <v>334</v>
      </c>
      <c r="H155" s="73" t="s">
        <v>518</v>
      </c>
      <c r="I155" s="73" t="s">
        <v>329</v>
      </c>
      <c r="J155" s="73"/>
      <c r="K155" s="83">
        <v>3.0100000000000247</v>
      </c>
      <c r="L155" s="86" t="s">
        <v>133</v>
      </c>
      <c r="M155" s="87">
        <v>3.3000000000000002E-2</v>
      </c>
      <c r="N155" s="87">
        <v>4.9799999999999504E-2</v>
      </c>
      <c r="O155" s="83">
        <v>2315250.7708430006</v>
      </c>
      <c r="P155" s="85">
        <v>105.04</v>
      </c>
      <c r="Q155" s="73"/>
      <c r="R155" s="83">
        <v>2431.9394179940005</v>
      </c>
      <c r="S155" s="84">
        <v>3.6668875073931659E-3</v>
      </c>
      <c r="T155" s="84">
        <v>3.6015491621226637E-3</v>
      </c>
      <c r="U155" s="84">
        <v>4.6646224322740459E-4</v>
      </c>
    </row>
    <row r="156" spans="2:21">
      <c r="B156" s="76" t="s">
        <v>525</v>
      </c>
      <c r="C156" s="73">
        <v>1168350</v>
      </c>
      <c r="D156" s="86" t="s">
        <v>120</v>
      </c>
      <c r="E156" s="86" t="s">
        <v>318</v>
      </c>
      <c r="F156" s="73" t="s">
        <v>526</v>
      </c>
      <c r="G156" s="86" t="s">
        <v>334</v>
      </c>
      <c r="H156" s="73" t="s">
        <v>518</v>
      </c>
      <c r="I156" s="73" t="s">
        <v>329</v>
      </c>
      <c r="J156" s="73"/>
      <c r="K156" s="83">
        <v>2.4999999999998015</v>
      </c>
      <c r="L156" s="86" t="s">
        <v>133</v>
      </c>
      <c r="M156" s="87">
        <v>1E-3</v>
      </c>
      <c r="N156" s="87">
        <v>2.7499999999999004E-2</v>
      </c>
      <c r="O156" s="83">
        <v>2437324.8904080004</v>
      </c>
      <c r="P156" s="85">
        <v>103.46</v>
      </c>
      <c r="Q156" s="73"/>
      <c r="R156" s="83">
        <v>2521.6563216030008</v>
      </c>
      <c r="S156" s="84">
        <v>4.3038704780208725E-3</v>
      </c>
      <c r="T156" s="84">
        <v>3.7344142477536875E-3</v>
      </c>
      <c r="U156" s="84">
        <v>4.8367054529415218E-4</v>
      </c>
    </row>
    <row r="157" spans="2:21">
      <c r="B157" s="76" t="s">
        <v>527</v>
      </c>
      <c r="C157" s="73">
        <v>1175975</v>
      </c>
      <c r="D157" s="86" t="s">
        <v>120</v>
      </c>
      <c r="E157" s="86" t="s">
        <v>318</v>
      </c>
      <c r="F157" s="73" t="s">
        <v>526</v>
      </c>
      <c r="G157" s="86" t="s">
        <v>334</v>
      </c>
      <c r="H157" s="73" t="s">
        <v>518</v>
      </c>
      <c r="I157" s="73" t="s">
        <v>329</v>
      </c>
      <c r="J157" s="73"/>
      <c r="K157" s="83">
        <v>5.2100000000009263</v>
      </c>
      <c r="L157" s="86" t="s">
        <v>133</v>
      </c>
      <c r="M157" s="87">
        <v>3.0000000000000001E-3</v>
      </c>
      <c r="N157" s="87">
        <v>3.7300000000009582E-2</v>
      </c>
      <c r="O157" s="83">
        <v>1374493.7548200001</v>
      </c>
      <c r="P157" s="85">
        <v>91.84</v>
      </c>
      <c r="Q157" s="73"/>
      <c r="R157" s="83">
        <v>1262.3350999230001</v>
      </c>
      <c r="S157" s="84">
        <v>3.7991059962851795E-3</v>
      </c>
      <c r="T157" s="84">
        <v>1.8694388058382652E-3</v>
      </c>
      <c r="U157" s="84">
        <v>2.421243136477774E-4</v>
      </c>
    </row>
    <row r="158" spans="2:21">
      <c r="B158" s="76" t="s">
        <v>528</v>
      </c>
      <c r="C158" s="73">
        <v>1185834</v>
      </c>
      <c r="D158" s="86" t="s">
        <v>120</v>
      </c>
      <c r="E158" s="86" t="s">
        <v>318</v>
      </c>
      <c r="F158" s="73" t="s">
        <v>526</v>
      </c>
      <c r="G158" s="86" t="s">
        <v>334</v>
      </c>
      <c r="H158" s="73" t="s">
        <v>518</v>
      </c>
      <c r="I158" s="73" t="s">
        <v>329</v>
      </c>
      <c r="J158" s="73"/>
      <c r="K158" s="83">
        <v>3.730000000000032</v>
      </c>
      <c r="L158" s="86" t="s">
        <v>133</v>
      </c>
      <c r="M158" s="87">
        <v>3.0000000000000001E-3</v>
      </c>
      <c r="N158" s="87">
        <v>3.6199999999998102E-2</v>
      </c>
      <c r="O158" s="83">
        <v>1996341.4132560003</v>
      </c>
      <c r="P158" s="85">
        <v>94.5</v>
      </c>
      <c r="Q158" s="73"/>
      <c r="R158" s="83">
        <v>1886.5426740780003</v>
      </c>
      <c r="S158" s="84">
        <v>3.925169904160441E-3</v>
      </c>
      <c r="T158" s="84">
        <v>2.7938509227909696E-3</v>
      </c>
      <c r="U158" s="84">
        <v>3.6185150056925532E-4</v>
      </c>
    </row>
    <row r="159" spans="2:21">
      <c r="B159" s="76" t="s">
        <v>529</v>
      </c>
      <c r="C159" s="73">
        <v>1192129</v>
      </c>
      <c r="D159" s="86" t="s">
        <v>120</v>
      </c>
      <c r="E159" s="86" t="s">
        <v>318</v>
      </c>
      <c r="F159" s="73" t="s">
        <v>526</v>
      </c>
      <c r="G159" s="86" t="s">
        <v>334</v>
      </c>
      <c r="H159" s="73" t="s">
        <v>518</v>
      </c>
      <c r="I159" s="73" t="s">
        <v>329</v>
      </c>
      <c r="J159" s="73"/>
      <c r="K159" s="83">
        <v>3.2399999999988172</v>
      </c>
      <c r="L159" s="86" t="s">
        <v>133</v>
      </c>
      <c r="M159" s="87">
        <v>3.0000000000000001E-3</v>
      </c>
      <c r="N159" s="87">
        <v>3.5499999999988742E-2</v>
      </c>
      <c r="O159" s="83">
        <v>768416.71291200013</v>
      </c>
      <c r="P159" s="85">
        <v>92.47</v>
      </c>
      <c r="Q159" s="73"/>
      <c r="R159" s="83">
        <v>710.55496171600009</v>
      </c>
      <c r="S159" s="84">
        <v>3.0736668516480005E-3</v>
      </c>
      <c r="T159" s="84">
        <v>1.052287161462784E-3</v>
      </c>
      <c r="U159" s="84">
        <v>1.3628919327760396E-4</v>
      </c>
    </row>
    <row r="160" spans="2:21">
      <c r="B160" s="76" t="s">
        <v>530</v>
      </c>
      <c r="C160" s="73">
        <v>1188192</v>
      </c>
      <c r="D160" s="86" t="s">
        <v>120</v>
      </c>
      <c r="E160" s="86" t="s">
        <v>318</v>
      </c>
      <c r="F160" s="73" t="s">
        <v>531</v>
      </c>
      <c r="G160" s="86" t="s">
        <v>532</v>
      </c>
      <c r="H160" s="73" t="s">
        <v>521</v>
      </c>
      <c r="I160" s="73" t="s">
        <v>131</v>
      </c>
      <c r="J160" s="73"/>
      <c r="K160" s="83">
        <v>4.2699999999981726</v>
      </c>
      <c r="L160" s="86" t="s">
        <v>133</v>
      </c>
      <c r="M160" s="87">
        <v>3.2500000000000001E-2</v>
      </c>
      <c r="N160" s="87">
        <v>4.9399999999984338E-2</v>
      </c>
      <c r="O160" s="83">
        <v>984899.42203300016</v>
      </c>
      <c r="P160" s="85">
        <v>97.23</v>
      </c>
      <c r="Q160" s="73"/>
      <c r="R160" s="83">
        <v>957.61768132500015</v>
      </c>
      <c r="S160" s="84">
        <v>3.7880747001269237E-3</v>
      </c>
      <c r="T160" s="84">
        <v>1.4181714940311933E-3</v>
      </c>
      <c r="U160" s="84">
        <v>1.8367747505550216E-4</v>
      </c>
    </row>
    <row r="161" spans="2:21">
      <c r="B161" s="76" t="s">
        <v>537</v>
      </c>
      <c r="C161" s="73">
        <v>3660156</v>
      </c>
      <c r="D161" s="86" t="s">
        <v>120</v>
      </c>
      <c r="E161" s="86" t="s">
        <v>318</v>
      </c>
      <c r="F161" s="73" t="s">
        <v>538</v>
      </c>
      <c r="G161" s="86" t="s">
        <v>334</v>
      </c>
      <c r="H161" s="73" t="s">
        <v>536</v>
      </c>
      <c r="I161" s="73"/>
      <c r="J161" s="73"/>
      <c r="K161" s="83">
        <v>3.4199999999994759</v>
      </c>
      <c r="L161" s="86" t="s">
        <v>133</v>
      </c>
      <c r="M161" s="87">
        <v>1.9E-2</v>
      </c>
      <c r="N161" s="87">
        <v>3.4999999999992586E-2</v>
      </c>
      <c r="O161" s="83">
        <v>2002649.7600000002</v>
      </c>
      <c r="P161" s="85">
        <v>101</v>
      </c>
      <c r="Q161" s="73"/>
      <c r="R161" s="83">
        <v>2022.6762142930004</v>
      </c>
      <c r="S161" s="84">
        <v>3.6826209105737108E-3</v>
      </c>
      <c r="T161" s="84">
        <v>2.995456124824557E-3</v>
      </c>
      <c r="U161" s="84">
        <v>3.8796282393419187E-4</v>
      </c>
    </row>
    <row r="162" spans="2:21">
      <c r="B162" s="76" t="s">
        <v>539</v>
      </c>
      <c r="C162" s="73">
        <v>1155928</v>
      </c>
      <c r="D162" s="86" t="s">
        <v>120</v>
      </c>
      <c r="E162" s="86" t="s">
        <v>318</v>
      </c>
      <c r="F162" s="73" t="s">
        <v>540</v>
      </c>
      <c r="G162" s="86" t="s">
        <v>334</v>
      </c>
      <c r="H162" s="73" t="s">
        <v>536</v>
      </c>
      <c r="I162" s="73"/>
      <c r="J162" s="73"/>
      <c r="K162" s="83">
        <v>3.7500000000000004</v>
      </c>
      <c r="L162" s="86" t="s">
        <v>133</v>
      </c>
      <c r="M162" s="87">
        <v>2.75E-2</v>
      </c>
      <c r="N162" s="87">
        <v>2.8600000000001749E-2</v>
      </c>
      <c r="O162" s="83">
        <v>2097508.0628330004</v>
      </c>
      <c r="P162" s="85">
        <v>109.41</v>
      </c>
      <c r="Q162" s="73"/>
      <c r="R162" s="83">
        <v>2294.8835406600001</v>
      </c>
      <c r="S162" s="84">
        <v>4.1065397896078281E-3</v>
      </c>
      <c r="T162" s="84">
        <v>3.3985780368865691E-3</v>
      </c>
      <c r="U162" s="84">
        <v>4.4017400943519442E-4</v>
      </c>
    </row>
    <row r="163" spans="2:21">
      <c r="B163" s="76" t="s">
        <v>541</v>
      </c>
      <c r="C163" s="73">
        <v>1177658</v>
      </c>
      <c r="D163" s="86" t="s">
        <v>120</v>
      </c>
      <c r="E163" s="86" t="s">
        <v>318</v>
      </c>
      <c r="F163" s="73" t="s">
        <v>540</v>
      </c>
      <c r="G163" s="86" t="s">
        <v>334</v>
      </c>
      <c r="H163" s="73" t="s">
        <v>536</v>
      </c>
      <c r="I163" s="73"/>
      <c r="J163" s="73"/>
      <c r="K163" s="83">
        <v>5.4100000000003128</v>
      </c>
      <c r="L163" s="86" t="s">
        <v>133</v>
      </c>
      <c r="M163" s="87">
        <v>8.5000000000000006E-3</v>
      </c>
      <c r="N163" s="87">
        <v>3.0200000000004966E-2</v>
      </c>
      <c r="O163" s="83">
        <v>1613687.5886430002</v>
      </c>
      <c r="P163" s="85">
        <v>97.44</v>
      </c>
      <c r="Q163" s="73"/>
      <c r="R163" s="83">
        <v>1572.3773204110003</v>
      </c>
      <c r="S163" s="84">
        <v>3.1206248426680129E-3</v>
      </c>
      <c r="T163" s="84">
        <v>2.3285918139926659E-3</v>
      </c>
      <c r="U163" s="84">
        <v>3.0159248485054989E-4</v>
      </c>
    </row>
    <row r="164" spans="2:21">
      <c r="B164" s="76" t="s">
        <v>542</v>
      </c>
      <c r="C164" s="73">
        <v>1193929</v>
      </c>
      <c r="D164" s="86" t="s">
        <v>120</v>
      </c>
      <c r="E164" s="86" t="s">
        <v>318</v>
      </c>
      <c r="F164" s="73" t="s">
        <v>540</v>
      </c>
      <c r="G164" s="86" t="s">
        <v>334</v>
      </c>
      <c r="H164" s="73" t="s">
        <v>536</v>
      </c>
      <c r="I164" s="73"/>
      <c r="J164" s="73"/>
      <c r="K164" s="83">
        <v>6.7299999999989684</v>
      </c>
      <c r="L164" s="86" t="s">
        <v>133</v>
      </c>
      <c r="M164" s="87">
        <v>3.1800000000000002E-2</v>
      </c>
      <c r="N164" s="87">
        <v>3.6099999999993165E-2</v>
      </c>
      <c r="O164" s="83">
        <v>685832.44343400013</v>
      </c>
      <c r="P164" s="85">
        <v>100.16</v>
      </c>
      <c r="Q164" s="73"/>
      <c r="R164" s="83">
        <v>686.92976282699999</v>
      </c>
      <c r="S164" s="84">
        <v>3.5016462954865729E-3</v>
      </c>
      <c r="T164" s="84">
        <v>1.0172997293606124E-3</v>
      </c>
      <c r="U164" s="84">
        <v>1.3175772214435232E-4</v>
      </c>
    </row>
    <row r="165" spans="2:21">
      <c r="B165" s="76" t="s">
        <v>543</v>
      </c>
      <c r="C165" s="73">
        <v>1169531</v>
      </c>
      <c r="D165" s="86" t="s">
        <v>120</v>
      </c>
      <c r="E165" s="86" t="s">
        <v>318</v>
      </c>
      <c r="F165" s="73" t="s">
        <v>544</v>
      </c>
      <c r="G165" s="86" t="s">
        <v>342</v>
      </c>
      <c r="H165" s="73" t="s">
        <v>536</v>
      </c>
      <c r="I165" s="73"/>
      <c r="J165" s="73"/>
      <c r="K165" s="83">
        <v>2.509999999999232</v>
      </c>
      <c r="L165" s="86" t="s">
        <v>133</v>
      </c>
      <c r="M165" s="87">
        <v>1.6399999999999998E-2</v>
      </c>
      <c r="N165" s="87">
        <v>2.8799999999988373E-2</v>
      </c>
      <c r="O165" s="83">
        <v>894643.02610700007</v>
      </c>
      <c r="P165" s="85">
        <v>107.69</v>
      </c>
      <c r="Q165" s="73"/>
      <c r="R165" s="83">
        <v>963.44104437400017</v>
      </c>
      <c r="S165" s="84">
        <v>3.4308155385606139E-3</v>
      </c>
      <c r="T165" s="84">
        <v>1.4267955280653807E-3</v>
      </c>
      <c r="U165" s="84">
        <v>1.847944350302719E-4</v>
      </c>
    </row>
    <row r="166" spans="2:21">
      <c r="B166" s="76" t="s">
        <v>545</v>
      </c>
      <c r="C166" s="73">
        <v>1179340</v>
      </c>
      <c r="D166" s="86" t="s">
        <v>120</v>
      </c>
      <c r="E166" s="86" t="s">
        <v>318</v>
      </c>
      <c r="F166" s="73" t="s">
        <v>546</v>
      </c>
      <c r="G166" s="86" t="s">
        <v>547</v>
      </c>
      <c r="H166" s="73" t="s">
        <v>536</v>
      </c>
      <c r="I166" s="73"/>
      <c r="J166" s="73"/>
      <c r="K166" s="83">
        <v>3.2700000000003779</v>
      </c>
      <c r="L166" s="86" t="s">
        <v>133</v>
      </c>
      <c r="M166" s="87">
        <v>1.4800000000000001E-2</v>
      </c>
      <c r="N166" s="87">
        <v>4.3000000000004472E-2</v>
      </c>
      <c r="O166" s="83">
        <v>4061020.7462600004</v>
      </c>
      <c r="P166" s="85">
        <v>99.03</v>
      </c>
      <c r="Q166" s="73"/>
      <c r="R166" s="83">
        <v>4021.6286963240009</v>
      </c>
      <c r="S166" s="84">
        <v>4.666206765861834E-3</v>
      </c>
      <c r="T166" s="84">
        <v>5.9557788958252318E-3</v>
      </c>
      <c r="U166" s="84">
        <v>7.7137527737527881E-4</v>
      </c>
    </row>
    <row r="167" spans="2:21">
      <c r="B167" s="76" t="s">
        <v>548</v>
      </c>
      <c r="C167" s="73">
        <v>1113034</v>
      </c>
      <c r="D167" s="86" t="s">
        <v>120</v>
      </c>
      <c r="E167" s="86" t="s">
        <v>318</v>
      </c>
      <c r="F167" s="73" t="s">
        <v>549</v>
      </c>
      <c r="G167" s="86" t="s">
        <v>480</v>
      </c>
      <c r="H167" s="73" t="s">
        <v>536</v>
      </c>
      <c r="I167" s="73"/>
      <c r="J167" s="73"/>
      <c r="K167" s="83">
        <v>0</v>
      </c>
      <c r="L167" s="86" t="s">
        <v>133</v>
      </c>
      <c r="M167" s="87">
        <v>4.9000000000000002E-2</v>
      </c>
      <c r="N167" s="101">
        <v>0</v>
      </c>
      <c r="O167" s="83">
        <v>672497.34190100012</v>
      </c>
      <c r="P167" s="85">
        <v>23.05</v>
      </c>
      <c r="Q167" s="73"/>
      <c r="R167" s="83">
        <v>155.01060747200003</v>
      </c>
      <c r="S167" s="84">
        <v>1.4807978228927098E-3</v>
      </c>
      <c r="T167" s="84">
        <v>2.2956095013312709E-4</v>
      </c>
      <c r="U167" s="84">
        <v>2.9732071099482543E-5</v>
      </c>
    </row>
    <row r="168" spans="2:21">
      <c r="B168" s="72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83"/>
      <c r="P168" s="85"/>
      <c r="Q168" s="73"/>
      <c r="R168" s="73"/>
      <c r="S168" s="73"/>
      <c r="T168" s="84"/>
      <c r="U168" s="73"/>
    </row>
    <row r="169" spans="2:21">
      <c r="B169" s="89" t="s">
        <v>47</v>
      </c>
      <c r="C169" s="71"/>
      <c r="D169" s="71"/>
      <c r="E169" s="71"/>
      <c r="F169" s="71"/>
      <c r="G169" s="71"/>
      <c r="H169" s="71"/>
      <c r="I169" s="71"/>
      <c r="J169" s="71"/>
      <c r="K169" s="80">
        <v>4.0009711223193847</v>
      </c>
      <c r="L169" s="71"/>
      <c r="M169" s="71"/>
      <c r="N169" s="91">
        <v>5.6734226340563625E-2</v>
      </c>
      <c r="O169" s="80"/>
      <c r="P169" s="82"/>
      <c r="Q169" s="80">
        <v>296.807368849</v>
      </c>
      <c r="R169" s="80">
        <v>67328.354533793987</v>
      </c>
      <c r="S169" s="71"/>
      <c r="T169" s="81">
        <v>9.9709054043089482E-2</v>
      </c>
      <c r="U169" s="81">
        <v>1.2914028637501618E-2</v>
      </c>
    </row>
    <row r="170" spans="2:21">
      <c r="B170" s="76" t="s">
        <v>550</v>
      </c>
      <c r="C170" s="73">
        <v>7480163</v>
      </c>
      <c r="D170" s="86" t="s">
        <v>120</v>
      </c>
      <c r="E170" s="86" t="s">
        <v>318</v>
      </c>
      <c r="F170" s="73">
        <v>520029935</v>
      </c>
      <c r="G170" s="86" t="s">
        <v>320</v>
      </c>
      <c r="H170" s="73" t="s">
        <v>321</v>
      </c>
      <c r="I170" s="73" t="s">
        <v>131</v>
      </c>
      <c r="J170" s="73"/>
      <c r="K170" s="73">
        <v>3.58</v>
      </c>
      <c r="L170" s="86" t="s">
        <v>133</v>
      </c>
      <c r="M170" s="87">
        <v>2.6800000000000001E-2</v>
      </c>
      <c r="N170" s="87">
        <v>4.5700163208207044E-2</v>
      </c>
      <c r="O170" s="83">
        <v>6.7840000000000011E-2</v>
      </c>
      <c r="P170" s="85">
        <v>95.02</v>
      </c>
      <c r="Q170" s="73"/>
      <c r="R170" s="83">
        <v>6.4335000000000013E-5</v>
      </c>
      <c r="S170" s="84">
        <v>2.5996801582538133E-11</v>
      </c>
      <c r="T170" s="84">
        <v>9.5276084441398381E-11</v>
      </c>
      <c r="U170" s="84">
        <v>1.2339883220770722E-11</v>
      </c>
    </row>
    <row r="171" spans="2:21">
      <c r="B171" s="76" t="s">
        <v>551</v>
      </c>
      <c r="C171" s="73">
        <v>6620488</v>
      </c>
      <c r="D171" s="86" t="s">
        <v>120</v>
      </c>
      <c r="E171" s="86" t="s">
        <v>318</v>
      </c>
      <c r="F171" s="73" t="s">
        <v>336</v>
      </c>
      <c r="G171" s="86" t="s">
        <v>320</v>
      </c>
      <c r="H171" s="73" t="s">
        <v>321</v>
      </c>
      <c r="I171" s="73" t="s">
        <v>131</v>
      </c>
      <c r="J171" s="73"/>
      <c r="K171" s="73">
        <v>4.01</v>
      </c>
      <c r="L171" s="86" t="s">
        <v>133</v>
      </c>
      <c r="M171" s="87">
        <v>2.5000000000000001E-2</v>
      </c>
      <c r="N171" s="87">
        <v>4.4998216705899138E-2</v>
      </c>
      <c r="O171" s="83">
        <v>1.5020000000000002E-2</v>
      </c>
      <c r="P171" s="85">
        <v>93.69</v>
      </c>
      <c r="Q171" s="73"/>
      <c r="R171" s="83">
        <v>1.4019000000000002E-5</v>
      </c>
      <c r="S171" s="84">
        <v>5.062338212456696E-12</v>
      </c>
      <c r="T171" s="84">
        <v>2.0761256357876176E-11</v>
      </c>
      <c r="U171" s="84">
        <v>2.6889379478042237E-12</v>
      </c>
    </row>
    <row r="172" spans="2:21">
      <c r="B172" s="76" t="s">
        <v>552</v>
      </c>
      <c r="C172" s="73">
        <v>1133131</v>
      </c>
      <c r="D172" s="86" t="s">
        <v>120</v>
      </c>
      <c r="E172" s="86" t="s">
        <v>318</v>
      </c>
      <c r="F172" s="73" t="s">
        <v>553</v>
      </c>
      <c r="G172" s="86" t="s">
        <v>554</v>
      </c>
      <c r="H172" s="73" t="s">
        <v>353</v>
      </c>
      <c r="I172" s="73" t="s">
        <v>329</v>
      </c>
      <c r="J172" s="73"/>
      <c r="K172" s="73">
        <v>0.42</v>
      </c>
      <c r="L172" s="86" t="s">
        <v>133</v>
      </c>
      <c r="M172" s="87">
        <v>5.7000000000000002E-2</v>
      </c>
      <c r="N172" s="87">
        <v>4.8399854944357557E-2</v>
      </c>
      <c r="O172" s="83">
        <v>0.17523200000000003</v>
      </c>
      <c r="P172" s="85">
        <v>100.82</v>
      </c>
      <c r="Q172" s="73"/>
      <c r="R172" s="83">
        <v>1.7648400000000003E-4</v>
      </c>
      <c r="S172" s="84">
        <v>1.1345517722185313E-9</v>
      </c>
      <c r="T172" s="84">
        <v>2.6136169249328904E-10</v>
      </c>
      <c r="U172" s="84">
        <v>3.385081138314292E-11</v>
      </c>
    </row>
    <row r="173" spans="2:21">
      <c r="B173" s="76" t="s">
        <v>555</v>
      </c>
      <c r="C173" s="73">
        <v>2810372</v>
      </c>
      <c r="D173" s="86" t="s">
        <v>120</v>
      </c>
      <c r="E173" s="86" t="s">
        <v>318</v>
      </c>
      <c r="F173" s="73" t="s">
        <v>556</v>
      </c>
      <c r="G173" s="86" t="s">
        <v>419</v>
      </c>
      <c r="H173" s="73" t="s">
        <v>366</v>
      </c>
      <c r="I173" s="73" t="s">
        <v>329</v>
      </c>
      <c r="J173" s="73"/>
      <c r="K173" s="73">
        <v>8.4700000000000006</v>
      </c>
      <c r="L173" s="86" t="s">
        <v>133</v>
      </c>
      <c r="M173" s="87">
        <v>2.4E-2</v>
      </c>
      <c r="N173" s="87">
        <v>5.0299725830262883E-2</v>
      </c>
      <c r="O173" s="83">
        <v>0.10013200000000001</v>
      </c>
      <c r="P173" s="85">
        <v>80.430000000000007</v>
      </c>
      <c r="Q173" s="73"/>
      <c r="R173" s="83">
        <v>8.0607000000000009E-5</v>
      </c>
      <c r="S173" s="84">
        <v>1.3332399520346784E-10</v>
      </c>
      <c r="T173" s="84">
        <v>1.1937389194944895E-10</v>
      </c>
      <c r="U173" s="84">
        <v>1.5460961634828094E-11</v>
      </c>
    </row>
    <row r="174" spans="2:21">
      <c r="B174" s="76" t="s">
        <v>557</v>
      </c>
      <c r="C174" s="73">
        <v>1138114</v>
      </c>
      <c r="D174" s="86" t="s">
        <v>120</v>
      </c>
      <c r="E174" s="86" t="s">
        <v>318</v>
      </c>
      <c r="F174" s="73" t="s">
        <v>360</v>
      </c>
      <c r="G174" s="86" t="s">
        <v>334</v>
      </c>
      <c r="H174" s="73" t="s">
        <v>361</v>
      </c>
      <c r="I174" s="73" t="s">
        <v>131</v>
      </c>
      <c r="J174" s="73"/>
      <c r="K174" s="73">
        <v>1.46</v>
      </c>
      <c r="L174" s="86" t="s">
        <v>133</v>
      </c>
      <c r="M174" s="87">
        <v>3.39E-2</v>
      </c>
      <c r="N174" s="87">
        <v>5.1100643930360137E-2</v>
      </c>
      <c r="O174" s="83">
        <v>3.3794999999999999E-2</v>
      </c>
      <c r="P174" s="85">
        <v>99.19</v>
      </c>
      <c r="Q174" s="73"/>
      <c r="R174" s="83">
        <v>3.3543999999999996E-5</v>
      </c>
      <c r="S174" s="84">
        <v>5.1902258073047229E-11</v>
      </c>
      <c r="T174" s="84">
        <v>4.9676552055681453E-11</v>
      </c>
      <c r="U174" s="84">
        <v>6.4339635153109962E-12</v>
      </c>
    </row>
    <row r="175" spans="2:21">
      <c r="B175" s="76" t="s">
        <v>558</v>
      </c>
      <c r="C175" s="73">
        <v>1162866</v>
      </c>
      <c r="D175" s="86" t="s">
        <v>120</v>
      </c>
      <c r="E175" s="86" t="s">
        <v>318</v>
      </c>
      <c r="F175" s="73" t="s">
        <v>360</v>
      </c>
      <c r="G175" s="86" t="s">
        <v>334</v>
      </c>
      <c r="H175" s="73" t="s">
        <v>361</v>
      </c>
      <c r="I175" s="73" t="s">
        <v>131</v>
      </c>
      <c r="J175" s="73"/>
      <c r="K175" s="73">
        <v>6.36</v>
      </c>
      <c r="L175" s="86" t="s">
        <v>133</v>
      </c>
      <c r="M175" s="87">
        <v>2.4399999999999998E-2</v>
      </c>
      <c r="N175" s="87">
        <v>5.2099973056242171E-2</v>
      </c>
      <c r="O175" s="83">
        <v>0.10013200000000001</v>
      </c>
      <c r="P175" s="85">
        <v>85.25</v>
      </c>
      <c r="Q175" s="73"/>
      <c r="R175" s="83">
        <v>8.5363000000000002E-5</v>
      </c>
      <c r="S175" s="84">
        <v>9.1150237861594238E-11</v>
      </c>
      <c r="T175" s="84">
        <v>1.2641722850969284E-10</v>
      </c>
      <c r="U175" s="84">
        <v>1.6373194239133456E-11</v>
      </c>
    </row>
    <row r="176" spans="2:21">
      <c r="B176" s="76" t="s">
        <v>559</v>
      </c>
      <c r="C176" s="73">
        <v>1132521</v>
      </c>
      <c r="D176" s="86" t="s">
        <v>120</v>
      </c>
      <c r="E176" s="86" t="s">
        <v>318</v>
      </c>
      <c r="F176" s="73" t="s">
        <v>370</v>
      </c>
      <c r="G176" s="86" t="s">
        <v>334</v>
      </c>
      <c r="H176" s="73" t="s">
        <v>361</v>
      </c>
      <c r="I176" s="73" t="s">
        <v>131</v>
      </c>
      <c r="J176" s="73"/>
      <c r="K176" s="83">
        <v>9.99999999902745E-3</v>
      </c>
      <c r="L176" s="86" t="s">
        <v>133</v>
      </c>
      <c r="M176" s="87">
        <v>3.5000000000000003E-2</v>
      </c>
      <c r="N176" s="87">
        <v>0.14069999999995264</v>
      </c>
      <c r="O176" s="83">
        <v>475467.92846100003</v>
      </c>
      <c r="P176" s="85">
        <v>101.64</v>
      </c>
      <c r="Q176" s="73"/>
      <c r="R176" s="83">
        <v>483.26558174700006</v>
      </c>
      <c r="S176" s="84">
        <v>4.170515218021701E-3</v>
      </c>
      <c r="T176" s="84">
        <v>7.1568589996345194E-4</v>
      </c>
      <c r="U176" s="84">
        <v>9.2693570270860443E-5</v>
      </c>
    </row>
    <row r="177" spans="2:21">
      <c r="B177" s="76" t="s">
        <v>560</v>
      </c>
      <c r="C177" s="73">
        <v>7590151</v>
      </c>
      <c r="D177" s="86" t="s">
        <v>120</v>
      </c>
      <c r="E177" s="86" t="s">
        <v>318</v>
      </c>
      <c r="F177" s="73" t="s">
        <v>374</v>
      </c>
      <c r="G177" s="86" t="s">
        <v>334</v>
      </c>
      <c r="H177" s="73" t="s">
        <v>366</v>
      </c>
      <c r="I177" s="73" t="s">
        <v>329</v>
      </c>
      <c r="J177" s="73"/>
      <c r="K177" s="83">
        <v>6.060000000000545</v>
      </c>
      <c r="L177" s="86" t="s">
        <v>133</v>
      </c>
      <c r="M177" s="87">
        <v>2.5499999999999998E-2</v>
      </c>
      <c r="N177" s="87">
        <v>5.2400000000005775E-2</v>
      </c>
      <c r="O177" s="83">
        <v>3663701.9392630006</v>
      </c>
      <c r="P177" s="85">
        <v>85.31</v>
      </c>
      <c r="Q177" s="73"/>
      <c r="R177" s="83">
        <v>3125.5042463549999</v>
      </c>
      <c r="S177" s="84">
        <v>2.6882171927007405E-3</v>
      </c>
      <c r="T177" s="84">
        <v>4.6286750057926186E-3</v>
      </c>
      <c r="U177" s="84">
        <v>5.9949261531116332E-4</v>
      </c>
    </row>
    <row r="178" spans="2:21">
      <c r="B178" s="76" t="s">
        <v>561</v>
      </c>
      <c r="C178" s="73">
        <v>5850110</v>
      </c>
      <c r="D178" s="86" t="s">
        <v>120</v>
      </c>
      <c r="E178" s="86" t="s">
        <v>318</v>
      </c>
      <c r="F178" s="73" t="s">
        <v>446</v>
      </c>
      <c r="G178" s="86" t="s">
        <v>444</v>
      </c>
      <c r="H178" s="73" t="s">
        <v>361</v>
      </c>
      <c r="I178" s="73" t="s">
        <v>131</v>
      </c>
      <c r="J178" s="73"/>
      <c r="K178" s="83">
        <v>5.6299999999834762</v>
      </c>
      <c r="L178" s="86" t="s">
        <v>133</v>
      </c>
      <c r="M178" s="87">
        <v>1.95E-2</v>
      </c>
      <c r="N178" s="87">
        <v>5.2299999999604177E-2</v>
      </c>
      <c r="O178" s="83">
        <v>31291.941713000004</v>
      </c>
      <c r="P178" s="85">
        <v>83.16</v>
      </c>
      <c r="Q178" s="73"/>
      <c r="R178" s="83">
        <v>26.022377661000004</v>
      </c>
      <c r="S178" s="84">
        <v>2.7447070786609836E-5</v>
      </c>
      <c r="T178" s="84">
        <v>3.8537502936121779E-5</v>
      </c>
      <c r="U178" s="84">
        <v>4.9912660521261012E-6</v>
      </c>
    </row>
    <row r="179" spans="2:21">
      <c r="B179" s="76" t="s">
        <v>562</v>
      </c>
      <c r="C179" s="73">
        <v>4160156</v>
      </c>
      <c r="D179" s="86" t="s">
        <v>120</v>
      </c>
      <c r="E179" s="86" t="s">
        <v>318</v>
      </c>
      <c r="F179" s="73" t="s">
        <v>563</v>
      </c>
      <c r="G179" s="86" t="s">
        <v>334</v>
      </c>
      <c r="H179" s="73" t="s">
        <v>366</v>
      </c>
      <c r="I179" s="73" t="s">
        <v>329</v>
      </c>
      <c r="J179" s="73"/>
      <c r="K179" s="83">
        <v>1.3100000000010152</v>
      </c>
      <c r="L179" s="86" t="s">
        <v>133</v>
      </c>
      <c r="M179" s="87">
        <v>2.5499999999999998E-2</v>
      </c>
      <c r="N179" s="87">
        <v>4.9400000000024147E-2</v>
      </c>
      <c r="O179" s="83">
        <v>750993.66025000007</v>
      </c>
      <c r="P179" s="85">
        <v>97.06</v>
      </c>
      <c r="Q179" s="73"/>
      <c r="R179" s="83">
        <v>728.9144466460001</v>
      </c>
      <c r="S179" s="84">
        <v>3.7302738881107075E-3</v>
      </c>
      <c r="T179" s="84">
        <v>1.0794764027232371E-3</v>
      </c>
      <c r="U179" s="84">
        <v>1.3981066526065673E-4</v>
      </c>
    </row>
    <row r="180" spans="2:21">
      <c r="B180" s="76" t="s">
        <v>564</v>
      </c>
      <c r="C180" s="73">
        <v>2320232</v>
      </c>
      <c r="D180" s="86" t="s">
        <v>120</v>
      </c>
      <c r="E180" s="86" t="s">
        <v>318</v>
      </c>
      <c r="F180" s="73" t="s">
        <v>565</v>
      </c>
      <c r="G180" s="86" t="s">
        <v>127</v>
      </c>
      <c r="H180" s="73" t="s">
        <v>366</v>
      </c>
      <c r="I180" s="73" t="s">
        <v>329</v>
      </c>
      <c r="J180" s="73"/>
      <c r="K180" s="73">
        <v>4.05</v>
      </c>
      <c r="L180" s="86" t="s">
        <v>133</v>
      </c>
      <c r="M180" s="87">
        <v>2.2400000000000003E-2</v>
      </c>
      <c r="N180" s="87">
        <v>5.0200005398256364E-2</v>
      </c>
      <c r="O180" s="83">
        <v>8.2109000000000001E-2</v>
      </c>
      <c r="P180" s="85">
        <v>90.04</v>
      </c>
      <c r="Q180" s="73"/>
      <c r="R180" s="83">
        <v>7.4098000000000008E-5</v>
      </c>
      <c r="S180" s="84">
        <v>1.2788928400598164E-10</v>
      </c>
      <c r="T180" s="84">
        <v>1.0973447275882081E-10</v>
      </c>
      <c r="U180" s="84">
        <v>1.4212491907867705E-11</v>
      </c>
    </row>
    <row r="181" spans="2:21">
      <c r="B181" s="76" t="s">
        <v>566</v>
      </c>
      <c r="C181" s="73">
        <v>1135920</v>
      </c>
      <c r="D181" s="86" t="s">
        <v>120</v>
      </c>
      <c r="E181" s="86" t="s">
        <v>318</v>
      </c>
      <c r="F181" s="73">
        <v>513937714</v>
      </c>
      <c r="G181" s="86" t="s">
        <v>444</v>
      </c>
      <c r="H181" s="73" t="s">
        <v>361</v>
      </c>
      <c r="I181" s="73" t="s">
        <v>131</v>
      </c>
      <c r="J181" s="73"/>
      <c r="K181" s="83">
        <v>1</v>
      </c>
      <c r="L181" s="86" t="s">
        <v>133</v>
      </c>
      <c r="M181" s="87">
        <v>4.0999999999999995E-2</v>
      </c>
      <c r="N181" s="87">
        <v>5.500000000003806E-2</v>
      </c>
      <c r="O181" s="83">
        <v>521581.64376400009</v>
      </c>
      <c r="P181" s="85">
        <v>98.7</v>
      </c>
      <c r="Q181" s="83">
        <v>10.692423685000001</v>
      </c>
      <c r="R181" s="83">
        <v>525.4935061540001</v>
      </c>
      <c r="S181" s="84">
        <v>1.7386054792133336E-3</v>
      </c>
      <c r="T181" s="84">
        <v>7.7822279732237508E-4</v>
      </c>
      <c r="U181" s="84">
        <v>1.0079316855854076E-4</v>
      </c>
    </row>
    <row r="182" spans="2:21">
      <c r="B182" s="76" t="s">
        <v>568</v>
      </c>
      <c r="C182" s="73">
        <v>7770258</v>
      </c>
      <c r="D182" s="86" t="s">
        <v>120</v>
      </c>
      <c r="E182" s="86" t="s">
        <v>318</v>
      </c>
      <c r="F182" s="73" t="s">
        <v>569</v>
      </c>
      <c r="G182" s="86" t="s">
        <v>570</v>
      </c>
      <c r="H182" s="73" t="s">
        <v>366</v>
      </c>
      <c r="I182" s="73" t="s">
        <v>329</v>
      </c>
      <c r="J182" s="73"/>
      <c r="K182" s="73">
        <v>4.18</v>
      </c>
      <c r="L182" s="86" t="s">
        <v>133</v>
      </c>
      <c r="M182" s="87">
        <v>3.5200000000000002E-2</v>
      </c>
      <c r="N182" s="87">
        <v>4.7499964011689003E-2</v>
      </c>
      <c r="O182" s="83">
        <v>0.14419100000000004</v>
      </c>
      <c r="P182" s="85">
        <v>96.46</v>
      </c>
      <c r="Q182" s="73"/>
      <c r="R182" s="83">
        <v>1.3893400000000001E-4</v>
      </c>
      <c r="S182" s="84">
        <v>1.7942157443921665E-10</v>
      </c>
      <c r="T182" s="84">
        <v>2.057525066570489E-10</v>
      </c>
      <c r="U182" s="84">
        <v>2.6648470278923747E-11</v>
      </c>
    </row>
    <row r="183" spans="2:21">
      <c r="B183" s="76" t="s">
        <v>571</v>
      </c>
      <c r="C183" s="73">
        <v>1410299</v>
      </c>
      <c r="D183" s="86" t="s">
        <v>120</v>
      </c>
      <c r="E183" s="86" t="s">
        <v>318</v>
      </c>
      <c r="F183" s="73" t="s">
        <v>415</v>
      </c>
      <c r="G183" s="86" t="s">
        <v>129</v>
      </c>
      <c r="H183" s="73" t="s">
        <v>366</v>
      </c>
      <c r="I183" s="73" t="s">
        <v>329</v>
      </c>
      <c r="J183" s="73"/>
      <c r="K183" s="83">
        <v>1.5399999999819276</v>
      </c>
      <c r="L183" s="86" t="s">
        <v>133</v>
      </c>
      <c r="M183" s="87">
        <v>2.7000000000000003E-2</v>
      </c>
      <c r="N183" s="87">
        <v>5.0499999999322281E-2</v>
      </c>
      <c r="O183" s="83">
        <v>22900.498769000005</v>
      </c>
      <c r="P183" s="85">
        <v>96.65</v>
      </c>
      <c r="Q183" s="73"/>
      <c r="R183" s="83">
        <v>22.133332210000003</v>
      </c>
      <c r="S183" s="84">
        <v>1.2202611136190753E-4</v>
      </c>
      <c r="T183" s="84">
        <v>3.2778071479124618E-5</v>
      </c>
      <c r="U183" s="84">
        <v>4.2453211278141468E-6</v>
      </c>
    </row>
    <row r="184" spans="2:21">
      <c r="B184" s="76" t="s">
        <v>572</v>
      </c>
      <c r="C184" s="73">
        <v>1192731</v>
      </c>
      <c r="D184" s="86" t="s">
        <v>120</v>
      </c>
      <c r="E184" s="86" t="s">
        <v>318</v>
      </c>
      <c r="F184" s="73" t="s">
        <v>415</v>
      </c>
      <c r="G184" s="86" t="s">
        <v>129</v>
      </c>
      <c r="H184" s="73" t="s">
        <v>366</v>
      </c>
      <c r="I184" s="73" t="s">
        <v>329</v>
      </c>
      <c r="J184" s="73"/>
      <c r="K184" s="83">
        <v>3.8200000000011487</v>
      </c>
      <c r="L184" s="86" t="s">
        <v>133</v>
      </c>
      <c r="M184" s="87">
        <v>4.5599999999999995E-2</v>
      </c>
      <c r="N184" s="87">
        <v>5.2600000000018993E-2</v>
      </c>
      <c r="O184" s="83">
        <v>925268.8449550001</v>
      </c>
      <c r="P184" s="85">
        <v>97.85</v>
      </c>
      <c r="Q184" s="73"/>
      <c r="R184" s="83">
        <v>905.37553407800021</v>
      </c>
      <c r="S184" s="84">
        <v>3.2945584781940156E-3</v>
      </c>
      <c r="T184" s="84">
        <v>1.3408041631459034E-3</v>
      </c>
      <c r="U184" s="84">
        <v>1.7365708186003643E-4</v>
      </c>
    </row>
    <row r="185" spans="2:21">
      <c r="B185" s="76" t="s">
        <v>573</v>
      </c>
      <c r="C185" s="73">
        <v>2300309</v>
      </c>
      <c r="D185" s="86" t="s">
        <v>120</v>
      </c>
      <c r="E185" s="86" t="s">
        <v>318</v>
      </c>
      <c r="F185" s="73" t="s">
        <v>422</v>
      </c>
      <c r="G185" s="86" t="s">
        <v>157</v>
      </c>
      <c r="H185" s="73" t="s">
        <v>423</v>
      </c>
      <c r="I185" s="73" t="s">
        <v>131</v>
      </c>
      <c r="J185" s="73"/>
      <c r="K185" s="83">
        <v>8.869999999999429</v>
      </c>
      <c r="L185" s="86" t="s">
        <v>133</v>
      </c>
      <c r="M185" s="87">
        <v>2.7900000000000001E-2</v>
      </c>
      <c r="N185" s="87">
        <v>5.1199999999997775E-2</v>
      </c>
      <c r="O185" s="83">
        <v>876159.27000000014</v>
      </c>
      <c r="P185" s="85">
        <v>82.09</v>
      </c>
      <c r="Q185" s="73"/>
      <c r="R185" s="83">
        <v>719.23914474300011</v>
      </c>
      <c r="S185" s="84">
        <v>2.0373901730071624E-3</v>
      </c>
      <c r="T185" s="84">
        <v>1.0651478897659627E-3</v>
      </c>
      <c r="U185" s="84">
        <v>1.3795487765501873E-4</v>
      </c>
    </row>
    <row r="186" spans="2:21">
      <c r="B186" s="76" t="s">
        <v>574</v>
      </c>
      <c r="C186" s="73">
        <v>2300176</v>
      </c>
      <c r="D186" s="86" t="s">
        <v>120</v>
      </c>
      <c r="E186" s="86" t="s">
        <v>318</v>
      </c>
      <c r="F186" s="73" t="s">
        <v>422</v>
      </c>
      <c r="G186" s="86" t="s">
        <v>157</v>
      </c>
      <c r="H186" s="73" t="s">
        <v>423</v>
      </c>
      <c r="I186" s="73" t="s">
        <v>131</v>
      </c>
      <c r="J186" s="73"/>
      <c r="K186" s="73">
        <v>1.38</v>
      </c>
      <c r="L186" s="86" t="s">
        <v>133</v>
      </c>
      <c r="M186" s="87">
        <v>3.6499999999999998E-2</v>
      </c>
      <c r="N186" s="87">
        <v>5.0299844740587407E-2</v>
      </c>
      <c r="O186" s="83">
        <v>6.2833E-2</v>
      </c>
      <c r="P186" s="85">
        <v>98.51</v>
      </c>
      <c r="Q186" s="73"/>
      <c r="R186" s="83">
        <v>6.1832E-5</v>
      </c>
      <c r="S186" s="84">
        <v>3.9332786708194572E-11</v>
      </c>
      <c r="T186" s="84">
        <v>9.1569299031328874E-11</v>
      </c>
      <c r="U186" s="84">
        <v>1.1859791082718506E-11</v>
      </c>
    </row>
    <row r="187" spans="2:21">
      <c r="B187" s="76" t="s">
        <v>575</v>
      </c>
      <c r="C187" s="73">
        <v>1185941</v>
      </c>
      <c r="D187" s="86" t="s">
        <v>120</v>
      </c>
      <c r="E187" s="86" t="s">
        <v>318</v>
      </c>
      <c r="F187" s="73" t="s">
        <v>576</v>
      </c>
      <c r="G187" s="86" t="s">
        <v>130</v>
      </c>
      <c r="H187" s="73" t="s">
        <v>423</v>
      </c>
      <c r="I187" s="73" t="s">
        <v>131</v>
      </c>
      <c r="J187" s="73"/>
      <c r="K187" s="83">
        <v>1.7599999999996829</v>
      </c>
      <c r="L187" s="86" t="s">
        <v>133</v>
      </c>
      <c r="M187" s="87">
        <v>6.0999999999999999E-2</v>
      </c>
      <c r="N187" s="87">
        <v>6.3999999999989426E-2</v>
      </c>
      <c r="O187" s="83">
        <v>1877484.1500000004</v>
      </c>
      <c r="P187" s="85">
        <v>100.83</v>
      </c>
      <c r="Q187" s="73"/>
      <c r="R187" s="83">
        <v>1893.0671850850006</v>
      </c>
      <c r="S187" s="84">
        <v>4.8739237039536884E-3</v>
      </c>
      <c r="T187" s="84">
        <v>2.8035133128063855E-3</v>
      </c>
      <c r="U187" s="84">
        <v>3.6310294541108348E-4</v>
      </c>
    </row>
    <row r="188" spans="2:21">
      <c r="B188" s="76" t="s">
        <v>577</v>
      </c>
      <c r="C188" s="73">
        <v>1143130</v>
      </c>
      <c r="D188" s="86" t="s">
        <v>120</v>
      </c>
      <c r="E188" s="86" t="s">
        <v>318</v>
      </c>
      <c r="F188" s="73">
        <v>513834200</v>
      </c>
      <c r="G188" s="86" t="s">
        <v>444</v>
      </c>
      <c r="H188" s="73" t="s">
        <v>423</v>
      </c>
      <c r="I188" s="73" t="s">
        <v>131</v>
      </c>
      <c r="J188" s="73"/>
      <c r="K188" s="83">
        <v>7.460000000000675</v>
      </c>
      <c r="L188" s="86" t="s">
        <v>133</v>
      </c>
      <c r="M188" s="87">
        <v>3.0499999999999999E-2</v>
      </c>
      <c r="N188" s="87">
        <v>5.2300000000007119E-2</v>
      </c>
      <c r="O188" s="83">
        <v>1559630.2639360002</v>
      </c>
      <c r="P188" s="85">
        <v>85.55</v>
      </c>
      <c r="Q188" s="73"/>
      <c r="R188" s="83">
        <v>1334.2636908350003</v>
      </c>
      <c r="S188" s="84">
        <v>2.2846252420643557E-3</v>
      </c>
      <c r="T188" s="84">
        <v>1.975960520324665E-3</v>
      </c>
      <c r="U188" s="84">
        <v>2.5592069838530242E-4</v>
      </c>
    </row>
    <row r="189" spans="2:21">
      <c r="B189" s="76" t="s">
        <v>578</v>
      </c>
      <c r="C189" s="73">
        <v>1157601</v>
      </c>
      <c r="D189" s="86" t="s">
        <v>120</v>
      </c>
      <c r="E189" s="86" t="s">
        <v>318</v>
      </c>
      <c r="F189" s="73">
        <v>513834200</v>
      </c>
      <c r="G189" s="86" t="s">
        <v>444</v>
      </c>
      <c r="H189" s="73" t="s">
        <v>423</v>
      </c>
      <c r="I189" s="73" t="s">
        <v>131</v>
      </c>
      <c r="J189" s="73"/>
      <c r="K189" s="83">
        <v>2.8900000000002066</v>
      </c>
      <c r="L189" s="86" t="s">
        <v>133</v>
      </c>
      <c r="M189" s="87">
        <v>2.9100000000000001E-2</v>
      </c>
      <c r="N189" s="87">
        <v>5.0400000000005496E-2</v>
      </c>
      <c r="O189" s="83">
        <v>770813.9597740001</v>
      </c>
      <c r="P189" s="85">
        <v>94.28</v>
      </c>
      <c r="Q189" s="73"/>
      <c r="R189" s="83">
        <v>726.7234013650002</v>
      </c>
      <c r="S189" s="84">
        <v>1.2846899329566669E-3</v>
      </c>
      <c r="T189" s="84">
        <v>1.0762316026112068E-3</v>
      </c>
      <c r="U189" s="84">
        <v>1.3939040812381115E-4</v>
      </c>
    </row>
    <row r="190" spans="2:21">
      <c r="B190" s="76" t="s">
        <v>579</v>
      </c>
      <c r="C190" s="73">
        <v>1138163</v>
      </c>
      <c r="D190" s="86" t="s">
        <v>120</v>
      </c>
      <c r="E190" s="86" t="s">
        <v>318</v>
      </c>
      <c r="F190" s="73">
        <v>513834200</v>
      </c>
      <c r="G190" s="86" t="s">
        <v>444</v>
      </c>
      <c r="H190" s="73" t="s">
        <v>423</v>
      </c>
      <c r="I190" s="73" t="s">
        <v>131</v>
      </c>
      <c r="J190" s="73"/>
      <c r="K190" s="73">
        <v>4.99</v>
      </c>
      <c r="L190" s="86" t="s">
        <v>133</v>
      </c>
      <c r="M190" s="87">
        <v>3.95E-2</v>
      </c>
      <c r="N190" s="87">
        <v>4.780001655834748E-2</v>
      </c>
      <c r="O190" s="83">
        <v>5.0066000000000006E-2</v>
      </c>
      <c r="P190" s="85">
        <v>96.27</v>
      </c>
      <c r="Q190" s="73"/>
      <c r="R190" s="83">
        <v>4.8314000000000012E-5</v>
      </c>
      <c r="S190" s="84">
        <v>2.0859966514808119E-10</v>
      </c>
      <c r="T190" s="84">
        <v>7.1549992130282455E-11</v>
      </c>
      <c r="U190" s="84">
        <v>9.2669482851996063E-12</v>
      </c>
    </row>
    <row r="191" spans="2:21">
      <c r="B191" s="76" t="s">
        <v>580</v>
      </c>
      <c r="C191" s="73">
        <v>1143122</v>
      </c>
      <c r="D191" s="86" t="s">
        <v>120</v>
      </c>
      <c r="E191" s="86" t="s">
        <v>318</v>
      </c>
      <c r="F191" s="73">
        <v>513834200</v>
      </c>
      <c r="G191" s="86" t="s">
        <v>444</v>
      </c>
      <c r="H191" s="73" t="s">
        <v>423</v>
      </c>
      <c r="I191" s="73" t="s">
        <v>131</v>
      </c>
      <c r="J191" s="73"/>
      <c r="K191" s="83">
        <v>6.6999999999983633</v>
      </c>
      <c r="L191" s="86" t="s">
        <v>133</v>
      </c>
      <c r="M191" s="87">
        <v>3.0499999999999999E-2</v>
      </c>
      <c r="N191" s="87">
        <v>5.1499999999986362E-2</v>
      </c>
      <c r="O191" s="83">
        <v>2096841.6628510002</v>
      </c>
      <c r="P191" s="85">
        <v>87.42</v>
      </c>
      <c r="Q191" s="73"/>
      <c r="R191" s="83">
        <v>1833.05898161</v>
      </c>
      <c r="S191" s="84">
        <v>2.8768331082378723E-3</v>
      </c>
      <c r="T191" s="84">
        <v>2.7146449416015862E-3</v>
      </c>
      <c r="U191" s="84">
        <v>3.5159297069794516E-4</v>
      </c>
    </row>
    <row r="192" spans="2:21">
      <c r="B192" s="76" t="s">
        <v>581</v>
      </c>
      <c r="C192" s="73">
        <v>1182666</v>
      </c>
      <c r="D192" s="86" t="s">
        <v>120</v>
      </c>
      <c r="E192" s="86" t="s">
        <v>318</v>
      </c>
      <c r="F192" s="73">
        <v>513834200</v>
      </c>
      <c r="G192" s="86" t="s">
        <v>444</v>
      </c>
      <c r="H192" s="73" t="s">
        <v>423</v>
      </c>
      <c r="I192" s="73" t="s">
        <v>131</v>
      </c>
      <c r="J192" s="73"/>
      <c r="K192" s="83">
        <v>8.3299999999999006</v>
      </c>
      <c r="L192" s="86" t="s">
        <v>133</v>
      </c>
      <c r="M192" s="87">
        <v>2.63E-2</v>
      </c>
      <c r="N192" s="87">
        <v>5.2800000000000659E-2</v>
      </c>
      <c r="O192" s="83">
        <v>2252980.9800000004</v>
      </c>
      <c r="P192" s="85">
        <v>80.77</v>
      </c>
      <c r="Q192" s="73"/>
      <c r="R192" s="83">
        <v>1819.7327375460002</v>
      </c>
      <c r="S192" s="84">
        <v>3.2478116801116352E-3</v>
      </c>
      <c r="T192" s="84">
        <v>2.6949096131687216E-3</v>
      </c>
      <c r="U192" s="84">
        <v>3.4903690797126067E-4</v>
      </c>
    </row>
    <row r="193" spans="2:21">
      <c r="B193" s="76" t="s">
        <v>582</v>
      </c>
      <c r="C193" s="73">
        <v>1141647</v>
      </c>
      <c r="D193" s="86" t="s">
        <v>120</v>
      </c>
      <c r="E193" s="86" t="s">
        <v>318</v>
      </c>
      <c r="F193" s="73" t="s">
        <v>583</v>
      </c>
      <c r="G193" s="86" t="s">
        <v>128</v>
      </c>
      <c r="H193" s="73" t="s">
        <v>420</v>
      </c>
      <c r="I193" s="73" t="s">
        <v>329</v>
      </c>
      <c r="J193" s="73"/>
      <c r="K193" s="83">
        <v>0.11000000002256352</v>
      </c>
      <c r="L193" s="86" t="s">
        <v>133</v>
      </c>
      <c r="M193" s="87">
        <v>3.4000000000000002E-2</v>
      </c>
      <c r="N193" s="87">
        <v>6.590000000168357E-2</v>
      </c>
      <c r="O193" s="83">
        <v>5754.035820000001</v>
      </c>
      <c r="P193" s="85">
        <v>100.13</v>
      </c>
      <c r="Q193" s="73"/>
      <c r="R193" s="83">
        <v>5.7615157170000009</v>
      </c>
      <c r="S193" s="84">
        <v>1.6436173158262425E-4</v>
      </c>
      <c r="T193" s="84">
        <v>8.5324420294293294E-6</v>
      </c>
      <c r="U193" s="84">
        <v>1.1050972429068951E-6</v>
      </c>
    </row>
    <row r="194" spans="2:21">
      <c r="B194" s="76" t="s">
        <v>584</v>
      </c>
      <c r="C194" s="73">
        <v>1193481</v>
      </c>
      <c r="D194" s="86" t="s">
        <v>120</v>
      </c>
      <c r="E194" s="86" t="s">
        <v>318</v>
      </c>
      <c r="F194" s="73" t="s">
        <v>451</v>
      </c>
      <c r="G194" s="86" t="s">
        <v>444</v>
      </c>
      <c r="H194" s="73" t="s">
        <v>420</v>
      </c>
      <c r="I194" s="73" t="s">
        <v>329</v>
      </c>
      <c r="J194" s="73"/>
      <c r="K194" s="83">
        <v>4.2300000000005529</v>
      </c>
      <c r="L194" s="86" t="s">
        <v>133</v>
      </c>
      <c r="M194" s="87">
        <v>4.7E-2</v>
      </c>
      <c r="N194" s="87">
        <v>4.9800000000005527E-2</v>
      </c>
      <c r="O194" s="83">
        <v>1151523.6120000002</v>
      </c>
      <c r="P194" s="85">
        <v>100.57</v>
      </c>
      <c r="Q194" s="73"/>
      <c r="R194" s="83">
        <v>1158.0872540320001</v>
      </c>
      <c r="S194" s="84">
        <v>2.3072001843317978E-3</v>
      </c>
      <c r="T194" s="84">
        <v>1.7150543095618249E-3</v>
      </c>
      <c r="U194" s="84">
        <v>2.2212887968007952E-4</v>
      </c>
    </row>
    <row r="195" spans="2:21">
      <c r="B195" s="76" t="s">
        <v>585</v>
      </c>
      <c r="C195" s="73">
        <v>1136068</v>
      </c>
      <c r="D195" s="86" t="s">
        <v>120</v>
      </c>
      <c r="E195" s="86" t="s">
        <v>318</v>
      </c>
      <c r="F195" s="73">
        <v>513754069</v>
      </c>
      <c r="G195" s="86" t="s">
        <v>444</v>
      </c>
      <c r="H195" s="73" t="s">
        <v>423</v>
      </c>
      <c r="I195" s="73" t="s">
        <v>131</v>
      </c>
      <c r="J195" s="73"/>
      <c r="K195" s="73">
        <v>1.06</v>
      </c>
      <c r="L195" s="86" t="s">
        <v>133</v>
      </c>
      <c r="M195" s="87">
        <v>3.9199999999999999E-2</v>
      </c>
      <c r="N195" s="87">
        <v>5.5399743198604072E-2</v>
      </c>
      <c r="O195" s="83">
        <v>9.1120999999999994E-2</v>
      </c>
      <c r="P195" s="85">
        <v>100</v>
      </c>
      <c r="Q195" s="73"/>
      <c r="R195" s="83">
        <v>9.1120999999999997E-5</v>
      </c>
      <c r="S195" s="84">
        <v>9.4932145930526923E-11</v>
      </c>
      <c r="T195" s="84">
        <v>1.3494446398359617E-10</v>
      </c>
      <c r="U195" s="84">
        <v>1.7477617144009461E-11</v>
      </c>
    </row>
    <row r="196" spans="2:21">
      <c r="B196" s="76" t="s">
        <v>586</v>
      </c>
      <c r="C196" s="73">
        <v>1160647</v>
      </c>
      <c r="D196" s="86" t="s">
        <v>120</v>
      </c>
      <c r="E196" s="86" t="s">
        <v>318</v>
      </c>
      <c r="F196" s="73">
        <v>513754069</v>
      </c>
      <c r="G196" s="86" t="s">
        <v>444</v>
      </c>
      <c r="H196" s="73" t="s">
        <v>423</v>
      </c>
      <c r="I196" s="73" t="s">
        <v>131</v>
      </c>
      <c r="J196" s="73"/>
      <c r="K196" s="83">
        <v>6.1299999999994466</v>
      </c>
      <c r="L196" s="86" t="s">
        <v>133</v>
      </c>
      <c r="M196" s="87">
        <v>2.64E-2</v>
      </c>
      <c r="N196" s="87">
        <v>5.2199999999994091E-2</v>
      </c>
      <c r="O196" s="83">
        <v>3843150.6754830005</v>
      </c>
      <c r="P196" s="85">
        <v>86.46</v>
      </c>
      <c r="Q196" s="73"/>
      <c r="R196" s="83">
        <v>3322.7880741680005</v>
      </c>
      <c r="S196" s="84">
        <v>2.3488667903943487E-3</v>
      </c>
      <c r="T196" s="84">
        <v>4.9208399337110726E-3</v>
      </c>
      <c r="U196" s="84">
        <v>6.3733297276137037E-4</v>
      </c>
    </row>
    <row r="197" spans="2:21">
      <c r="B197" s="76" t="s">
        <v>587</v>
      </c>
      <c r="C197" s="73">
        <v>1179928</v>
      </c>
      <c r="D197" s="86" t="s">
        <v>120</v>
      </c>
      <c r="E197" s="86" t="s">
        <v>318</v>
      </c>
      <c r="F197" s="73">
        <v>513754069</v>
      </c>
      <c r="G197" s="86" t="s">
        <v>444</v>
      </c>
      <c r="H197" s="73" t="s">
        <v>423</v>
      </c>
      <c r="I197" s="73" t="s">
        <v>131</v>
      </c>
      <c r="J197" s="73"/>
      <c r="K197" s="83">
        <v>7.7399999999999078</v>
      </c>
      <c r="L197" s="86" t="s">
        <v>133</v>
      </c>
      <c r="M197" s="87">
        <v>2.5000000000000001E-2</v>
      </c>
      <c r="N197" s="87">
        <v>5.4400000000000233E-2</v>
      </c>
      <c r="O197" s="83">
        <v>2138411.9406090002</v>
      </c>
      <c r="P197" s="85">
        <v>80.78</v>
      </c>
      <c r="Q197" s="73"/>
      <c r="R197" s="83">
        <v>1727.4091657340002</v>
      </c>
      <c r="S197" s="84">
        <v>1.6034314018782754E-3</v>
      </c>
      <c r="T197" s="84">
        <v>2.5581842160459795E-3</v>
      </c>
      <c r="U197" s="84">
        <v>3.3132862951187588E-4</v>
      </c>
    </row>
    <row r="198" spans="2:21">
      <c r="B198" s="76" t="s">
        <v>588</v>
      </c>
      <c r="C198" s="73">
        <v>1143411</v>
      </c>
      <c r="D198" s="86" t="s">
        <v>120</v>
      </c>
      <c r="E198" s="86" t="s">
        <v>318</v>
      </c>
      <c r="F198" s="73">
        <v>513937714</v>
      </c>
      <c r="G198" s="86" t="s">
        <v>444</v>
      </c>
      <c r="H198" s="73" t="s">
        <v>423</v>
      </c>
      <c r="I198" s="73" t="s">
        <v>131</v>
      </c>
      <c r="J198" s="73"/>
      <c r="K198" s="83">
        <v>5.4500000000004576</v>
      </c>
      <c r="L198" s="86" t="s">
        <v>133</v>
      </c>
      <c r="M198" s="87">
        <v>3.4300000000000004E-2</v>
      </c>
      <c r="N198" s="87">
        <v>5.0100000000005425E-2</v>
      </c>
      <c r="O198" s="83">
        <v>1541434.8390780003</v>
      </c>
      <c r="P198" s="85">
        <v>92.15</v>
      </c>
      <c r="Q198" s="73"/>
      <c r="R198" s="83">
        <v>1420.4322042230001</v>
      </c>
      <c r="S198" s="84">
        <v>5.0725116463011723E-3</v>
      </c>
      <c r="T198" s="84">
        <v>2.1035706634465246E-3</v>
      </c>
      <c r="U198" s="84">
        <v>2.7244839547888033E-4</v>
      </c>
    </row>
    <row r="199" spans="2:21">
      <c r="B199" s="76" t="s">
        <v>589</v>
      </c>
      <c r="C199" s="73">
        <v>1184191</v>
      </c>
      <c r="D199" s="86" t="s">
        <v>120</v>
      </c>
      <c r="E199" s="86" t="s">
        <v>318</v>
      </c>
      <c r="F199" s="73">
        <v>513937714</v>
      </c>
      <c r="G199" s="86" t="s">
        <v>444</v>
      </c>
      <c r="H199" s="73" t="s">
        <v>423</v>
      </c>
      <c r="I199" s="73" t="s">
        <v>131</v>
      </c>
      <c r="J199" s="73"/>
      <c r="K199" s="83">
        <v>6.7100000000009112</v>
      </c>
      <c r="L199" s="86" t="s">
        <v>133</v>
      </c>
      <c r="M199" s="87">
        <v>2.98E-2</v>
      </c>
      <c r="N199" s="87">
        <v>5.3100000000005317E-2</v>
      </c>
      <c r="O199" s="83">
        <v>1222592.6453580002</v>
      </c>
      <c r="P199" s="85">
        <v>86.08</v>
      </c>
      <c r="Q199" s="73"/>
      <c r="R199" s="83">
        <v>1052.4077491240002</v>
      </c>
      <c r="S199" s="84">
        <v>3.1145510790061052E-3</v>
      </c>
      <c r="T199" s="84">
        <v>1.5585496164190601E-3</v>
      </c>
      <c r="U199" s="84">
        <v>2.0185884393913626E-4</v>
      </c>
    </row>
    <row r="200" spans="2:21">
      <c r="B200" s="76" t="s">
        <v>590</v>
      </c>
      <c r="C200" s="73">
        <v>1139815</v>
      </c>
      <c r="D200" s="86" t="s">
        <v>120</v>
      </c>
      <c r="E200" s="86" t="s">
        <v>318</v>
      </c>
      <c r="F200" s="73">
        <v>514290345</v>
      </c>
      <c r="G200" s="86" t="s">
        <v>444</v>
      </c>
      <c r="H200" s="73" t="s">
        <v>423</v>
      </c>
      <c r="I200" s="73" t="s">
        <v>131</v>
      </c>
      <c r="J200" s="73"/>
      <c r="K200" s="83">
        <v>2</v>
      </c>
      <c r="L200" s="86" t="s">
        <v>133</v>
      </c>
      <c r="M200" s="87">
        <v>3.61E-2</v>
      </c>
      <c r="N200" s="87">
        <v>4.9400000000002678E-2</v>
      </c>
      <c r="O200" s="83">
        <v>3172693.9771130006</v>
      </c>
      <c r="P200" s="85">
        <v>98.99</v>
      </c>
      <c r="Q200" s="73"/>
      <c r="R200" s="83">
        <v>3140.6496621640003</v>
      </c>
      <c r="S200" s="84">
        <v>4.1338032275087958E-3</v>
      </c>
      <c r="T200" s="84">
        <v>4.6511044130440127E-3</v>
      </c>
      <c r="U200" s="84">
        <v>6.0239760734369743E-4</v>
      </c>
    </row>
    <row r="201" spans="2:21">
      <c r="B201" s="76" t="s">
        <v>591</v>
      </c>
      <c r="C201" s="73">
        <v>1155522</v>
      </c>
      <c r="D201" s="86" t="s">
        <v>120</v>
      </c>
      <c r="E201" s="86" t="s">
        <v>318</v>
      </c>
      <c r="F201" s="73">
        <v>514290345</v>
      </c>
      <c r="G201" s="86" t="s">
        <v>444</v>
      </c>
      <c r="H201" s="73" t="s">
        <v>423</v>
      </c>
      <c r="I201" s="73" t="s">
        <v>131</v>
      </c>
      <c r="J201" s="73"/>
      <c r="K201" s="83">
        <v>2.9999999999990203</v>
      </c>
      <c r="L201" s="86" t="s">
        <v>133</v>
      </c>
      <c r="M201" s="87">
        <v>3.3000000000000002E-2</v>
      </c>
      <c r="N201" s="87">
        <v>4.4899999999988532E-2</v>
      </c>
      <c r="O201" s="83">
        <v>1044198.7325530001</v>
      </c>
      <c r="P201" s="85">
        <v>97.75</v>
      </c>
      <c r="Q201" s="73"/>
      <c r="R201" s="83">
        <v>1020.7042611330002</v>
      </c>
      <c r="S201" s="84">
        <v>3.3864623475425258E-3</v>
      </c>
      <c r="T201" s="84">
        <v>1.511598746769299E-3</v>
      </c>
      <c r="U201" s="84">
        <v>1.9577790293501645E-4</v>
      </c>
    </row>
    <row r="202" spans="2:21">
      <c r="B202" s="76" t="s">
        <v>592</v>
      </c>
      <c r="C202" s="73">
        <v>1159359</v>
      </c>
      <c r="D202" s="86" t="s">
        <v>120</v>
      </c>
      <c r="E202" s="86" t="s">
        <v>318</v>
      </c>
      <c r="F202" s="73">
        <v>514290345</v>
      </c>
      <c r="G202" s="86" t="s">
        <v>444</v>
      </c>
      <c r="H202" s="73" t="s">
        <v>423</v>
      </c>
      <c r="I202" s="73" t="s">
        <v>131</v>
      </c>
      <c r="J202" s="73"/>
      <c r="K202" s="83">
        <v>5.3899999999998638</v>
      </c>
      <c r="L202" s="86" t="s">
        <v>133</v>
      </c>
      <c r="M202" s="87">
        <v>2.6200000000000001E-2</v>
      </c>
      <c r="N202" s="87">
        <v>5.1099999999999299E-2</v>
      </c>
      <c r="O202" s="83">
        <v>2756668.6227270006</v>
      </c>
      <c r="P202" s="85">
        <v>88.3</v>
      </c>
      <c r="Q202" s="73"/>
      <c r="R202" s="83">
        <v>2434.1383021470006</v>
      </c>
      <c r="S202" s="84">
        <v>2.1313992170221619E-3</v>
      </c>
      <c r="T202" s="84">
        <v>3.6048055711105876E-3</v>
      </c>
      <c r="U202" s="84">
        <v>4.6688400391231989E-4</v>
      </c>
    </row>
    <row r="203" spans="2:21">
      <c r="B203" s="76" t="s">
        <v>593</v>
      </c>
      <c r="C203" s="73">
        <v>1141829</v>
      </c>
      <c r="D203" s="86" t="s">
        <v>120</v>
      </c>
      <c r="E203" s="86" t="s">
        <v>318</v>
      </c>
      <c r="F203" s="73" t="s">
        <v>594</v>
      </c>
      <c r="G203" s="86" t="s">
        <v>128</v>
      </c>
      <c r="H203" s="73" t="s">
        <v>420</v>
      </c>
      <c r="I203" s="73" t="s">
        <v>329</v>
      </c>
      <c r="J203" s="73"/>
      <c r="K203" s="83">
        <v>2.2999999999999083</v>
      </c>
      <c r="L203" s="86" t="s">
        <v>133</v>
      </c>
      <c r="M203" s="87">
        <v>2.3E-2</v>
      </c>
      <c r="N203" s="87">
        <v>5.8099999999991089E-2</v>
      </c>
      <c r="O203" s="83">
        <v>1168053.7206830003</v>
      </c>
      <c r="P203" s="85">
        <v>93.13</v>
      </c>
      <c r="Q203" s="73"/>
      <c r="R203" s="83">
        <v>1087.8084039370001</v>
      </c>
      <c r="S203" s="84">
        <v>1.4307866160509657E-3</v>
      </c>
      <c r="T203" s="84">
        <v>1.610975757357028E-3</v>
      </c>
      <c r="U203" s="84">
        <v>2.0864892626339574E-4</v>
      </c>
    </row>
    <row r="204" spans="2:21">
      <c r="B204" s="76" t="s">
        <v>595</v>
      </c>
      <c r="C204" s="73">
        <v>1173566</v>
      </c>
      <c r="D204" s="86" t="s">
        <v>120</v>
      </c>
      <c r="E204" s="86" t="s">
        <v>318</v>
      </c>
      <c r="F204" s="73" t="s">
        <v>594</v>
      </c>
      <c r="G204" s="86" t="s">
        <v>128</v>
      </c>
      <c r="H204" s="73" t="s">
        <v>420</v>
      </c>
      <c r="I204" s="73" t="s">
        <v>329</v>
      </c>
      <c r="J204" s="73"/>
      <c r="K204" s="83">
        <v>2.5900000000013108</v>
      </c>
      <c r="L204" s="86" t="s">
        <v>133</v>
      </c>
      <c r="M204" s="87">
        <v>2.1499999999999998E-2</v>
      </c>
      <c r="N204" s="87">
        <v>5.8300000000021418E-2</v>
      </c>
      <c r="O204" s="83">
        <v>648449.73010600021</v>
      </c>
      <c r="P204" s="85">
        <v>91.16</v>
      </c>
      <c r="Q204" s="83">
        <v>34.485614348000006</v>
      </c>
      <c r="R204" s="83">
        <v>625.61238840200008</v>
      </c>
      <c r="S204" s="84">
        <v>1.2129444819409098E-3</v>
      </c>
      <c r="T204" s="84">
        <v>9.2649255840481642E-4</v>
      </c>
      <c r="U204" s="84">
        <v>1.1999663968832105E-4</v>
      </c>
    </row>
    <row r="205" spans="2:21">
      <c r="B205" s="76" t="s">
        <v>596</v>
      </c>
      <c r="C205" s="73">
        <v>1136464</v>
      </c>
      <c r="D205" s="86" t="s">
        <v>120</v>
      </c>
      <c r="E205" s="86" t="s">
        <v>318</v>
      </c>
      <c r="F205" s="73" t="s">
        <v>594</v>
      </c>
      <c r="G205" s="86" t="s">
        <v>128</v>
      </c>
      <c r="H205" s="73" t="s">
        <v>420</v>
      </c>
      <c r="I205" s="73" t="s">
        <v>329</v>
      </c>
      <c r="J205" s="73"/>
      <c r="K205" s="83">
        <v>1.5999999999987777</v>
      </c>
      <c r="L205" s="86" t="s">
        <v>133</v>
      </c>
      <c r="M205" s="87">
        <v>2.75E-2</v>
      </c>
      <c r="N205" s="87">
        <v>5.5899999999976774E-2</v>
      </c>
      <c r="O205" s="83">
        <v>677624.27723800007</v>
      </c>
      <c r="P205" s="85">
        <v>96.59</v>
      </c>
      <c r="Q205" s="73"/>
      <c r="R205" s="83">
        <v>654.5172667280001</v>
      </c>
      <c r="S205" s="84">
        <v>2.1526350599875427E-3</v>
      </c>
      <c r="T205" s="84">
        <v>9.6929886334235166E-4</v>
      </c>
      <c r="U205" s="84">
        <v>1.2554078864384179E-4</v>
      </c>
    </row>
    <row r="206" spans="2:21">
      <c r="B206" s="76" t="s">
        <v>597</v>
      </c>
      <c r="C206" s="73">
        <v>1139591</v>
      </c>
      <c r="D206" s="86" t="s">
        <v>120</v>
      </c>
      <c r="E206" s="86" t="s">
        <v>318</v>
      </c>
      <c r="F206" s="73" t="s">
        <v>594</v>
      </c>
      <c r="G206" s="86" t="s">
        <v>128</v>
      </c>
      <c r="H206" s="73" t="s">
        <v>420</v>
      </c>
      <c r="I206" s="73" t="s">
        <v>329</v>
      </c>
      <c r="J206" s="73"/>
      <c r="K206" s="83">
        <v>0.54000000000068649</v>
      </c>
      <c r="L206" s="86" t="s">
        <v>133</v>
      </c>
      <c r="M206" s="87">
        <v>2.4E-2</v>
      </c>
      <c r="N206" s="87">
        <v>5.9499999999776926E-2</v>
      </c>
      <c r="O206" s="83">
        <v>118506.87014100002</v>
      </c>
      <c r="P206" s="85">
        <v>98.35</v>
      </c>
      <c r="Q206" s="73"/>
      <c r="R206" s="83">
        <v>116.55150694800001</v>
      </c>
      <c r="S206" s="84">
        <v>1.2707854414327232E-3</v>
      </c>
      <c r="T206" s="84">
        <v>1.7260544365819348E-4</v>
      </c>
      <c r="U206" s="84">
        <v>2.2355358435426551E-5</v>
      </c>
    </row>
    <row r="207" spans="2:21">
      <c r="B207" s="76" t="s">
        <v>598</v>
      </c>
      <c r="C207" s="73">
        <v>1158740</v>
      </c>
      <c r="D207" s="86" t="s">
        <v>120</v>
      </c>
      <c r="E207" s="86" t="s">
        <v>318</v>
      </c>
      <c r="F207" s="73" t="s">
        <v>466</v>
      </c>
      <c r="G207" s="86" t="s">
        <v>129</v>
      </c>
      <c r="H207" s="73" t="s">
        <v>467</v>
      </c>
      <c r="I207" s="73" t="s">
        <v>329</v>
      </c>
      <c r="J207" s="73"/>
      <c r="K207" s="83">
        <v>1.6899999999984596</v>
      </c>
      <c r="L207" s="86" t="s">
        <v>133</v>
      </c>
      <c r="M207" s="87">
        <v>3.2500000000000001E-2</v>
      </c>
      <c r="N207" s="87">
        <v>6.0500000000847286E-2</v>
      </c>
      <c r="O207" s="83">
        <v>13488.517522000002</v>
      </c>
      <c r="P207" s="85">
        <v>96.25</v>
      </c>
      <c r="Q207" s="73"/>
      <c r="R207" s="83">
        <v>12.982697758000002</v>
      </c>
      <c r="S207" s="84">
        <v>3.4714769496790763E-5</v>
      </c>
      <c r="T207" s="84">
        <v>1.9226557983498272E-5</v>
      </c>
      <c r="U207" s="84">
        <v>2.4901682478321578E-6</v>
      </c>
    </row>
    <row r="208" spans="2:21">
      <c r="B208" s="76" t="s">
        <v>599</v>
      </c>
      <c r="C208" s="73">
        <v>1191832</v>
      </c>
      <c r="D208" s="86" t="s">
        <v>120</v>
      </c>
      <c r="E208" s="86" t="s">
        <v>318</v>
      </c>
      <c r="F208" s="73" t="s">
        <v>466</v>
      </c>
      <c r="G208" s="86" t="s">
        <v>129</v>
      </c>
      <c r="H208" s="73" t="s">
        <v>467</v>
      </c>
      <c r="I208" s="73" t="s">
        <v>329</v>
      </c>
      <c r="J208" s="73"/>
      <c r="K208" s="83">
        <v>2.3700000000002954</v>
      </c>
      <c r="L208" s="86" t="s">
        <v>133</v>
      </c>
      <c r="M208" s="87">
        <v>5.7000000000000002E-2</v>
      </c>
      <c r="N208" s="87">
        <v>6.3900000000009879E-2</v>
      </c>
      <c r="O208" s="83">
        <v>2429238.2157100006</v>
      </c>
      <c r="P208" s="85">
        <v>98.88</v>
      </c>
      <c r="Q208" s="73"/>
      <c r="R208" s="83">
        <v>2402.0306669170004</v>
      </c>
      <c r="S208" s="84">
        <v>6.1261325316679166E-3</v>
      </c>
      <c r="T208" s="84">
        <v>3.5572561848451474E-3</v>
      </c>
      <c r="U208" s="84">
        <v>4.6072554476514797E-4</v>
      </c>
    </row>
    <row r="209" spans="2:21">
      <c r="B209" s="76" t="s">
        <v>600</v>
      </c>
      <c r="C209" s="73">
        <v>1161678</v>
      </c>
      <c r="D209" s="86" t="s">
        <v>120</v>
      </c>
      <c r="E209" s="86" t="s">
        <v>318</v>
      </c>
      <c r="F209" s="73" t="s">
        <v>470</v>
      </c>
      <c r="G209" s="86" t="s">
        <v>129</v>
      </c>
      <c r="H209" s="73" t="s">
        <v>467</v>
      </c>
      <c r="I209" s="73" t="s">
        <v>329</v>
      </c>
      <c r="J209" s="73"/>
      <c r="K209" s="83">
        <v>1.9100000000000292</v>
      </c>
      <c r="L209" s="86" t="s">
        <v>133</v>
      </c>
      <c r="M209" s="87">
        <v>2.7999999999999997E-2</v>
      </c>
      <c r="N209" s="87">
        <v>5.8399999999992513E-2</v>
      </c>
      <c r="O209" s="83">
        <v>733651.64230800013</v>
      </c>
      <c r="P209" s="85">
        <v>94.56</v>
      </c>
      <c r="Q209" s="73"/>
      <c r="R209" s="83">
        <v>693.74097667800004</v>
      </c>
      <c r="S209" s="84">
        <v>2.110083305258153E-3</v>
      </c>
      <c r="T209" s="84">
        <v>1.0273867082370607E-3</v>
      </c>
      <c r="U209" s="84">
        <v>1.3306415850889786E-4</v>
      </c>
    </row>
    <row r="210" spans="2:21">
      <c r="B210" s="76" t="s">
        <v>601</v>
      </c>
      <c r="C210" s="73">
        <v>1192459</v>
      </c>
      <c r="D210" s="86" t="s">
        <v>120</v>
      </c>
      <c r="E210" s="86" t="s">
        <v>318</v>
      </c>
      <c r="F210" s="73" t="s">
        <v>470</v>
      </c>
      <c r="G210" s="86" t="s">
        <v>129</v>
      </c>
      <c r="H210" s="73" t="s">
        <v>467</v>
      </c>
      <c r="I210" s="73" t="s">
        <v>329</v>
      </c>
      <c r="J210" s="73"/>
      <c r="K210" s="83">
        <v>3.4900000000006335</v>
      </c>
      <c r="L210" s="86" t="s">
        <v>133</v>
      </c>
      <c r="M210" s="87">
        <v>5.6500000000000002E-2</v>
      </c>
      <c r="N210" s="87">
        <v>6.2500000000009631E-2</v>
      </c>
      <c r="O210" s="83">
        <v>1799627.7110420004</v>
      </c>
      <c r="P210" s="85">
        <v>100.78</v>
      </c>
      <c r="Q210" s="73"/>
      <c r="R210" s="83">
        <v>1813.6647405650006</v>
      </c>
      <c r="S210" s="84">
        <v>4.1766331949545125E-3</v>
      </c>
      <c r="T210" s="84">
        <v>2.6859232916834979E-3</v>
      </c>
      <c r="U210" s="84">
        <v>3.4787302557241827E-4</v>
      </c>
    </row>
    <row r="211" spans="2:21">
      <c r="B211" s="76" t="s">
        <v>602</v>
      </c>
      <c r="C211" s="73">
        <v>7390149</v>
      </c>
      <c r="D211" s="86" t="s">
        <v>120</v>
      </c>
      <c r="E211" s="86" t="s">
        <v>318</v>
      </c>
      <c r="F211" s="73" t="s">
        <v>603</v>
      </c>
      <c r="G211" s="86" t="s">
        <v>480</v>
      </c>
      <c r="H211" s="73" t="s">
        <v>475</v>
      </c>
      <c r="I211" s="73" t="s">
        <v>131</v>
      </c>
      <c r="J211" s="73"/>
      <c r="K211" s="83">
        <v>1.9299999999910888</v>
      </c>
      <c r="L211" s="86" t="s">
        <v>133</v>
      </c>
      <c r="M211" s="87">
        <v>0.04</v>
      </c>
      <c r="N211" s="87">
        <v>4.929999999944186E-2</v>
      </c>
      <c r="O211" s="83">
        <v>21675.988586000003</v>
      </c>
      <c r="P211" s="85">
        <v>98.36</v>
      </c>
      <c r="Q211" s="73"/>
      <c r="R211" s="83">
        <v>21.320502482999999</v>
      </c>
      <c r="S211" s="84">
        <v>1.0967605229069128E-4</v>
      </c>
      <c r="T211" s="84">
        <v>3.1574321829538374E-5</v>
      </c>
      <c r="U211" s="84">
        <v>4.0894149506236437E-6</v>
      </c>
    </row>
    <row r="212" spans="2:21">
      <c r="B212" s="76" t="s">
        <v>604</v>
      </c>
      <c r="C212" s="73">
        <v>7390222</v>
      </c>
      <c r="D212" s="86" t="s">
        <v>120</v>
      </c>
      <c r="E212" s="86" t="s">
        <v>318</v>
      </c>
      <c r="F212" s="73" t="s">
        <v>603</v>
      </c>
      <c r="G212" s="86" t="s">
        <v>480</v>
      </c>
      <c r="H212" s="73" t="s">
        <v>467</v>
      </c>
      <c r="I212" s="73" t="s">
        <v>329</v>
      </c>
      <c r="J212" s="73"/>
      <c r="K212" s="83">
        <v>3.5499999999986325</v>
      </c>
      <c r="L212" s="86" t="s">
        <v>133</v>
      </c>
      <c r="M212" s="87">
        <v>0.04</v>
      </c>
      <c r="N212" s="87">
        <v>5.1300000000002732E-2</v>
      </c>
      <c r="O212" s="83">
        <v>186293.51323000004</v>
      </c>
      <c r="P212" s="85">
        <v>98.13</v>
      </c>
      <c r="Q212" s="73"/>
      <c r="R212" s="83">
        <v>182.80982261500003</v>
      </c>
      <c r="S212" s="84">
        <v>2.4060755260290782E-4</v>
      </c>
      <c r="T212" s="84">
        <v>2.7072983750965726E-4</v>
      </c>
      <c r="U212" s="84">
        <v>3.5064146462717187E-5</v>
      </c>
    </row>
    <row r="213" spans="2:21">
      <c r="B213" s="76" t="s">
        <v>605</v>
      </c>
      <c r="C213" s="73">
        <v>2590388</v>
      </c>
      <c r="D213" s="86" t="s">
        <v>120</v>
      </c>
      <c r="E213" s="86" t="s">
        <v>318</v>
      </c>
      <c r="F213" s="73" t="s">
        <v>606</v>
      </c>
      <c r="G213" s="86" t="s">
        <v>342</v>
      </c>
      <c r="H213" s="73" t="s">
        <v>467</v>
      </c>
      <c r="I213" s="73" t="s">
        <v>329</v>
      </c>
      <c r="J213" s="73"/>
      <c r="K213" s="83">
        <v>0.99000000000265898</v>
      </c>
      <c r="L213" s="86" t="s">
        <v>133</v>
      </c>
      <c r="M213" s="87">
        <v>5.9000000000000004E-2</v>
      </c>
      <c r="N213" s="87">
        <v>5.4499999999135885E-2</v>
      </c>
      <c r="O213" s="83">
        <v>29941.409538000004</v>
      </c>
      <c r="P213" s="85">
        <v>100.49</v>
      </c>
      <c r="Q213" s="73"/>
      <c r="R213" s="83">
        <v>30.088122408000004</v>
      </c>
      <c r="S213" s="84">
        <v>1.137908350646696E-4</v>
      </c>
      <c r="T213" s="84">
        <v>4.4558614925433099E-5</v>
      </c>
      <c r="U213" s="84">
        <v>5.7711030830337254E-6</v>
      </c>
    </row>
    <row r="214" spans="2:21">
      <c r="B214" s="76" t="s">
        <v>607</v>
      </c>
      <c r="C214" s="73">
        <v>2590511</v>
      </c>
      <c r="D214" s="86" t="s">
        <v>120</v>
      </c>
      <c r="E214" s="86" t="s">
        <v>318</v>
      </c>
      <c r="F214" s="73" t="s">
        <v>606</v>
      </c>
      <c r="G214" s="86" t="s">
        <v>342</v>
      </c>
      <c r="H214" s="73" t="s">
        <v>467</v>
      </c>
      <c r="I214" s="73" t="s">
        <v>329</v>
      </c>
      <c r="J214" s="73"/>
      <c r="K214" s="73">
        <v>3.2</v>
      </c>
      <c r="L214" s="86" t="s">
        <v>133</v>
      </c>
      <c r="M214" s="87">
        <v>2.7000000000000003E-2</v>
      </c>
      <c r="N214" s="87">
        <v>5.700001520552439E-2</v>
      </c>
      <c r="O214" s="83">
        <v>0.50191399999999997</v>
      </c>
      <c r="P214" s="85">
        <v>91.75</v>
      </c>
      <c r="Q214" s="73"/>
      <c r="R214" s="83">
        <v>4.6035900000000008E-4</v>
      </c>
      <c r="S214" s="84">
        <v>6.7127001861709245E-10</v>
      </c>
      <c r="T214" s="84">
        <v>6.8176269460414573E-10</v>
      </c>
      <c r="U214" s="84">
        <v>8.8299934710978289E-11</v>
      </c>
    </row>
    <row r="215" spans="2:21">
      <c r="B215" s="76" t="s">
        <v>608</v>
      </c>
      <c r="C215" s="73">
        <v>1141191</v>
      </c>
      <c r="D215" s="86" t="s">
        <v>120</v>
      </c>
      <c r="E215" s="86" t="s">
        <v>318</v>
      </c>
      <c r="F215" s="73" t="s">
        <v>609</v>
      </c>
      <c r="G215" s="86" t="s">
        <v>506</v>
      </c>
      <c r="H215" s="73" t="s">
        <v>475</v>
      </c>
      <c r="I215" s="73" t="s">
        <v>131</v>
      </c>
      <c r="J215" s="73"/>
      <c r="K215" s="83">
        <v>1.3100000000033816</v>
      </c>
      <c r="L215" s="86" t="s">
        <v>133</v>
      </c>
      <c r="M215" s="87">
        <v>3.0499999999999999E-2</v>
      </c>
      <c r="N215" s="87">
        <v>5.6900000000417068E-2</v>
      </c>
      <c r="O215" s="83">
        <v>45847.723862000006</v>
      </c>
      <c r="P215" s="85">
        <v>96.75</v>
      </c>
      <c r="Q215" s="73"/>
      <c r="R215" s="83">
        <v>44.357672835000002</v>
      </c>
      <c r="S215" s="84">
        <v>6.8303535813835699E-4</v>
      </c>
      <c r="T215" s="84">
        <v>6.5690920690936227E-5</v>
      </c>
      <c r="U215" s="84">
        <v>8.5080982782164252E-6</v>
      </c>
    </row>
    <row r="216" spans="2:21">
      <c r="B216" s="76" t="s">
        <v>610</v>
      </c>
      <c r="C216" s="73">
        <v>1168368</v>
      </c>
      <c r="D216" s="86" t="s">
        <v>120</v>
      </c>
      <c r="E216" s="86" t="s">
        <v>318</v>
      </c>
      <c r="F216" s="73" t="s">
        <v>609</v>
      </c>
      <c r="G216" s="86" t="s">
        <v>506</v>
      </c>
      <c r="H216" s="73" t="s">
        <v>475</v>
      </c>
      <c r="I216" s="73" t="s">
        <v>131</v>
      </c>
      <c r="J216" s="73"/>
      <c r="K216" s="83">
        <v>2.9299999999980915</v>
      </c>
      <c r="L216" s="86" t="s">
        <v>133</v>
      </c>
      <c r="M216" s="87">
        <v>2.58E-2</v>
      </c>
      <c r="N216" s="87">
        <v>5.5299999999958077E-2</v>
      </c>
      <c r="O216" s="83">
        <v>666368.47312900017</v>
      </c>
      <c r="P216" s="85">
        <v>92</v>
      </c>
      <c r="Q216" s="73"/>
      <c r="R216" s="83">
        <v>613.05899516900013</v>
      </c>
      <c r="S216" s="84">
        <v>2.2026161374022846E-3</v>
      </c>
      <c r="T216" s="84">
        <v>9.0790177339365025E-4</v>
      </c>
      <c r="U216" s="84">
        <v>1.1758881491922752E-4</v>
      </c>
    </row>
    <row r="217" spans="2:21">
      <c r="B217" s="76" t="s">
        <v>611</v>
      </c>
      <c r="C217" s="73">
        <v>1186162</v>
      </c>
      <c r="D217" s="86" t="s">
        <v>120</v>
      </c>
      <c r="E217" s="86" t="s">
        <v>318</v>
      </c>
      <c r="F217" s="73" t="s">
        <v>609</v>
      </c>
      <c r="G217" s="86" t="s">
        <v>506</v>
      </c>
      <c r="H217" s="73" t="s">
        <v>475</v>
      </c>
      <c r="I217" s="73" t="s">
        <v>131</v>
      </c>
      <c r="J217" s="73"/>
      <c r="K217" s="83">
        <v>4.3999999999997863</v>
      </c>
      <c r="L217" s="86" t="s">
        <v>133</v>
      </c>
      <c r="M217" s="87">
        <v>0.04</v>
      </c>
      <c r="N217" s="87">
        <v>5.6300000000000648E-2</v>
      </c>
      <c r="O217" s="83">
        <v>2002649.7600000002</v>
      </c>
      <c r="P217" s="85">
        <v>93.51</v>
      </c>
      <c r="Q217" s="73"/>
      <c r="R217" s="83">
        <v>1872.6777905760002</v>
      </c>
      <c r="S217" s="84">
        <v>4.5751322405619974E-3</v>
      </c>
      <c r="T217" s="84">
        <v>2.773317903263392E-3</v>
      </c>
      <c r="U217" s="84">
        <v>3.5919212319637475E-4</v>
      </c>
    </row>
    <row r="218" spans="2:21">
      <c r="B218" s="76" t="s">
        <v>612</v>
      </c>
      <c r="C218" s="73">
        <v>2380046</v>
      </c>
      <c r="D218" s="86" t="s">
        <v>120</v>
      </c>
      <c r="E218" s="86" t="s">
        <v>318</v>
      </c>
      <c r="F218" s="73" t="s">
        <v>613</v>
      </c>
      <c r="G218" s="86" t="s">
        <v>129</v>
      </c>
      <c r="H218" s="73" t="s">
        <v>467</v>
      </c>
      <c r="I218" s="73" t="s">
        <v>329</v>
      </c>
      <c r="J218" s="73"/>
      <c r="K218" s="83">
        <v>0.99000000000204269</v>
      </c>
      <c r="L218" s="86" t="s">
        <v>133</v>
      </c>
      <c r="M218" s="87">
        <v>2.9500000000000002E-2</v>
      </c>
      <c r="N218" s="87">
        <v>4.6600000000066005E-2</v>
      </c>
      <c r="O218" s="83">
        <v>258735.52246000004</v>
      </c>
      <c r="P218" s="85">
        <v>98.38</v>
      </c>
      <c r="Q218" s="73"/>
      <c r="R218" s="83">
        <v>254.54400705200007</v>
      </c>
      <c r="S218" s="84">
        <v>4.8235772733430816E-3</v>
      </c>
      <c r="T218" s="84">
        <v>3.7696364824649502E-4</v>
      </c>
      <c r="U218" s="84">
        <v>4.8823242738302931E-5</v>
      </c>
    </row>
    <row r="219" spans="2:21">
      <c r="B219" s="76" t="s">
        <v>614</v>
      </c>
      <c r="C219" s="73">
        <v>1132505</v>
      </c>
      <c r="D219" s="86" t="s">
        <v>120</v>
      </c>
      <c r="E219" s="86" t="s">
        <v>318</v>
      </c>
      <c r="F219" s="73" t="s">
        <v>495</v>
      </c>
      <c r="G219" s="86" t="s">
        <v>342</v>
      </c>
      <c r="H219" s="73" t="s">
        <v>467</v>
      </c>
      <c r="I219" s="73" t="s">
        <v>329</v>
      </c>
      <c r="J219" s="73"/>
      <c r="K219" s="73">
        <v>0.9</v>
      </c>
      <c r="L219" s="86" t="s">
        <v>133</v>
      </c>
      <c r="M219" s="87">
        <v>6.4000000000000001E-2</v>
      </c>
      <c r="N219" s="87">
        <v>5.6399506540299217E-2</v>
      </c>
      <c r="O219" s="83">
        <v>5.0317000000000008E-2</v>
      </c>
      <c r="P219" s="85">
        <v>101.3</v>
      </c>
      <c r="Q219" s="73"/>
      <c r="R219" s="83">
        <v>5.1068000000000006E-5</v>
      </c>
      <c r="S219" s="84">
        <v>7.2440465510951417E-11</v>
      </c>
      <c r="T219" s="84">
        <v>7.5628492737286575E-11</v>
      </c>
      <c r="U219" s="84">
        <v>9.7951839017380758E-12</v>
      </c>
    </row>
    <row r="220" spans="2:21">
      <c r="B220" s="76" t="s">
        <v>615</v>
      </c>
      <c r="C220" s="73">
        <v>1162817</v>
      </c>
      <c r="D220" s="86" t="s">
        <v>120</v>
      </c>
      <c r="E220" s="86" t="s">
        <v>318</v>
      </c>
      <c r="F220" s="73" t="s">
        <v>495</v>
      </c>
      <c r="G220" s="86" t="s">
        <v>342</v>
      </c>
      <c r="H220" s="73" t="s">
        <v>467</v>
      </c>
      <c r="I220" s="73" t="s">
        <v>329</v>
      </c>
      <c r="J220" s="73"/>
      <c r="K220" s="83">
        <v>4.9400000000008299</v>
      </c>
      <c r="L220" s="86" t="s">
        <v>133</v>
      </c>
      <c r="M220" s="87">
        <v>2.4300000000000002E-2</v>
      </c>
      <c r="N220" s="87">
        <v>5.1600000000007737E-2</v>
      </c>
      <c r="O220" s="83">
        <v>2413817.6623600004</v>
      </c>
      <c r="P220" s="85">
        <v>87.92</v>
      </c>
      <c r="Q220" s="73"/>
      <c r="R220" s="83">
        <v>2122.2284885960003</v>
      </c>
      <c r="S220" s="84">
        <v>1.6480902232736934E-3</v>
      </c>
      <c r="T220" s="84">
        <v>3.1428867752143273E-3</v>
      </c>
      <c r="U220" s="84">
        <v>4.070576158711026E-4</v>
      </c>
    </row>
    <row r="221" spans="2:21">
      <c r="B221" s="76" t="s">
        <v>616</v>
      </c>
      <c r="C221" s="73">
        <v>1141415</v>
      </c>
      <c r="D221" s="86" t="s">
        <v>120</v>
      </c>
      <c r="E221" s="86" t="s">
        <v>318</v>
      </c>
      <c r="F221" s="73" t="s">
        <v>617</v>
      </c>
      <c r="G221" s="86" t="s">
        <v>157</v>
      </c>
      <c r="H221" s="73" t="s">
        <v>467</v>
      </c>
      <c r="I221" s="73" t="s">
        <v>329</v>
      </c>
      <c r="J221" s="73"/>
      <c r="K221" s="73">
        <v>0.98</v>
      </c>
      <c r="L221" s="86" t="s">
        <v>133</v>
      </c>
      <c r="M221" s="87">
        <v>2.1600000000000001E-2</v>
      </c>
      <c r="N221" s="87">
        <v>5.3200488767741333E-2</v>
      </c>
      <c r="O221" s="83">
        <v>2.2029000000000007E-2</v>
      </c>
      <c r="P221" s="85">
        <v>97.08</v>
      </c>
      <c r="Q221" s="73"/>
      <c r="R221" s="83">
        <v>2.1278000000000002E-5</v>
      </c>
      <c r="S221" s="84">
        <v>1.722340239201778E-10</v>
      </c>
      <c r="T221" s="84">
        <v>3.1511378328189547E-11</v>
      </c>
      <c r="U221" s="84">
        <v>4.0812626901617996E-12</v>
      </c>
    </row>
    <row r="222" spans="2:21">
      <c r="B222" s="76" t="s">
        <v>618</v>
      </c>
      <c r="C222" s="73">
        <v>1156397</v>
      </c>
      <c r="D222" s="86" t="s">
        <v>120</v>
      </c>
      <c r="E222" s="86" t="s">
        <v>318</v>
      </c>
      <c r="F222" s="73" t="s">
        <v>617</v>
      </c>
      <c r="G222" s="86" t="s">
        <v>157</v>
      </c>
      <c r="H222" s="73" t="s">
        <v>467</v>
      </c>
      <c r="I222" s="73" t="s">
        <v>329</v>
      </c>
      <c r="J222" s="73"/>
      <c r="K222" s="73">
        <v>2.96</v>
      </c>
      <c r="L222" s="86" t="s">
        <v>133</v>
      </c>
      <c r="M222" s="87">
        <v>0.04</v>
      </c>
      <c r="N222" s="87">
        <v>5.04998766117589E-2</v>
      </c>
      <c r="O222" s="83">
        <v>6.6838000000000009E-2</v>
      </c>
      <c r="P222" s="85">
        <v>97.11</v>
      </c>
      <c r="Q222" s="73"/>
      <c r="R222" s="83">
        <v>6.4836000000000014E-5</v>
      </c>
      <c r="S222" s="84">
        <v>9.8194760767839031E-11</v>
      </c>
      <c r="T222" s="84">
        <v>9.6018033898228115E-11</v>
      </c>
      <c r="U222" s="84">
        <v>1.2435978371056044E-11</v>
      </c>
    </row>
    <row r="223" spans="2:21">
      <c r="B223" s="76" t="s">
        <v>619</v>
      </c>
      <c r="C223" s="73">
        <v>1136134</v>
      </c>
      <c r="D223" s="86" t="s">
        <v>120</v>
      </c>
      <c r="E223" s="86" t="s">
        <v>318</v>
      </c>
      <c r="F223" s="73" t="s">
        <v>620</v>
      </c>
      <c r="G223" s="86" t="s">
        <v>621</v>
      </c>
      <c r="H223" s="73" t="s">
        <v>467</v>
      </c>
      <c r="I223" s="73" t="s">
        <v>329</v>
      </c>
      <c r="J223" s="73"/>
      <c r="K223" s="73">
        <v>1.21</v>
      </c>
      <c r="L223" s="86" t="s">
        <v>133</v>
      </c>
      <c r="M223" s="87">
        <v>3.3500000000000002E-2</v>
      </c>
      <c r="N223" s="87">
        <v>5.0699500233454958E-2</v>
      </c>
      <c r="O223" s="83">
        <v>5.8578000000000012E-2</v>
      </c>
      <c r="P223" s="85">
        <v>98.83</v>
      </c>
      <c r="Q223" s="73"/>
      <c r="R223" s="83">
        <v>5.7827000000000007E-5</v>
      </c>
      <c r="S223" s="84">
        <v>2.8415011088926793E-10</v>
      </c>
      <c r="T223" s="84">
        <v>8.5638146187809798E-11</v>
      </c>
      <c r="U223" s="84">
        <v>1.1091605300497528E-11</v>
      </c>
    </row>
    <row r="224" spans="2:21">
      <c r="B224" s="76" t="s">
        <v>622</v>
      </c>
      <c r="C224" s="73">
        <v>1141951</v>
      </c>
      <c r="D224" s="86" t="s">
        <v>120</v>
      </c>
      <c r="E224" s="86" t="s">
        <v>318</v>
      </c>
      <c r="F224" s="73" t="s">
        <v>620</v>
      </c>
      <c r="G224" s="86" t="s">
        <v>621</v>
      </c>
      <c r="H224" s="73" t="s">
        <v>467</v>
      </c>
      <c r="I224" s="73" t="s">
        <v>329</v>
      </c>
      <c r="J224" s="73"/>
      <c r="K224" s="73">
        <v>3.71</v>
      </c>
      <c r="L224" s="86" t="s">
        <v>133</v>
      </c>
      <c r="M224" s="87">
        <v>2.6200000000000001E-2</v>
      </c>
      <c r="N224" s="87">
        <v>5.1999954734233356E-2</v>
      </c>
      <c r="O224" s="83">
        <v>8.2609000000000016E-2</v>
      </c>
      <c r="P224" s="85">
        <v>91.08</v>
      </c>
      <c r="Q224" s="83">
        <v>1.3018000000000003E-5</v>
      </c>
      <c r="R224" s="83">
        <v>8.836700000000003E-5</v>
      </c>
      <c r="S224" s="84">
        <v>1.8849616390283425E-10</v>
      </c>
      <c r="T224" s="84">
        <v>1.3086596337659208E-10</v>
      </c>
      <c r="U224" s="84">
        <v>1.6949381527470996E-11</v>
      </c>
    </row>
    <row r="225" spans="2:21">
      <c r="B225" s="76" t="s">
        <v>623</v>
      </c>
      <c r="C225" s="73">
        <v>7150410</v>
      </c>
      <c r="D225" s="86" t="s">
        <v>120</v>
      </c>
      <c r="E225" s="86" t="s">
        <v>318</v>
      </c>
      <c r="F225" s="73" t="s">
        <v>624</v>
      </c>
      <c r="G225" s="86" t="s">
        <v>506</v>
      </c>
      <c r="H225" s="73" t="s">
        <v>500</v>
      </c>
      <c r="I225" s="73" t="s">
        <v>131</v>
      </c>
      <c r="J225" s="73"/>
      <c r="K225" s="83">
        <v>2.1000000000000658</v>
      </c>
      <c r="L225" s="86" t="s">
        <v>133</v>
      </c>
      <c r="M225" s="87">
        <v>2.9500000000000002E-2</v>
      </c>
      <c r="N225" s="87">
        <v>6.0800000000005794E-2</v>
      </c>
      <c r="O225" s="83">
        <v>1615966.1357000002</v>
      </c>
      <c r="P225" s="85">
        <v>93.88</v>
      </c>
      <c r="Q225" s="73"/>
      <c r="R225" s="83">
        <v>1517.0690082390004</v>
      </c>
      <c r="S225" s="84">
        <v>4.0922615022561098E-3</v>
      </c>
      <c r="T225" s="84">
        <v>2.2466836859004811E-3</v>
      </c>
      <c r="U225" s="84">
        <v>2.9098398071842257E-4</v>
      </c>
    </row>
    <row r="226" spans="2:21">
      <c r="B226" s="76" t="s">
        <v>625</v>
      </c>
      <c r="C226" s="73">
        <v>7150444</v>
      </c>
      <c r="D226" s="86" t="s">
        <v>120</v>
      </c>
      <c r="E226" s="86" t="s">
        <v>318</v>
      </c>
      <c r="F226" s="73" t="s">
        <v>624</v>
      </c>
      <c r="G226" s="86" t="s">
        <v>506</v>
      </c>
      <c r="H226" s="73" t="s">
        <v>500</v>
      </c>
      <c r="I226" s="73" t="s">
        <v>131</v>
      </c>
      <c r="J226" s="73"/>
      <c r="K226" s="83">
        <v>3.4300000000107196</v>
      </c>
      <c r="L226" s="86" t="s">
        <v>133</v>
      </c>
      <c r="M226" s="87">
        <v>2.5499999999999998E-2</v>
      </c>
      <c r="N226" s="87">
        <v>6.0000000000153139E-2</v>
      </c>
      <c r="O226" s="83">
        <v>146358.82631700003</v>
      </c>
      <c r="P226" s="85">
        <v>89.23</v>
      </c>
      <c r="Q226" s="73"/>
      <c r="R226" s="83">
        <v>130.59598082000002</v>
      </c>
      <c r="S226" s="84">
        <v>2.5135040326469633E-4</v>
      </c>
      <c r="T226" s="84">
        <v>1.9340442521665599E-4</v>
      </c>
      <c r="U226" s="84">
        <v>2.5049182442229157E-5</v>
      </c>
    </row>
    <row r="227" spans="2:21">
      <c r="B227" s="76" t="s">
        <v>626</v>
      </c>
      <c r="C227" s="73">
        <v>1155878</v>
      </c>
      <c r="D227" s="86" t="s">
        <v>120</v>
      </c>
      <c r="E227" s="86" t="s">
        <v>318</v>
      </c>
      <c r="F227" s="73">
        <v>514486042</v>
      </c>
      <c r="G227" s="86" t="s">
        <v>444</v>
      </c>
      <c r="H227" s="73" t="s">
        <v>500</v>
      </c>
      <c r="I227" s="73" t="s">
        <v>131</v>
      </c>
      <c r="J227" s="73"/>
      <c r="K227" s="83">
        <v>2.2999999999979597</v>
      </c>
      <c r="L227" s="86" t="s">
        <v>133</v>
      </c>
      <c r="M227" s="87">
        <v>3.27E-2</v>
      </c>
      <c r="N227" s="87">
        <v>5.239999999996485E-2</v>
      </c>
      <c r="O227" s="83">
        <v>662713.95473700017</v>
      </c>
      <c r="P227" s="85">
        <v>96.17</v>
      </c>
      <c r="Q227" s="73"/>
      <c r="R227" s="83">
        <v>637.33201020100012</v>
      </c>
      <c r="S227" s="84">
        <v>2.099900678205791E-3</v>
      </c>
      <c r="T227" s="84">
        <v>9.4384858041682827E-4</v>
      </c>
      <c r="U227" s="84">
        <v>1.2224454152078021E-4</v>
      </c>
    </row>
    <row r="228" spans="2:21">
      <c r="B228" s="76" t="s">
        <v>628</v>
      </c>
      <c r="C228" s="73">
        <v>7200249</v>
      </c>
      <c r="D228" s="86" t="s">
        <v>120</v>
      </c>
      <c r="E228" s="86" t="s">
        <v>318</v>
      </c>
      <c r="F228" s="73" t="s">
        <v>629</v>
      </c>
      <c r="G228" s="86" t="s">
        <v>547</v>
      </c>
      <c r="H228" s="73" t="s">
        <v>500</v>
      </c>
      <c r="I228" s="73" t="s">
        <v>131</v>
      </c>
      <c r="J228" s="73"/>
      <c r="K228" s="83">
        <v>5.0599999999984977</v>
      </c>
      <c r="L228" s="86" t="s">
        <v>133</v>
      </c>
      <c r="M228" s="87">
        <v>7.4999999999999997E-3</v>
      </c>
      <c r="N228" s="87">
        <v>4.5199999999984197E-2</v>
      </c>
      <c r="O228" s="83">
        <v>1855705.3338600001</v>
      </c>
      <c r="P228" s="85">
        <v>83.2</v>
      </c>
      <c r="Q228" s="73"/>
      <c r="R228" s="83">
        <v>1543.9468377720004</v>
      </c>
      <c r="S228" s="84">
        <v>3.4909042122490751E-3</v>
      </c>
      <c r="T228" s="84">
        <v>2.2864880591994263E-3</v>
      </c>
      <c r="U228" s="84">
        <v>2.9613932816017281E-4</v>
      </c>
    </row>
    <row r="229" spans="2:21">
      <c r="B229" s="76" t="s">
        <v>630</v>
      </c>
      <c r="C229" s="73">
        <v>7200173</v>
      </c>
      <c r="D229" s="86" t="s">
        <v>120</v>
      </c>
      <c r="E229" s="86" t="s">
        <v>318</v>
      </c>
      <c r="F229" s="73" t="s">
        <v>629</v>
      </c>
      <c r="G229" s="86" t="s">
        <v>547</v>
      </c>
      <c r="H229" s="73" t="s">
        <v>500</v>
      </c>
      <c r="I229" s="73" t="s">
        <v>131</v>
      </c>
      <c r="J229" s="73"/>
      <c r="K229" s="83">
        <v>2.3900000000004691</v>
      </c>
      <c r="L229" s="86" t="s">
        <v>133</v>
      </c>
      <c r="M229" s="87">
        <v>3.4500000000000003E-2</v>
      </c>
      <c r="N229" s="87">
        <v>5.2500000000006174E-2</v>
      </c>
      <c r="O229" s="83">
        <v>834360.5409720001</v>
      </c>
      <c r="P229" s="85">
        <v>97.08</v>
      </c>
      <c r="Q229" s="73"/>
      <c r="R229" s="83">
        <v>809.99718515800009</v>
      </c>
      <c r="S229" s="84">
        <v>1.8984206476770152E-3</v>
      </c>
      <c r="T229" s="84">
        <v>1.1995548334562617E-3</v>
      </c>
      <c r="U229" s="84">
        <v>1.553628767234432E-4</v>
      </c>
    </row>
    <row r="230" spans="2:21">
      <c r="B230" s="76" t="s">
        <v>631</v>
      </c>
      <c r="C230" s="73">
        <v>1168483</v>
      </c>
      <c r="D230" s="86" t="s">
        <v>120</v>
      </c>
      <c r="E230" s="86" t="s">
        <v>318</v>
      </c>
      <c r="F230" s="73" t="s">
        <v>632</v>
      </c>
      <c r="G230" s="86" t="s">
        <v>547</v>
      </c>
      <c r="H230" s="73" t="s">
        <v>500</v>
      </c>
      <c r="I230" s="73" t="s">
        <v>131</v>
      </c>
      <c r="J230" s="73"/>
      <c r="K230" s="83">
        <v>4.0599999999986975</v>
      </c>
      <c r="L230" s="86" t="s">
        <v>133</v>
      </c>
      <c r="M230" s="87">
        <v>2.5000000000000001E-3</v>
      </c>
      <c r="N230" s="87">
        <v>5.4799999999985631E-2</v>
      </c>
      <c r="O230" s="83">
        <v>1094341.1773760002</v>
      </c>
      <c r="P230" s="85">
        <v>81.400000000000006</v>
      </c>
      <c r="Q230" s="73"/>
      <c r="R230" s="83">
        <v>890.7936819360001</v>
      </c>
      <c r="S230" s="84">
        <v>1.931410721063463E-3</v>
      </c>
      <c r="T230" s="84">
        <v>1.3192093582031321E-3</v>
      </c>
      <c r="U230" s="84">
        <v>1.7086018510749384E-4</v>
      </c>
    </row>
    <row r="231" spans="2:21">
      <c r="B231" s="76" t="s">
        <v>633</v>
      </c>
      <c r="C231" s="73">
        <v>1161751</v>
      </c>
      <c r="D231" s="86" t="s">
        <v>120</v>
      </c>
      <c r="E231" s="86" t="s">
        <v>318</v>
      </c>
      <c r="F231" s="73" t="s">
        <v>632</v>
      </c>
      <c r="G231" s="86" t="s">
        <v>547</v>
      </c>
      <c r="H231" s="73" t="s">
        <v>500</v>
      </c>
      <c r="I231" s="73" t="s">
        <v>131</v>
      </c>
      <c r="J231" s="73"/>
      <c r="K231" s="83">
        <v>3.2600000000401121</v>
      </c>
      <c r="L231" s="86" t="s">
        <v>133</v>
      </c>
      <c r="M231" s="87">
        <v>2.0499999999999997E-2</v>
      </c>
      <c r="N231" s="87">
        <v>5.3200000000718665E-2</v>
      </c>
      <c r="O231" s="83">
        <v>26357.974949000003</v>
      </c>
      <c r="P231" s="85">
        <v>90.8</v>
      </c>
      <c r="Q231" s="73"/>
      <c r="R231" s="83">
        <v>23.933041954000004</v>
      </c>
      <c r="S231" s="84">
        <v>4.717746260449582E-5</v>
      </c>
      <c r="T231" s="84">
        <v>3.5443328299507797E-5</v>
      </c>
      <c r="U231" s="84">
        <v>4.5905174917255976E-6</v>
      </c>
    </row>
    <row r="232" spans="2:21">
      <c r="B232" s="76" t="s">
        <v>634</v>
      </c>
      <c r="C232" s="73">
        <v>1162825</v>
      </c>
      <c r="D232" s="86" t="s">
        <v>120</v>
      </c>
      <c r="E232" s="86" t="s">
        <v>318</v>
      </c>
      <c r="F232" s="73" t="s">
        <v>635</v>
      </c>
      <c r="G232" s="86" t="s">
        <v>506</v>
      </c>
      <c r="H232" s="73" t="s">
        <v>500</v>
      </c>
      <c r="I232" s="73" t="s">
        <v>131</v>
      </c>
      <c r="J232" s="73"/>
      <c r="K232" s="73">
        <v>2.83</v>
      </c>
      <c r="L232" s="86" t="s">
        <v>133</v>
      </c>
      <c r="M232" s="87">
        <v>2.4E-2</v>
      </c>
      <c r="N232" s="87">
        <v>5.810001177192211E-2</v>
      </c>
      <c r="O232" s="83">
        <v>0.70418200000000009</v>
      </c>
      <c r="P232" s="85">
        <v>91.67</v>
      </c>
      <c r="Q232" s="73"/>
      <c r="R232" s="83">
        <v>6.4560400000000003E-4</v>
      </c>
      <c r="S232" s="84">
        <v>2.7020777598197447E-9</v>
      </c>
      <c r="T232" s="84">
        <v>9.5609887650119766E-10</v>
      </c>
      <c r="U232" s="84">
        <v>1.2383116448064754E-10</v>
      </c>
    </row>
    <row r="233" spans="2:21">
      <c r="B233" s="76" t="s">
        <v>636</v>
      </c>
      <c r="C233" s="73">
        <v>1140102</v>
      </c>
      <c r="D233" s="86" t="s">
        <v>120</v>
      </c>
      <c r="E233" s="86" t="s">
        <v>318</v>
      </c>
      <c r="F233" s="73" t="s">
        <v>505</v>
      </c>
      <c r="G233" s="86" t="s">
        <v>506</v>
      </c>
      <c r="H233" s="73" t="s">
        <v>507</v>
      </c>
      <c r="I233" s="73" t="s">
        <v>329</v>
      </c>
      <c r="J233" s="73"/>
      <c r="K233" s="83">
        <v>2.5099999999997236</v>
      </c>
      <c r="L233" s="86" t="s">
        <v>133</v>
      </c>
      <c r="M233" s="87">
        <v>4.2999999999999997E-2</v>
      </c>
      <c r="N233" s="87">
        <v>6.0699999999996923E-2</v>
      </c>
      <c r="O233" s="83">
        <v>1257088.2874739999</v>
      </c>
      <c r="P233" s="85">
        <v>97.81</v>
      </c>
      <c r="Q233" s="73"/>
      <c r="R233" s="83">
        <v>1229.5580960340001</v>
      </c>
      <c r="S233" s="84">
        <v>1.038009466982259E-3</v>
      </c>
      <c r="T233" s="84">
        <v>1.8208981267325776E-3</v>
      </c>
      <c r="U233" s="84">
        <v>2.3583746511560971E-4</v>
      </c>
    </row>
    <row r="234" spans="2:21">
      <c r="B234" s="76" t="s">
        <v>637</v>
      </c>
      <c r="C234" s="73">
        <v>1132836</v>
      </c>
      <c r="D234" s="86" t="s">
        <v>120</v>
      </c>
      <c r="E234" s="86" t="s">
        <v>318</v>
      </c>
      <c r="F234" s="73" t="s">
        <v>515</v>
      </c>
      <c r="G234" s="86" t="s">
        <v>157</v>
      </c>
      <c r="H234" s="73" t="s">
        <v>507</v>
      </c>
      <c r="I234" s="73" t="s">
        <v>329</v>
      </c>
      <c r="J234" s="73"/>
      <c r="K234" s="83">
        <v>1.4800000000060247</v>
      </c>
      <c r="L234" s="86" t="s">
        <v>133</v>
      </c>
      <c r="M234" s="87">
        <v>4.1399999999999999E-2</v>
      </c>
      <c r="N234" s="87">
        <v>5.4100000000224052E-2</v>
      </c>
      <c r="O234" s="83">
        <v>70205.567632999999</v>
      </c>
      <c r="P234" s="85">
        <v>98.21</v>
      </c>
      <c r="Q234" s="83">
        <v>37.282661196000006</v>
      </c>
      <c r="R234" s="83">
        <v>106.23154908200002</v>
      </c>
      <c r="S234" s="84">
        <v>4.6778183555464128E-4</v>
      </c>
      <c r="T234" s="84">
        <v>1.5732223580752603E-4</v>
      </c>
      <c r="U234" s="84">
        <v>2.0375921505144215E-5</v>
      </c>
    </row>
    <row r="235" spans="2:21">
      <c r="B235" s="76" t="s">
        <v>638</v>
      </c>
      <c r="C235" s="73">
        <v>1139252</v>
      </c>
      <c r="D235" s="86" t="s">
        <v>120</v>
      </c>
      <c r="E235" s="86" t="s">
        <v>318</v>
      </c>
      <c r="F235" s="73" t="s">
        <v>515</v>
      </c>
      <c r="G235" s="86" t="s">
        <v>157</v>
      </c>
      <c r="H235" s="73" t="s">
        <v>507</v>
      </c>
      <c r="I235" s="73" t="s">
        <v>329</v>
      </c>
      <c r="J235" s="73"/>
      <c r="K235" s="83">
        <v>2.0299999999989931</v>
      </c>
      <c r="L235" s="86" t="s">
        <v>133</v>
      </c>
      <c r="M235" s="87">
        <v>3.5499999999999997E-2</v>
      </c>
      <c r="N235" s="87">
        <v>5.6099999999977952E-2</v>
      </c>
      <c r="O235" s="83">
        <v>624510.56329800002</v>
      </c>
      <c r="P235" s="85">
        <v>96.08</v>
      </c>
      <c r="Q235" s="83">
        <v>184.42932417100005</v>
      </c>
      <c r="R235" s="83">
        <v>784.45907349300012</v>
      </c>
      <c r="S235" s="84">
        <v>2.0336043741401729E-3</v>
      </c>
      <c r="T235" s="84">
        <v>1.1617344979706257E-3</v>
      </c>
      <c r="U235" s="84">
        <v>1.5046449612773167E-4</v>
      </c>
    </row>
    <row r="236" spans="2:21">
      <c r="B236" s="76" t="s">
        <v>639</v>
      </c>
      <c r="C236" s="73">
        <v>1143080</v>
      </c>
      <c r="D236" s="86" t="s">
        <v>120</v>
      </c>
      <c r="E236" s="86" t="s">
        <v>318</v>
      </c>
      <c r="F236" s="73" t="s">
        <v>515</v>
      </c>
      <c r="G236" s="86" t="s">
        <v>157</v>
      </c>
      <c r="H236" s="73" t="s">
        <v>507</v>
      </c>
      <c r="I236" s="73" t="s">
        <v>329</v>
      </c>
      <c r="J236" s="73"/>
      <c r="K236" s="83">
        <v>2.5300000000002374</v>
      </c>
      <c r="L236" s="86" t="s">
        <v>133</v>
      </c>
      <c r="M236" s="87">
        <v>2.5000000000000001E-2</v>
      </c>
      <c r="N236" s="87">
        <v>5.5800000000006331E-2</v>
      </c>
      <c r="O236" s="83">
        <v>2691288.9533710005</v>
      </c>
      <c r="P236" s="85">
        <v>93.8</v>
      </c>
      <c r="Q236" s="73"/>
      <c r="R236" s="83">
        <v>2524.4289786800005</v>
      </c>
      <c r="S236" s="84">
        <v>2.3806565534782334E-3</v>
      </c>
      <c r="T236" s="84">
        <v>3.7385203783170708E-3</v>
      </c>
      <c r="U236" s="84">
        <v>4.8420235946282272E-4</v>
      </c>
    </row>
    <row r="237" spans="2:21">
      <c r="B237" s="76" t="s">
        <v>640</v>
      </c>
      <c r="C237" s="73">
        <v>1189190</v>
      </c>
      <c r="D237" s="86" t="s">
        <v>120</v>
      </c>
      <c r="E237" s="86" t="s">
        <v>318</v>
      </c>
      <c r="F237" s="73" t="s">
        <v>515</v>
      </c>
      <c r="G237" s="86" t="s">
        <v>157</v>
      </c>
      <c r="H237" s="73" t="s">
        <v>507</v>
      </c>
      <c r="I237" s="73" t="s">
        <v>329</v>
      </c>
      <c r="J237" s="73"/>
      <c r="K237" s="83">
        <v>4.3199999999984451</v>
      </c>
      <c r="L237" s="86" t="s">
        <v>133</v>
      </c>
      <c r="M237" s="87">
        <v>4.7300000000000002E-2</v>
      </c>
      <c r="N237" s="87">
        <v>5.7899999999981862E-2</v>
      </c>
      <c r="O237" s="83">
        <v>1258014.5129880002</v>
      </c>
      <c r="P237" s="85">
        <v>95.85</v>
      </c>
      <c r="Q237" s="83">
        <v>29.917332431000005</v>
      </c>
      <c r="R237" s="83">
        <v>1235.7241870560003</v>
      </c>
      <c r="S237" s="84">
        <v>3.1855323626299335E-3</v>
      </c>
      <c r="T237" s="84">
        <v>1.8300297193164813E-3</v>
      </c>
      <c r="U237" s="84">
        <v>2.3702016260749011E-4</v>
      </c>
    </row>
    <row r="238" spans="2:21">
      <c r="B238" s="76" t="s">
        <v>641</v>
      </c>
      <c r="C238" s="73">
        <v>1137512</v>
      </c>
      <c r="D238" s="86" t="s">
        <v>120</v>
      </c>
      <c r="E238" s="86" t="s">
        <v>318</v>
      </c>
      <c r="F238" s="73" t="s">
        <v>642</v>
      </c>
      <c r="G238" s="86" t="s">
        <v>499</v>
      </c>
      <c r="H238" s="73" t="s">
        <v>500</v>
      </c>
      <c r="I238" s="73" t="s">
        <v>131</v>
      </c>
      <c r="J238" s="73"/>
      <c r="K238" s="83">
        <v>1.0799999999996672</v>
      </c>
      <c r="L238" s="86" t="s">
        <v>133</v>
      </c>
      <c r="M238" s="87">
        <v>3.5000000000000003E-2</v>
      </c>
      <c r="N238" s="87">
        <v>5.959999999996006E-2</v>
      </c>
      <c r="O238" s="83">
        <v>730132.72207899997</v>
      </c>
      <c r="P238" s="85">
        <v>98.76</v>
      </c>
      <c r="Q238" s="73"/>
      <c r="R238" s="83">
        <v>721.07909247800012</v>
      </c>
      <c r="S238" s="84">
        <v>3.0466627251366576E-3</v>
      </c>
      <c r="T238" s="84">
        <v>1.0678727365176161E-3</v>
      </c>
      <c r="U238" s="84">
        <v>1.3830779193468331E-4</v>
      </c>
    </row>
    <row r="239" spans="2:21">
      <c r="B239" s="76" t="s">
        <v>643</v>
      </c>
      <c r="C239" s="73">
        <v>1141852</v>
      </c>
      <c r="D239" s="86" t="s">
        <v>120</v>
      </c>
      <c r="E239" s="86" t="s">
        <v>318</v>
      </c>
      <c r="F239" s="73" t="s">
        <v>642</v>
      </c>
      <c r="G239" s="86" t="s">
        <v>499</v>
      </c>
      <c r="H239" s="73" t="s">
        <v>500</v>
      </c>
      <c r="I239" s="73" t="s">
        <v>131</v>
      </c>
      <c r="J239" s="73"/>
      <c r="K239" s="83">
        <v>2.4100000000020154</v>
      </c>
      <c r="L239" s="86" t="s">
        <v>133</v>
      </c>
      <c r="M239" s="87">
        <v>2.6499999999999999E-2</v>
      </c>
      <c r="N239" s="87">
        <v>6.4400000000026353E-2</v>
      </c>
      <c r="O239" s="83">
        <v>558826.72373500012</v>
      </c>
      <c r="P239" s="85">
        <v>92.35</v>
      </c>
      <c r="Q239" s="73"/>
      <c r="R239" s="83">
        <v>516.07649775600009</v>
      </c>
      <c r="S239" s="84">
        <v>7.7942149131730778E-4</v>
      </c>
      <c r="T239" s="84">
        <v>7.6427680078373819E-4</v>
      </c>
      <c r="U239" s="84">
        <v>9.8986923374421132E-5</v>
      </c>
    </row>
    <row r="240" spans="2:21">
      <c r="B240" s="76" t="s">
        <v>644</v>
      </c>
      <c r="C240" s="73">
        <v>1168038</v>
      </c>
      <c r="D240" s="86" t="s">
        <v>120</v>
      </c>
      <c r="E240" s="86" t="s">
        <v>318</v>
      </c>
      <c r="F240" s="73" t="s">
        <v>642</v>
      </c>
      <c r="G240" s="86" t="s">
        <v>499</v>
      </c>
      <c r="H240" s="73" t="s">
        <v>500</v>
      </c>
      <c r="I240" s="73" t="s">
        <v>131</v>
      </c>
      <c r="J240" s="73"/>
      <c r="K240" s="83">
        <v>2.1699999999973438</v>
      </c>
      <c r="L240" s="86" t="s">
        <v>133</v>
      </c>
      <c r="M240" s="87">
        <v>4.99E-2</v>
      </c>
      <c r="N240" s="87">
        <v>5.6199999999948763E-2</v>
      </c>
      <c r="O240" s="83">
        <v>425278.37230300007</v>
      </c>
      <c r="P240" s="85">
        <v>100.04</v>
      </c>
      <c r="Q240" s="73"/>
      <c r="R240" s="83">
        <v>425.44848838900009</v>
      </c>
      <c r="S240" s="84">
        <v>2.0013099873082358E-3</v>
      </c>
      <c r="T240" s="84">
        <v>6.3006242488871788E-4</v>
      </c>
      <c r="U240" s="84">
        <v>8.1603865130546179E-5</v>
      </c>
    </row>
    <row r="241" spans="2:21">
      <c r="B241" s="76" t="s">
        <v>645</v>
      </c>
      <c r="C241" s="73">
        <v>1190008</v>
      </c>
      <c r="D241" s="86" t="s">
        <v>120</v>
      </c>
      <c r="E241" s="86" t="s">
        <v>318</v>
      </c>
      <c r="F241" s="73" t="s">
        <v>646</v>
      </c>
      <c r="G241" s="86" t="s">
        <v>506</v>
      </c>
      <c r="H241" s="73" t="s">
        <v>507</v>
      </c>
      <c r="I241" s="73" t="s">
        <v>329</v>
      </c>
      <c r="J241" s="73"/>
      <c r="K241" s="83">
        <v>3.9199999999994346</v>
      </c>
      <c r="L241" s="86" t="s">
        <v>133</v>
      </c>
      <c r="M241" s="87">
        <v>5.3399999999999996E-2</v>
      </c>
      <c r="N241" s="87">
        <v>6.0999999999991526E-2</v>
      </c>
      <c r="O241" s="83">
        <v>1809476.6924960003</v>
      </c>
      <c r="P241" s="85">
        <v>97.88</v>
      </c>
      <c r="Q241" s="73"/>
      <c r="R241" s="83">
        <v>1771.1158469750005</v>
      </c>
      <c r="S241" s="84">
        <v>4.5236917312400007E-3</v>
      </c>
      <c r="T241" s="84">
        <v>2.6229110591729065E-3</v>
      </c>
      <c r="U241" s="84">
        <v>3.3971186324905462E-4</v>
      </c>
    </row>
    <row r="242" spans="2:21">
      <c r="B242" s="76" t="s">
        <v>647</v>
      </c>
      <c r="C242" s="73">
        <v>1188572</v>
      </c>
      <c r="D242" s="86" t="s">
        <v>120</v>
      </c>
      <c r="E242" s="86" t="s">
        <v>318</v>
      </c>
      <c r="F242" s="73" t="s">
        <v>648</v>
      </c>
      <c r="G242" s="86" t="s">
        <v>506</v>
      </c>
      <c r="H242" s="73" t="s">
        <v>521</v>
      </c>
      <c r="I242" s="73" t="s">
        <v>131</v>
      </c>
      <c r="J242" s="73"/>
      <c r="K242" s="83">
        <v>3.3699999999999188</v>
      </c>
      <c r="L242" s="86" t="s">
        <v>133</v>
      </c>
      <c r="M242" s="87">
        <v>4.53E-2</v>
      </c>
      <c r="N242" s="87">
        <v>6.1500000000001054E-2</v>
      </c>
      <c r="O242" s="83">
        <v>3498621.6207829998</v>
      </c>
      <c r="P242" s="85">
        <v>95.06</v>
      </c>
      <c r="Q242" s="73"/>
      <c r="R242" s="83">
        <v>3325.7898293710005</v>
      </c>
      <c r="S242" s="84">
        <v>4.9980308868328568E-3</v>
      </c>
      <c r="T242" s="84">
        <v>4.9252853441749478E-3</v>
      </c>
      <c r="U242" s="84">
        <v>6.3790872948263182E-4</v>
      </c>
    </row>
    <row r="243" spans="2:21">
      <c r="B243" s="76" t="s">
        <v>649</v>
      </c>
      <c r="C243" s="73">
        <v>1150812</v>
      </c>
      <c r="D243" s="86" t="s">
        <v>120</v>
      </c>
      <c r="E243" s="86" t="s">
        <v>318</v>
      </c>
      <c r="F243" s="73" t="s">
        <v>531</v>
      </c>
      <c r="G243" s="86" t="s">
        <v>532</v>
      </c>
      <c r="H243" s="73" t="s">
        <v>521</v>
      </c>
      <c r="I243" s="73" t="s">
        <v>131</v>
      </c>
      <c r="J243" s="73"/>
      <c r="K243" s="83">
        <v>1.9100000000011508</v>
      </c>
      <c r="L243" s="86" t="s">
        <v>133</v>
      </c>
      <c r="M243" s="87">
        <v>3.7499999999999999E-2</v>
      </c>
      <c r="N243" s="87">
        <v>5.820000000003836E-2</v>
      </c>
      <c r="O243" s="83">
        <v>676568.31331300002</v>
      </c>
      <c r="P243" s="85">
        <v>96.32</v>
      </c>
      <c r="Q243" s="73"/>
      <c r="R243" s="83">
        <v>651.67059947500013</v>
      </c>
      <c r="S243" s="84">
        <v>1.8306124240912345E-3</v>
      </c>
      <c r="T243" s="84">
        <v>9.6508312836802372E-4</v>
      </c>
      <c r="U243" s="84">
        <v>1.2499477882849382E-4</v>
      </c>
    </row>
    <row r="244" spans="2:21">
      <c r="B244" s="76" t="s">
        <v>650</v>
      </c>
      <c r="C244" s="73">
        <v>1161785</v>
      </c>
      <c r="D244" s="86" t="s">
        <v>120</v>
      </c>
      <c r="E244" s="86" t="s">
        <v>318</v>
      </c>
      <c r="F244" s="73" t="s">
        <v>531</v>
      </c>
      <c r="G244" s="86" t="s">
        <v>532</v>
      </c>
      <c r="H244" s="73" t="s">
        <v>521</v>
      </c>
      <c r="I244" s="73" t="s">
        <v>131</v>
      </c>
      <c r="J244" s="73"/>
      <c r="K244" s="83">
        <v>3.6699999999999005</v>
      </c>
      <c r="L244" s="86" t="s">
        <v>133</v>
      </c>
      <c r="M244" s="87">
        <v>2.6600000000000002E-2</v>
      </c>
      <c r="N244" s="87">
        <v>6.8999999999996689E-2</v>
      </c>
      <c r="O244" s="83">
        <v>4177112.0678240005</v>
      </c>
      <c r="P244" s="85">
        <v>86.57</v>
      </c>
      <c r="Q244" s="73"/>
      <c r="R244" s="83">
        <v>3616.1257777080004</v>
      </c>
      <c r="S244" s="84">
        <v>5.0754908495850909E-3</v>
      </c>
      <c r="T244" s="84">
        <v>5.3552546039888826E-3</v>
      </c>
      <c r="U244" s="84">
        <v>6.9359710590713333E-4</v>
      </c>
    </row>
    <row r="245" spans="2:21">
      <c r="B245" s="76" t="s">
        <v>651</v>
      </c>
      <c r="C245" s="73">
        <v>1172725</v>
      </c>
      <c r="D245" s="86" t="s">
        <v>120</v>
      </c>
      <c r="E245" s="86" t="s">
        <v>318</v>
      </c>
      <c r="F245" s="73" t="s">
        <v>652</v>
      </c>
      <c r="G245" s="86" t="s">
        <v>506</v>
      </c>
      <c r="H245" s="73" t="s">
        <v>521</v>
      </c>
      <c r="I245" s="73" t="s">
        <v>131</v>
      </c>
      <c r="J245" s="73"/>
      <c r="K245" s="83">
        <v>3.4199999999982937</v>
      </c>
      <c r="L245" s="86" t="s">
        <v>133</v>
      </c>
      <c r="M245" s="87">
        <v>2.5000000000000001E-2</v>
      </c>
      <c r="N245" s="87">
        <v>6.3499999999973675E-2</v>
      </c>
      <c r="O245" s="83">
        <v>1251656.1000000003</v>
      </c>
      <c r="P245" s="85">
        <v>88.04</v>
      </c>
      <c r="Q245" s="73"/>
      <c r="R245" s="83">
        <v>1101.9580860140002</v>
      </c>
      <c r="S245" s="84">
        <v>5.9349531545688236E-3</v>
      </c>
      <c r="T245" s="84">
        <v>1.6319305456431428E-3</v>
      </c>
      <c r="U245" s="84">
        <v>2.1136292990746525E-4</v>
      </c>
    </row>
    <row r="246" spans="2:21">
      <c r="B246" s="76" t="s">
        <v>653</v>
      </c>
      <c r="C246" s="73">
        <v>1159375</v>
      </c>
      <c r="D246" s="86" t="s">
        <v>120</v>
      </c>
      <c r="E246" s="86" t="s">
        <v>318</v>
      </c>
      <c r="F246" s="73" t="s">
        <v>654</v>
      </c>
      <c r="G246" s="86" t="s">
        <v>547</v>
      </c>
      <c r="H246" s="73" t="s">
        <v>536</v>
      </c>
      <c r="I246" s="73"/>
      <c r="J246" s="73"/>
      <c r="K246" s="83">
        <v>1.4600000000013837</v>
      </c>
      <c r="L246" s="86" t="s">
        <v>133</v>
      </c>
      <c r="M246" s="87">
        <v>3.5499999999999997E-2</v>
      </c>
      <c r="N246" s="87">
        <v>6.9700000000108397E-2</v>
      </c>
      <c r="O246" s="83">
        <v>227295.50081800003</v>
      </c>
      <c r="P246" s="85">
        <v>95.38</v>
      </c>
      <c r="Q246" s="73"/>
      <c r="R246" s="83">
        <v>216.79445134500003</v>
      </c>
      <c r="S246" s="84">
        <v>7.9362289149113288E-4</v>
      </c>
      <c r="T246" s="84">
        <v>3.2105893297229891E-4</v>
      </c>
      <c r="U246" s="84">
        <v>4.1582625515012978E-5</v>
      </c>
    </row>
    <row r="247" spans="2:21">
      <c r="B247" s="76" t="s">
        <v>655</v>
      </c>
      <c r="C247" s="73">
        <v>1193275</v>
      </c>
      <c r="D247" s="86" t="s">
        <v>120</v>
      </c>
      <c r="E247" s="86" t="s">
        <v>318</v>
      </c>
      <c r="F247" s="73" t="s">
        <v>654</v>
      </c>
      <c r="G247" s="86" t="s">
        <v>547</v>
      </c>
      <c r="H247" s="73" t="s">
        <v>536</v>
      </c>
      <c r="I247" s="73"/>
      <c r="J247" s="73"/>
      <c r="K247" s="83">
        <v>3.7299999999993201</v>
      </c>
      <c r="L247" s="86" t="s">
        <v>133</v>
      </c>
      <c r="M247" s="87">
        <v>6.0499999999999998E-2</v>
      </c>
      <c r="N247" s="87">
        <v>6.0299999999994053E-2</v>
      </c>
      <c r="O247" s="83">
        <v>1140934.6013940002</v>
      </c>
      <c r="P247" s="85">
        <v>101.87</v>
      </c>
      <c r="Q247" s="73"/>
      <c r="R247" s="83">
        <v>1162.2700276230003</v>
      </c>
      <c r="S247" s="84">
        <v>5.1860663699727283E-3</v>
      </c>
      <c r="T247" s="84">
        <v>1.7212487339009152E-3</v>
      </c>
      <c r="U247" s="84">
        <v>2.229311636258612E-4</v>
      </c>
    </row>
    <row r="248" spans="2:21">
      <c r="B248" s="76" t="s">
        <v>656</v>
      </c>
      <c r="C248" s="73">
        <v>7200116</v>
      </c>
      <c r="D248" s="86" t="s">
        <v>120</v>
      </c>
      <c r="E248" s="86" t="s">
        <v>318</v>
      </c>
      <c r="F248" s="73" t="s">
        <v>629</v>
      </c>
      <c r="G248" s="86" t="s">
        <v>547</v>
      </c>
      <c r="H248" s="73" t="s">
        <v>536</v>
      </c>
      <c r="I248" s="73"/>
      <c r="J248" s="73"/>
      <c r="K248" s="83">
        <v>1.4700000000041253</v>
      </c>
      <c r="L248" s="86" t="s">
        <v>133</v>
      </c>
      <c r="M248" s="87">
        <v>4.2500000000000003E-2</v>
      </c>
      <c r="N248" s="87">
        <v>4.7500000000000001E-2</v>
      </c>
      <c r="O248" s="83">
        <v>105886.32630900001</v>
      </c>
      <c r="P248" s="85">
        <v>100.73</v>
      </c>
      <c r="Q248" s="73"/>
      <c r="R248" s="83">
        <v>106.65929754800001</v>
      </c>
      <c r="S248" s="84">
        <v>1.1450265078021089E-3</v>
      </c>
      <c r="T248" s="84">
        <v>1.579557043544491E-4</v>
      </c>
      <c r="U248" s="84">
        <v>2.0457966521360953E-5</v>
      </c>
    </row>
    <row r="249" spans="2:21">
      <c r="B249" s="76" t="s">
        <v>657</v>
      </c>
      <c r="C249" s="73">
        <v>1183581</v>
      </c>
      <c r="D249" s="86" t="s">
        <v>120</v>
      </c>
      <c r="E249" s="86" t="s">
        <v>318</v>
      </c>
      <c r="F249" s="73" t="s">
        <v>658</v>
      </c>
      <c r="G249" s="86" t="s">
        <v>334</v>
      </c>
      <c r="H249" s="73" t="s">
        <v>536</v>
      </c>
      <c r="I249" s="73"/>
      <c r="J249" s="73"/>
      <c r="K249" s="83">
        <v>2.4800000000018292</v>
      </c>
      <c r="L249" s="86" t="s">
        <v>133</v>
      </c>
      <c r="M249" s="87">
        <v>0.01</v>
      </c>
      <c r="N249" s="87">
        <v>6.7300000000042784E-2</v>
      </c>
      <c r="O249" s="83">
        <v>351064.502928</v>
      </c>
      <c r="P249" s="85">
        <v>87.2</v>
      </c>
      <c r="Q249" s="73"/>
      <c r="R249" s="83">
        <v>306.12824655300005</v>
      </c>
      <c r="S249" s="84">
        <v>1.9503583496000001E-3</v>
      </c>
      <c r="T249" s="84">
        <v>4.5335665918210693E-4</v>
      </c>
      <c r="U249" s="84">
        <v>5.8717444828527664E-5</v>
      </c>
    </row>
    <row r="250" spans="2:21">
      <c r="B250" s="72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83"/>
      <c r="P250" s="85"/>
      <c r="Q250" s="73"/>
      <c r="R250" s="73"/>
      <c r="S250" s="73"/>
      <c r="T250" s="84"/>
      <c r="U250" s="73"/>
    </row>
    <row r="251" spans="2:21">
      <c r="B251" s="89" t="s">
        <v>48</v>
      </c>
      <c r="C251" s="71"/>
      <c r="D251" s="71"/>
      <c r="E251" s="71"/>
      <c r="F251" s="71"/>
      <c r="G251" s="71"/>
      <c r="H251" s="71"/>
      <c r="I251" s="71"/>
      <c r="J251" s="71"/>
      <c r="K251" s="80">
        <v>3.6862044781998113</v>
      </c>
      <c r="L251" s="71"/>
      <c r="M251" s="71"/>
      <c r="N251" s="91">
        <v>7.9157326455221971E-2</v>
      </c>
      <c r="O251" s="80"/>
      <c r="P251" s="82"/>
      <c r="Q251" s="71"/>
      <c r="R251" s="80">
        <v>6563.5302249070019</v>
      </c>
      <c r="S251" s="71"/>
      <c r="T251" s="81">
        <v>9.7201750204695715E-3</v>
      </c>
      <c r="U251" s="81">
        <v>1.2589289887518671E-3</v>
      </c>
    </row>
    <row r="252" spans="2:21">
      <c r="B252" s="76" t="s">
        <v>659</v>
      </c>
      <c r="C252" s="73">
        <v>1178250</v>
      </c>
      <c r="D252" s="86" t="s">
        <v>120</v>
      </c>
      <c r="E252" s="86" t="s">
        <v>318</v>
      </c>
      <c r="F252" s="73" t="s">
        <v>660</v>
      </c>
      <c r="G252" s="86" t="s">
        <v>554</v>
      </c>
      <c r="H252" s="73" t="s">
        <v>366</v>
      </c>
      <c r="I252" s="73" t="s">
        <v>329</v>
      </c>
      <c r="J252" s="73"/>
      <c r="K252" s="83">
        <v>3.2799999999983562</v>
      </c>
      <c r="L252" s="86" t="s">
        <v>133</v>
      </c>
      <c r="M252" s="87">
        <v>2.12E-2</v>
      </c>
      <c r="N252" s="87">
        <v>5.0199999999971018E-2</v>
      </c>
      <c r="O252" s="83">
        <v>897935.7645680001</v>
      </c>
      <c r="P252" s="85">
        <v>102.95</v>
      </c>
      <c r="Q252" s="73"/>
      <c r="R252" s="83">
        <v>924.42484298400007</v>
      </c>
      <c r="S252" s="84">
        <v>5.9862384304533341E-3</v>
      </c>
      <c r="T252" s="84">
        <v>1.3690149902832053E-3</v>
      </c>
      <c r="U252" s="84">
        <v>1.7731086669467428E-4</v>
      </c>
    </row>
    <row r="253" spans="2:21">
      <c r="B253" s="76" t="s">
        <v>661</v>
      </c>
      <c r="C253" s="73">
        <v>1178268</v>
      </c>
      <c r="D253" s="86" t="s">
        <v>120</v>
      </c>
      <c r="E253" s="86" t="s">
        <v>318</v>
      </c>
      <c r="F253" s="73" t="s">
        <v>660</v>
      </c>
      <c r="G253" s="86" t="s">
        <v>554</v>
      </c>
      <c r="H253" s="73" t="s">
        <v>366</v>
      </c>
      <c r="I253" s="73" t="s">
        <v>329</v>
      </c>
      <c r="J253" s="73"/>
      <c r="K253" s="83">
        <v>5.609999999998375</v>
      </c>
      <c r="L253" s="86" t="s">
        <v>133</v>
      </c>
      <c r="M253" s="87">
        <v>2.6699999999999998E-2</v>
      </c>
      <c r="N253" s="87">
        <v>5.1499999999972894E-2</v>
      </c>
      <c r="O253" s="83">
        <v>187052.80486900004</v>
      </c>
      <c r="P253" s="85">
        <v>98.6</v>
      </c>
      <c r="Q253" s="73"/>
      <c r="R253" s="83">
        <v>184.43405443</v>
      </c>
      <c r="S253" s="84">
        <v>1.0910686238275785E-3</v>
      </c>
      <c r="T253" s="84">
        <v>2.7313522256535545E-4</v>
      </c>
      <c r="U253" s="84">
        <v>3.5375684986391087E-5</v>
      </c>
    </row>
    <row r="254" spans="2:21">
      <c r="B254" s="76" t="s">
        <v>662</v>
      </c>
      <c r="C254" s="73">
        <v>2320174</v>
      </c>
      <c r="D254" s="86" t="s">
        <v>120</v>
      </c>
      <c r="E254" s="86" t="s">
        <v>318</v>
      </c>
      <c r="F254" s="73" t="s">
        <v>565</v>
      </c>
      <c r="G254" s="86" t="s">
        <v>127</v>
      </c>
      <c r="H254" s="73" t="s">
        <v>366</v>
      </c>
      <c r="I254" s="73" t="s">
        <v>329</v>
      </c>
      <c r="J254" s="73"/>
      <c r="K254" s="73">
        <v>1.23</v>
      </c>
      <c r="L254" s="86" t="s">
        <v>133</v>
      </c>
      <c r="M254" s="87">
        <v>3.49E-2</v>
      </c>
      <c r="N254" s="87">
        <v>6.67003950834065E-2</v>
      </c>
      <c r="O254" s="83">
        <v>4.6061000000000005E-2</v>
      </c>
      <c r="P254" s="85">
        <v>99.45</v>
      </c>
      <c r="Q254" s="73"/>
      <c r="R254" s="83">
        <v>4.5560000000000011E-5</v>
      </c>
      <c r="S254" s="84">
        <v>5.4862373713854411E-11</v>
      </c>
      <c r="T254" s="84">
        <v>6.7471491523278309E-11</v>
      </c>
      <c r="U254" s="84">
        <v>8.7387126686611352E-12</v>
      </c>
    </row>
    <row r="255" spans="2:21">
      <c r="B255" s="76" t="s">
        <v>663</v>
      </c>
      <c r="C255" s="73">
        <v>2320224</v>
      </c>
      <c r="D255" s="86" t="s">
        <v>120</v>
      </c>
      <c r="E255" s="86" t="s">
        <v>318</v>
      </c>
      <c r="F255" s="73" t="s">
        <v>565</v>
      </c>
      <c r="G255" s="86" t="s">
        <v>127</v>
      </c>
      <c r="H255" s="73" t="s">
        <v>366</v>
      </c>
      <c r="I255" s="73" t="s">
        <v>329</v>
      </c>
      <c r="J255" s="73"/>
      <c r="K255" s="73">
        <v>3.89</v>
      </c>
      <c r="L255" s="86" t="s">
        <v>133</v>
      </c>
      <c r="M255" s="87">
        <v>3.7699999999999997E-2</v>
      </c>
      <c r="N255" s="87">
        <v>6.8100060885965055E-2</v>
      </c>
      <c r="O255" s="83">
        <v>6.9091000000000014E-2</v>
      </c>
      <c r="P255" s="85">
        <v>97.67</v>
      </c>
      <c r="Q255" s="73"/>
      <c r="R255" s="83">
        <v>6.7339E-5</v>
      </c>
      <c r="S255" s="84">
        <v>3.6155674904012761E-10</v>
      </c>
      <c r="T255" s="84">
        <v>9.9724819308297571E-11</v>
      </c>
      <c r="U255" s="84">
        <v>1.2916070509108253E-11</v>
      </c>
    </row>
    <row r="256" spans="2:21">
      <c r="B256" s="76" t="s">
        <v>664</v>
      </c>
      <c r="C256" s="73">
        <v>1141332</v>
      </c>
      <c r="D256" s="86" t="s">
        <v>120</v>
      </c>
      <c r="E256" s="86" t="s">
        <v>318</v>
      </c>
      <c r="F256" s="73" t="s">
        <v>665</v>
      </c>
      <c r="G256" s="86" t="s">
        <v>127</v>
      </c>
      <c r="H256" s="73" t="s">
        <v>475</v>
      </c>
      <c r="I256" s="73" t="s">
        <v>131</v>
      </c>
      <c r="J256" s="73"/>
      <c r="K256" s="83">
        <v>3.540000022657126</v>
      </c>
      <c r="L256" s="86" t="s">
        <v>133</v>
      </c>
      <c r="M256" s="87">
        <v>4.6900000000000004E-2</v>
      </c>
      <c r="N256" s="87">
        <v>8.4500000391105154E-2</v>
      </c>
      <c r="O256" s="83">
        <v>3.3543999999999997E-2</v>
      </c>
      <c r="P256" s="85">
        <v>94.1</v>
      </c>
      <c r="Q256" s="73"/>
      <c r="R256" s="83">
        <v>7.4148858000000012E-2</v>
      </c>
      <c r="S256" s="84">
        <v>2.2038662420754274E-11</v>
      </c>
      <c r="T256" s="84">
        <v>1.0980979025477979E-7</v>
      </c>
      <c r="U256" s="84">
        <v>1.4222246812365133E-8</v>
      </c>
    </row>
    <row r="257" spans="2:21">
      <c r="B257" s="76" t="s">
        <v>666</v>
      </c>
      <c r="C257" s="73">
        <v>1143593</v>
      </c>
      <c r="D257" s="86" t="s">
        <v>120</v>
      </c>
      <c r="E257" s="86" t="s">
        <v>318</v>
      </c>
      <c r="F257" s="73" t="s">
        <v>665</v>
      </c>
      <c r="G257" s="86" t="s">
        <v>127</v>
      </c>
      <c r="H257" s="73" t="s">
        <v>475</v>
      </c>
      <c r="I257" s="73" t="s">
        <v>131</v>
      </c>
      <c r="J257" s="73"/>
      <c r="K257" s="83">
        <v>3.6900000000002122</v>
      </c>
      <c r="L257" s="86" t="s">
        <v>133</v>
      </c>
      <c r="M257" s="87">
        <v>4.6900000000000004E-2</v>
      </c>
      <c r="N257" s="87">
        <v>8.5000000000003642E-2</v>
      </c>
      <c r="O257" s="83">
        <v>5734437.2743760012</v>
      </c>
      <c r="P257" s="85">
        <v>95.12</v>
      </c>
      <c r="Q257" s="73"/>
      <c r="R257" s="83">
        <v>5454.5970657360012</v>
      </c>
      <c r="S257" s="84">
        <v>4.4686537052607321E-3</v>
      </c>
      <c r="T257" s="84">
        <v>8.0779148306344452E-3</v>
      </c>
      <c r="U257" s="84">
        <v>1.0462281931692063E-3</v>
      </c>
    </row>
    <row r="258" spans="2:21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83"/>
      <c r="P258" s="85"/>
      <c r="Q258" s="73"/>
      <c r="R258" s="73"/>
      <c r="S258" s="73"/>
      <c r="T258" s="84"/>
      <c r="U258" s="73"/>
    </row>
    <row r="259" spans="2:21">
      <c r="B259" s="70" t="s">
        <v>198</v>
      </c>
      <c r="C259" s="71"/>
      <c r="D259" s="71"/>
      <c r="E259" s="71"/>
      <c r="F259" s="71"/>
      <c r="G259" s="71"/>
      <c r="H259" s="71"/>
      <c r="I259" s="71"/>
      <c r="J259" s="71"/>
      <c r="K259" s="80">
        <v>5.1167693154308465</v>
      </c>
      <c r="L259" s="71"/>
      <c r="M259" s="71"/>
      <c r="N259" s="91">
        <v>7.0563280162247277E-2</v>
      </c>
      <c r="O259" s="80"/>
      <c r="P259" s="82"/>
      <c r="Q259" s="71"/>
      <c r="R259" s="80">
        <v>210012.15817437592</v>
      </c>
      <c r="S259" s="71"/>
      <c r="T259" s="81">
        <v>0.3110147838026292</v>
      </c>
      <c r="U259" s="81">
        <v>4.028173633036182E-2</v>
      </c>
    </row>
    <row r="260" spans="2:21">
      <c r="B260" s="89" t="s">
        <v>65</v>
      </c>
      <c r="C260" s="71"/>
      <c r="D260" s="71"/>
      <c r="E260" s="71"/>
      <c r="F260" s="71"/>
      <c r="G260" s="71"/>
      <c r="H260" s="71"/>
      <c r="I260" s="71"/>
      <c r="J260" s="71"/>
      <c r="K260" s="80">
        <v>5.3157811582614318</v>
      </c>
      <c r="L260" s="71"/>
      <c r="M260" s="71"/>
      <c r="N260" s="91">
        <v>6.6708386882834259E-2</v>
      </c>
      <c r="O260" s="80"/>
      <c r="P260" s="82"/>
      <c r="Q260" s="71"/>
      <c r="R260" s="80">
        <v>34820.054714835002</v>
      </c>
      <c r="S260" s="71"/>
      <c r="T260" s="81">
        <v>5.1566308747411686E-2</v>
      </c>
      <c r="U260" s="81">
        <v>6.6787193428446533E-3</v>
      </c>
    </row>
    <row r="261" spans="2:21">
      <c r="B261" s="76" t="s">
        <v>667</v>
      </c>
      <c r="C261" s="73" t="s">
        <v>668</v>
      </c>
      <c r="D261" s="86" t="s">
        <v>28</v>
      </c>
      <c r="E261" s="86" t="s">
        <v>669</v>
      </c>
      <c r="F261" s="73" t="s">
        <v>341</v>
      </c>
      <c r="G261" s="86" t="s">
        <v>342</v>
      </c>
      <c r="H261" s="73" t="s">
        <v>670</v>
      </c>
      <c r="I261" s="73" t="s">
        <v>671</v>
      </c>
      <c r="J261" s="73"/>
      <c r="K261" s="83">
        <v>7.2100000000004822</v>
      </c>
      <c r="L261" s="86" t="s">
        <v>132</v>
      </c>
      <c r="M261" s="87">
        <v>3.7499999999999999E-2</v>
      </c>
      <c r="N261" s="87">
        <v>5.9200000000003875E-2</v>
      </c>
      <c r="O261" s="83">
        <v>810338.02370000025</v>
      </c>
      <c r="P261" s="85">
        <v>86.276330000000002</v>
      </c>
      <c r="Q261" s="73"/>
      <c r="R261" s="83">
        <v>2586.7807577750004</v>
      </c>
      <c r="S261" s="84">
        <v>1.6206760474000005E-3</v>
      </c>
      <c r="T261" s="84">
        <v>3.8308594374625846E-3</v>
      </c>
      <c r="U261" s="84">
        <v>4.9616184765182705E-4</v>
      </c>
    </row>
    <row r="262" spans="2:21">
      <c r="B262" s="76" t="s">
        <v>672</v>
      </c>
      <c r="C262" s="73" t="s">
        <v>673</v>
      </c>
      <c r="D262" s="86" t="s">
        <v>28</v>
      </c>
      <c r="E262" s="86" t="s">
        <v>669</v>
      </c>
      <c r="F262" s="73" t="s">
        <v>336</v>
      </c>
      <c r="G262" s="86" t="s">
        <v>320</v>
      </c>
      <c r="H262" s="73" t="s">
        <v>674</v>
      </c>
      <c r="I262" s="73" t="s">
        <v>316</v>
      </c>
      <c r="J262" s="73"/>
      <c r="K262" s="83">
        <v>3.0799999999997376</v>
      </c>
      <c r="L262" s="86" t="s">
        <v>132</v>
      </c>
      <c r="M262" s="87">
        <v>3.2549999999999996E-2</v>
      </c>
      <c r="N262" s="87">
        <v>8.2699999999991863E-2</v>
      </c>
      <c r="O262" s="83">
        <v>1039178.3660000003</v>
      </c>
      <c r="P262" s="85">
        <v>86.844629999999995</v>
      </c>
      <c r="Q262" s="73"/>
      <c r="R262" s="83">
        <v>3339.1410537359998</v>
      </c>
      <c r="S262" s="84">
        <v>1.0391783660000002E-3</v>
      </c>
      <c r="T262" s="84">
        <v>4.9450576668608227E-3</v>
      </c>
      <c r="U262" s="84">
        <v>6.4046958359809624E-4</v>
      </c>
    </row>
    <row r="263" spans="2:21">
      <c r="B263" s="76" t="s">
        <v>675</v>
      </c>
      <c r="C263" s="73" t="s">
        <v>676</v>
      </c>
      <c r="D263" s="86" t="s">
        <v>28</v>
      </c>
      <c r="E263" s="86" t="s">
        <v>669</v>
      </c>
      <c r="F263" s="73" t="s">
        <v>319</v>
      </c>
      <c r="G263" s="86" t="s">
        <v>320</v>
      </c>
      <c r="H263" s="73" t="s">
        <v>674</v>
      </c>
      <c r="I263" s="73" t="s">
        <v>316</v>
      </c>
      <c r="J263" s="73"/>
      <c r="K263" s="83">
        <v>2.4399999999998454</v>
      </c>
      <c r="L263" s="86" t="s">
        <v>132</v>
      </c>
      <c r="M263" s="87">
        <v>3.2750000000000001E-2</v>
      </c>
      <c r="N263" s="87">
        <v>7.8399999999997222E-2</v>
      </c>
      <c r="O263" s="83">
        <v>1470945.9219840001</v>
      </c>
      <c r="P263" s="85">
        <v>90.436679999999996</v>
      </c>
      <c r="Q263" s="73"/>
      <c r="R263" s="83">
        <v>4922.0162588790008</v>
      </c>
      <c r="S263" s="84">
        <v>1.9612612293120001E-3</v>
      </c>
      <c r="T263" s="84">
        <v>7.289196187190353E-3</v>
      </c>
      <c r="U263" s="84">
        <v>9.4407563294165932E-4</v>
      </c>
    </row>
    <row r="264" spans="2:21">
      <c r="B264" s="76" t="s">
        <v>677</v>
      </c>
      <c r="C264" s="73" t="s">
        <v>678</v>
      </c>
      <c r="D264" s="86" t="s">
        <v>28</v>
      </c>
      <c r="E264" s="86" t="s">
        <v>669</v>
      </c>
      <c r="F264" s="73" t="s">
        <v>319</v>
      </c>
      <c r="G264" s="86" t="s">
        <v>320</v>
      </c>
      <c r="H264" s="73" t="s">
        <v>674</v>
      </c>
      <c r="I264" s="73" t="s">
        <v>316</v>
      </c>
      <c r="J264" s="73"/>
      <c r="K264" s="83">
        <v>4.1700000000002815</v>
      </c>
      <c r="L264" s="86" t="s">
        <v>132</v>
      </c>
      <c r="M264" s="87">
        <v>7.1289999999999992E-2</v>
      </c>
      <c r="N264" s="87">
        <v>7.3200000000007703E-2</v>
      </c>
      <c r="O264" s="83">
        <v>840186.76400000008</v>
      </c>
      <c r="P264" s="85">
        <v>101.93205</v>
      </c>
      <c r="Q264" s="73"/>
      <c r="R264" s="83">
        <v>3168.7524917830001</v>
      </c>
      <c r="S264" s="84">
        <v>1.6803735280000003E-3</v>
      </c>
      <c r="T264" s="84">
        <v>4.6927229343438036E-3</v>
      </c>
      <c r="U264" s="84">
        <v>6.0778791799375842E-4</v>
      </c>
    </row>
    <row r="265" spans="2:21">
      <c r="B265" s="76" t="s">
        <v>679</v>
      </c>
      <c r="C265" s="73" t="s">
        <v>680</v>
      </c>
      <c r="D265" s="86" t="s">
        <v>28</v>
      </c>
      <c r="E265" s="86" t="s">
        <v>669</v>
      </c>
      <c r="F265" s="73" t="s">
        <v>556</v>
      </c>
      <c r="G265" s="86" t="s">
        <v>419</v>
      </c>
      <c r="H265" s="73" t="s">
        <v>681</v>
      </c>
      <c r="I265" s="73" t="s">
        <v>316</v>
      </c>
      <c r="J265" s="73"/>
      <c r="K265" s="83">
        <v>9.6100000000001824</v>
      </c>
      <c r="L265" s="86" t="s">
        <v>132</v>
      </c>
      <c r="M265" s="87">
        <v>6.3750000000000001E-2</v>
      </c>
      <c r="N265" s="87">
        <v>6.2400000000001427E-2</v>
      </c>
      <c r="O265" s="83">
        <v>2102677.9278000006</v>
      </c>
      <c r="P265" s="85">
        <v>100.89425</v>
      </c>
      <c r="Q265" s="73"/>
      <c r="R265" s="83">
        <v>7849.4801632370009</v>
      </c>
      <c r="S265" s="84">
        <v>3.0337295163757041E-3</v>
      </c>
      <c r="T265" s="84">
        <v>1.1624585915188465E-2</v>
      </c>
      <c r="U265" s="84">
        <v>1.5055827863231658E-3</v>
      </c>
    </row>
    <row r="266" spans="2:21">
      <c r="B266" s="76" t="s">
        <v>682</v>
      </c>
      <c r="C266" s="73" t="s">
        <v>683</v>
      </c>
      <c r="D266" s="86" t="s">
        <v>28</v>
      </c>
      <c r="E266" s="86" t="s">
        <v>669</v>
      </c>
      <c r="F266" s="73" t="s">
        <v>323</v>
      </c>
      <c r="G266" s="86" t="s">
        <v>320</v>
      </c>
      <c r="H266" s="73" t="s">
        <v>681</v>
      </c>
      <c r="I266" s="73" t="s">
        <v>671</v>
      </c>
      <c r="J266" s="73"/>
      <c r="K266" s="83">
        <v>2.6299999999999977</v>
      </c>
      <c r="L266" s="86" t="s">
        <v>132</v>
      </c>
      <c r="M266" s="87">
        <v>3.0769999999999999E-2</v>
      </c>
      <c r="N266" s="87">
        <v>8.2299999999999457E-2</v>
      </c>
      <c r="O266" s="83">
        <v>1180241.3016400002</v>
      </c>
      <c r="P266" s="85">
        <v>87.803420000000003</v>
      </c>
      <c r="Q266" s="73"/>
      <c r="R266" s="83">
        <v>3834.2812160270005</v>
      </c>
      <c r="S266" s="84">
        <v>1.9670688360666671E-3</v>
      </c>
      <c r="T266" s="84">
        <v>5.6783290729813642E-3</v>
      </c>
      <c r="U266" s="84">
        <v>7.3544077782494645E-4</v>
      </c>
    </row>
    <row r="267" spans="2:21">
      <c r="B267" s="76" t="s">
        <v>684</v>
      </c>
      <c r="C267" s="73" t="s">
        <v>685</v>
      </c>
      <c r="D267" s="86" t="s">
        <v>28</v>
      </c>
      <c r="E267" s="86" t="s">
        <v>669</v>
      </c>
      <c r="F267" s="73" t="s">
        <v>686</v>
      </c>
      <c r="G267" s="86" t="s">
        <v>687</v>
      </c>
      <c r="H267" s="73" t="s">
        <v>688</v>
      </c>
      <c r="I267" s="73" t="s">
        <v>671</v>
      </c>
      <c r="J267" s="73"/>
      <c r="K267" s="83">
        <v>5.5499999999993728</v>
      </c>
      <c r="L267" s="86" t="s">
        <v>132</v>
      </c>
      <c r="M267" s="87">
        <v>8.5000000000000006E-2</v>
      </c>
      <c r="N267" s="87">
        <v>8.4699999999990908E-2</v>
      </c>
      <c r="O267" s="83">
        <v>884407.12000000011</v>
      </c>
      <c r="P267" s="85">
        <v>99.881</v>
      </c>
      <c r="Q267" s="73"/>
      <c r="R267" s="83">
        <v>3268.4122994510003</v>
      </c>
      <c r="S267" s="84">
        <v>1.1792094933333335E-3</v>
      </c>
      <c r="T267" s="84">
        <v>4.840312834876793E-3</v>
      </c>
      <c r="U267" s="84">
        <v>6.2690333554917292E-4</v>
      </c>
    </row>
    <row r="268" spans="2:21">
      <c r="B268" s="76" t="s">
        <v>689</v>
      </c>
      <c r="C268" s="73" t="s">
        <v>690</v>
      </c>
      <c r="D268" s="86" t="s">
        <v>28</v>
      </c>
      <c r="E268" s="86" t="s">
        <v>669</v>
      </c>
      <c r="F268" s="73" t="s">
        <v>691</v>
      </c>
      <c r="G268" s="86" t="s">
        <v>692</v>
      </c>
      <c r="H268" s="73" t="s">
        <v>688</v>
      </c>
      <c r="I268" s="73" t="s">
        <v>316</v>
      </c>
      <c r="J268" s="73"/>
      <c r="K268" s="83">
        <v>5.8599999999975845</v>
      </c>
      <c r="L268" s="86" t="s">
        <v>134</v>
      </c>
      <c r="M268" s="87">
        <v>4.3749999999999997E-2</v>
      </c>
      <c r="N268" s="87">
        <v>7.0699999999966123E-2</v>
      </c>
      <c r="O268" s="83">
        <v>221101.78000000003</v>
      </c>
      <c r="P268" s="85">
        <v>85.722790000000003</v>
      </c>
      <c r="Q268" s="73"/>
      <c r="R268" s="83">
        <v>761.64486359399996</v>
      </c>
      <c r="S268" s="84">
        <v>1.4740118666666668E-4</v>
      </c>
      <c r="T268" s="84">
        <v>1.1279480895024369E-3</v>
      </c>
      <c r="U268" s="84">
        <v>1.4608857810600456E-4</v>
      </c>
    </row>
    <row r="269" spans="2:21">
      <c r="B269" s="76" t="s">
        <v>693</v>
      </c>
      <c r="C269" s="73" t="s">
        <v>694</v>
      </c>
      <c r="D269" s="86" t="s">
        <v>28</v>
      </c>
      <c r="E269" s="86" t="s">
        <v>669</v>
      </c>
      <c r="F269" s="73" t="s">
        <v>691</v>
      </c>
      <c r="G269" s="86" t="s">
        <v>692</v>
      </c>
      <c r="H269" s="73" t="s">
        <v>688</v>
      </c>
      <c r="I269" s="73" t="s">
        <v>316</v>
      </c>
      <c r="J269" s="73"/>
      <c r="K269" s="83">
        <v>4.8199999999993031</v>
      </c>
      <c r="L269" s="86" t="s">
        <v>134</v>
      </c>
      <c r="M269" s="87">
        <v>7.3749999999999996E-2</v>
      </c>
      <c r="N269" s="87">
        <v>6.9299999999991133E-2</v>
      </c>
      <c r="O269" s="83">
        <v>453258.64900000003</v>
      </c>
      <c r="P269" s="85">
        <v>104.01296000000001</v>
      </c>
      <c r="Q269" s="73"/>
      <c r="R269" s="83">
        <v>1894.5127021760002</v>
      </c>
      <c r="S269" s="84">
        <v>5.6657331125000007E-4</v>
      </c>
      <c r="T269" s="84">
        <v>2.8056540326077931E-3</v>
      </c>
      <c r="U269" s="84">
        <v>3.6338020525559367E-4</v>
      </c>
    </row>
    <row r="270" spans="2:21">
      <c r="B270" s="76" t="s">
        <v>695</v>
      </c>
      <c r="C270" s="73" t="s">
        <v>696</v>
      </c>
      <c r="D270" s="86" t="s">
        <v>28</v>
      </c>
      <c r="E270" s="86" t="s">
        <v>669</v>
      </c>
      <c r="F270" s="73" t="s">
        <v>691</v>
      </c>
      <c r="G270" s="86" t="s">
        <v>692</v>
      </c>
      <c r="H270" s="73" t="s">
        <v>688</v>
      </c>
      <c r="I270" s="73" t="s">
        <v>316</v>
      </c>
      <c r="J270" s="73"/>
      <c r="K270" s="83">
        <v>5.9100000000009629</v>
      </c>
      <c r="L270" s="86" t="s">
        <v>132</v>
      </c>
      <c r="M270" s="87">
        <v>8.1250000000000003E-2</v>
      </c>
      <c r="N270" s="87">
        <v>7.3100000000009629E-2</v>
      </c>
      <c r="O270" s="83">
        <v>420093.38200000004</v>
      </c>
      <c r="P270" s="85">
        <v>106.91321000000001</v>
      </c>
      <c r="Q270" s="73"/>
      <c r="R270" s="83">
        <v>1661.8006574400001</v>
      </c>
      <c r="S270" s="84">
        <v>8.4018676400000013E-4</v>
      </c>
      <c r="T270" s="84">
        <v>2.4610221460017838E-3</v>
      </c>
      <c r="U270" s="84">
        <v>3.1874447888411605E-4</v>
      </c>
    </row>
    <row r="271" spans="2:21">
      <c r="B271" s="76" t="s">
        <v>697</v>
      </c>
      <c r="C271" s="73" t="s">
        <v>698</v>
      </c>
      <c r="D271" s="86" t="s">
        <v>28</v>
      </c>
      <c r="E271" s="86" t="s">
        <v>669</v>
      </c>
      <c r="F271" s="73" t="s">
        <v>699</v>
      </c>
      <c r="G271" s="86" t="s">
        <v>700</v>
      </c>
      <c r="H271" s="73" t="s">
        <v>536</v>
      </c>
      <c r="I271" s="73"/>
      <c r="J271" s="73"/>
      <c r="K271" s="83">
        <v>2.5200000000004961</v>
      </c>
      <c r="L271" s="86" t="s">
        <v>132</v>
      </c>
      <c r="M271" s="87">
        <v>0</v>
      </c>
      <c r="N271" s="87">
        <v>-7.3800000000019184E-2</v>
      </c>
      <c r="O271" s="83">
        <v>348787.1985</v>
      </c>
      <c r="P271" s="85">
        <v>118.80800000000001</v>
      </c>
      <c r="Q271" s="73"/>
      <c r="R271" s="83">
        <v>1533.232250737</v>
      </c>
      <c r="S271" s="84">
        <v>5.5144221106719364E-4</v>
      </c>
      <c r="T271" s="84">
        <v>2.2706204303954871E-3</v>
      </c>
      <c r="U271" s="84">
        <v>2.9408419871631349E-4</v>
      </c>
    </row>
    <row r="272" spans="2:21">
      <c r="B272" s="72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83"/>
      <c r="P272" s="85"/>
      <c r="Q272" s="73"/>
      <c r="R272" s="73"/>
      <c r="S272" s="73"/>
      <c r="T272" s="84"/>
      <c r="U272" s="73"/>
    </row>
    <row r="273" spans="2:21">
      <c r="B273" s="89" t="s">
        <v>64</v>
      </c>
      <c r="C273" s="71"/>
      <c r="D273" s="71"/>
      <c r="E273" s="71"/>
      <c r="F273" s="71"/>
      <c r="G273" s="71"/>
      <c r="H273" s="71"/>
      <c r="I273" s="71"/>
      <c r="J273" s="71"/>
      <c r="K273" s="80">
        <v>5.0772150026540634</v>
      </c>
      <c r="L273" s="71"/>
      <c r="M273" s="71"/>
      <c r="N273" s="91">
        <v>7.1329453935256457E-2</v>
      </c>
      <c r="O273" s="80"/>
      <c r="P273" s="82"/>
      <c r="Q273" s="71"/>
      <c r="R273" s="80">
        <v>175192.10345954093</v>
      </c>
      <c r="S273" s="71"/>
      <c r="T273" s="81">
        <f t="shared" ref="T273:T330" si="1">IFERROR(R273/$R$11,0)</f>
        <v>0.25944847505521751</v>
      </c>
      <c r="U273" s="81">
        <f>R273/'סכום נכסי הקרן'!$C$42</f>
        <v>3.3603016987517165E-2</v>
      </c>
    </row>
    <row r="274" spans="2:21">
      <c r="B274" s="76" t="s">
        <v>701</v>
      </c>
      <c r="C274" s="73" t="s">
        <v>702</v>
      </c>
      <c r="D274" s="86" t="s">
        <v>28</v>
      </c>
      <c r="E274" s="86" t="s">
        <v>669</v>
      </c>
      <c r="F274" s="73"/>
      <c r="G274" s="86" t="s">
        <v>703</v>
      </c>
      <c r="H274" s="73" t="s">
        <v>704</v>
      </c>
      <c r="I274" s="73" t="s">
        <v>705</v>
      </c>
      <c r="J274" s="73"/>
      <c r="K274" s="83">
        <v>7.279999999998398</v>
      </c>
      <c r="L274" s="86" t="s">
        <v>134</v>
      </c>
      <c r="M274" s="87">
        <v>4.2519999999999995E-2</v>
      </c>
      <c r="N274" s="87">
        <v>5.2399999999987928E-2</v>
      </c>
      <c r="O274" s="83">
        <v>442203.56000000006</v>
      </c>
      <c r="P274" s="85">
        <v>96.976749999999996</v>
      </c>
      <c r="Q274" s="73"/>
      <c r="R274" s="83">
        <v>1723.2720648170005</v>
      </c>
      <c r="S274" s="84">
        <v>3.5376284800000006E-4</v>
      </c>
      <c r="T274" s="84">
        <f t="shared" si="1"/>
        <v>2.5520574300615132E-3</v>
      </c>
      <c r="U274" s="84">
        <f>R274/'סכום נכסי הקרן'!$C$42</f>
        <v>3.3053510589038958E-4</v>
      </c>
    </row>
    <row r="275" spans="2:21">
      <c r="B275" s="76" t="s">
        <v>706</v>
      </c>
      <c r="C275" s="73" t="s">
        <v>707</v>
      </c>
      <c r="D275" s="86" t="s">
        <v>28</v>
      </c>
      <c r="E275" s="86" t="s">
        <v>669</v>
      </c>
      <c r="F275" s="73"/>
      <c r="G275" s="86" t="s">
        <v>703</v>
      </c>
      <c r="H275" s="73" t="s">
        <v>708</v>
      </c>
      <c r="I275" s="73" t="s">
        <v>671</v>
      </c>
      <c r="J275" s="73"/>
      <c r="K275" s="83">
        <v>1.1399999992191849</v>
      </c>
      <c r="L275" s="86" t="s">
        <v>132</v>
      </c>
      <c r="M275" s="87">
        <v>4.4999999999999998E-2</v>
      </c>
      <c r="N275" s="87">
        <v>8.5099999965434631E-2</v>
      </c>
      <c r="O275" s="83">
        <v>287.43231400000002</v>
      </c>
      <c r="P275" s="85">
        <v>98.748000000000005</v>
      </c>
      <c r="Q275" s="73"/>
      <c r="R275" s="83">
        <v>1.0501848130000002</v>
      </c>
      <c r="S275" s="84">
        <v>5.7486462800000001E-7</v>
      </c>
      <c r="T275" s="84">
        <f t="shared" si="1"/>
        <v>1.5552575879764074E-6</v>
      </c>
      <c r="U275" s="84">
        <f>R275/'סכום נכסי הקרן'!$C$42</f>
        <v>2.0143246992534295E-7</v>
      </c>
    </row>
    <row r="276" spans="2:21">
      <c r="B276" s="76" t="s">
        <v>709</v>
      </c>
      <c r="C276" s="73" t="s">
        <v>710</v>
      </c>
      <c r="D276" s="86" t="s">
        <v>28</v>
      </c>
      <c r="E276" s="86" t="s">
        <v>669</v>
      </c>
      <c r="F276" s="73"/>
      <c r="G276" s="86" t="s">
        <v>703</v>
      </c>
      <c r="H276" s="73" t="s">
        <v>704</v>
      </c>
      <c r="I276" s="73" t="s">
        <v>705</v>
      </c>
      <c r="J276" s="73"/>
      <c r="K276" s="83">
        <v>6.8900000000006116</v>
      </c>
      <c r="L276" s="86" t="s">
        <v>132</v>
      </c>
      <c r="M276" s="87">
        <v>0.03</v>
      </c>
      <c r="N276" s="87">
        <v>6.6300000000009046E-2</v>
      </c>
      <c r="O276" s="83">
        <v>818076.58600000013</v>
      </c>
      <c r="P276" s="85">
        <v>78.522670000000005</v>
      </c>
      <c r="Q276" s="73"/>
      <c r="R276" s="83">
        <v>2376.7895378950002</v>
      </c>
      <c r="S276" s="84">
        <v>4.6747233485714291E-4</v>
      </c>
      <c r="T276" s="84">
        <f t="shared" si="1"/>
        <v>3.5198756619556418E-3</v>
      </c>
      <c r="U276" s="84">
        <f>R276/'סכום נכסי הקרן'!$C$42</f>
        <v>4.5588412742634496E-4</v>
      </c>
    </row>
    <row r="277" spans="2:21">
      <c r="B277" s="76" t="s">
        <v>711</v>
      </c>
      <c r="C277" s="73" t="s">
        <v>712</v>
      </c>
      <c r="D277" s="86" t="s">
        <v>28</v>
      </c>
      <c r="E277" s="86" t="s">
        <v>669</v>
      </c>
      <c r="F277" s="73"/>
      <c r="G277" s="86" t="s">
        <v>703</v>
      </c>
      <c r="H277" s="73" t="s">
        <v>704</v>
      </c>
      <c r="I277" s="73" t="s">
        <v>705</v>
      </c>
      <c r="J277" s="73"/>
      <c r="K277" s="83">
        <v>7.5299999999990401</v>
      </c>
      <c r="L277" s="86" t="s">
        <v>132</v>
      </c>
      <c r="M277" s="87">
        <v>3.5000000000000003E-2</v>
      </c>
      <c r="N277" s="87">
        <v>6.609999999999204E-2</v>
      </c>
      <c r="O277" s="83">
        <v>331652.67000000004</v>
      </c>
      <c r="P277" s="85">
        <v>79.748890000000003</v>
      </c>
      <c r="Q277" s="73"/>
      <c r="R277" s="83">
        <v>978.61048109800004</v>
      </c>
      <c r="S277" s="84">
        <v>6.6330534000000004E-4</v>
      </c>
      <c r="T277" s="84">
        <f t="shared" si="1"/>
        <v>1.4492605087795217E-3</v>
      </c>
      <c r="U277" s="84">
        <f>R277/'סכום נכסי הקרן'!$C$42</f>
        <v>1.8770403443493544E-4</v>
      </c>
    </row>
    <row r="278" spans="2:21">
      <c r="B278" s="76" t="s">
        <v>713</v>
      </c>
      <c r="C278" s="73" t="s">
        <v>714</v>
      </c>
      <c r="D278" s="86" t="s">
        <v>28</v>
      </c>
      <c r="E278" s="86" t="s">
        <v>669</v>
      </c>
      <c r="F278" s="73"/>
      <c r="G278" s="86" t="s">
        <v>715</v>
      </c>
      <c r="H278" s="73" t="s">
        <v>716</v>
      </c>
      <c r="I278" s="73" t="s">
        <v>671</v>
      </c>
      <c r="J278" s="73"/>
      <c r="K278" s="83">
        <v>3.6400000000004931</v>
      </c>
      <c r="L278" s="86" t="s">
        <v>132</v>
      </c>
      <c r="M278" s="87">
        <v>5.5480000000000002E-2</v>
      </c>
      <c r="N278" s="87">
        <v>6.0900000000020771E-2</v>
      </c>
      <c r="O278" s="83">
        <v>154771.24600000004</v>
      </c>
      <c r="P278" s="85">
        <v>99.298140000000004</v>
      </c>
      <c r="Q278" s="73"/>
      <c r="R278" s="83">
        <v>568.63440899800003</v>
      </c>
      <c r="S278" s="84">
        <v>3.0954249200000009E-4</v>
      </c>
      <c r="T278" s="84">
        <f t="shared" si="1"/>
        <v>8.4211175826498952E-4</v>
      </c>
      <c r="U278" s="84">
        <f>R278/'סכום נכסי הקרן'!$C$42</f>
        <v>1.0906788221570365E-4</v>
      </c>
    </row>
    <row r="279" spans="2:21">
      <c r="B279" s="76" t="s">
        <v>717</v>
      </c>
      <c r="C279" s="73" t="s">
        <v>718</v>
      </c>
      <c r="D279" s="86" t="s">
        <v>28</v>
      </c>
      <c r="E279" s="86" t="s">
        <v>669</v>
      </c>
      <c r="F279" s="73"/>
      <c r="G279" s="86" t="s">
        <v>703</v>
      </c>
      <c r="H279" s="73" t="s">
        <v>716</v>
      </c>
      <c r="I279" s="73" t="s">
        <v>316</v>
      </c>
      <c r="J279" s="73"/>
      <c r="K279" s="83">
        <v>7.6199999999995693</v>
      </c>
      <c r="L279" s="86" t="s">
        <v>134</v>
      </c>
      <c r="M279" s="87">
        <v>4.2500000000000003E-2</v>
      </c>
      <c r="N279" s="87">
        <v>5.3799999999995213E-2</v>
      </c>
      <c r="O279" s="83">
        <v>884407.12000000011</v>
      </c>
      <c r="P279" s="85">
        <v>92.924109999999999</v>
      </c>
      <c r="Q279" s="73"/>
      <c r="R279" s="83">
        <v>3302.5135736410002</v>
      </c>
      <c r="S279" s="84">
        <v>7.0752569600000012E-4</v>
      </c>
      <c r="T279" s="84">
        <f t="shared" si="1"/>
        <v>4.8908146749216475E-3</v>
      </c>
      <c r="U279" s="84">
        <f>R279/'סכום נכסי הקרן'!$C$42</f>
        <v>6.3344418798072781E-4</v>
      </c>
    </row>
    <row r="280" spans="2:21">
      <c r="B280" s="76" t="s">
        <v>719</v>
      </c>
      <c r="C280" s="73" t="s">
        <v>720</v>
      </c>
      <c r="D280" s="86" t="s">
        <v>28</v>
      </c>
      <c r="E280" s="86" t="s">
        <v>669</v>
      </c>
      <c r="F280" s="73"/>
      <c r="G280" s="86" t="s">
        <v>721</v>
      </c>
      <c r="H280" s="73" t="s">
        <v>716</v>
      </c>
      <c r="I280" s="73" t="s">
        <v>671</v>
      </c>
      <c r="J280" s="73"/>
      <c r="K280" s="83">
        <v>7.9500000000015314</v>
      </c>
      <c r="L280" s="86" t="s">
        <v>132</v>
      </c>
      <c r="M280" s="87">
        <v>5.8749999999999997E-2</v>
      </c>
      <c r="N280" s="87">
        <v>5.9500000000015311E-2</v>
      </c>
      <c r="O280" s="83">
        <v>442203.56000000006</v>
      </c>
      <c r="P280" s="85">
        <v>99.7971</v>
      </c>
      <c r="Q280" s="73"/>
      <c r="R280" s="83">
        <v>1632.8333723300002</v>
      </c>
      <c r="S280" s="84">
        <v>4.0200323636363641E-4</v>
      </c>
      <c r="T280" s="84">
        <f t="shared" si="1"/>
        <v>2.4181234205463021E-3</v>
      </c>
      <c r="U280" s="84">
        <f>R280/'סכום נכסי הקרן'!$C$42</f>
        <v>3.1318835989009775E-4</v>
      </c>
    </row>
    <row r="281" spans="2:21">
      <c r="B281" s="76" t="s">
        <v>722</v>
      </c>
      <c r="C281" s="73" t="s">
        <v>723</v>
      </c>
      <c r="D281" s="86" t="s">
        <v>28</v>
      </c>
      <c r="E281" s="86" t="s">
        <v>669</v>
      </c>
      <c r="F281" s="73"/>
      <c r="G281" s="86" t="s">
        <v>724</v>
      </c>
      <c r="H281" s="73" t="s">
        <v>716</v>
      </c>
      <c r="I281" s="73" t="s">
        <v>316</v>
      </c>
      <c r="J281" s="73"/>
      <c r="K281" s="83">
        <v>5.1199999999966108</v>
      </c>
      <c r="L281" s="86" t="s">
        <v>132</v>
      </c>
      <c r="M281" s="87">
        <v>4.2500000000000003E-2</v>
      </c>
      <c r="N281" s="87">
        <v>5.9699999999954276E-2</v>
      </c>
      <c r="O281" s="83">
        <v>149093.44073000003</v>
      </c>
      <c r="P281" s="85">
        <v>91.99306</v>
      </c>
      <c r="Q281" s="73"/>
      <c r="R281" s="83">
        <v>507.47576335600013</v>
      </c>
      <c r="S281" s="84">
        <v>3.7645946325868521E-4</v>
      </c>
      <c r="T281" s="84">
        <f t="shared" si="1"/>
        <v>7.5153965464318587E-4</v>
      </c>
      <c r="U281" s="84">
        <f>R281/'סכום נכסי הקרן'!$C$42</f>
        <v>9.7337245001702309E-5</v>
      </c>
    </row>
    <row r="282" spans="2:21">
      <c r="B282" s="76" t="s">
        <v>725</v>
      </c>
      <c r="C282" s="73" t="s">
        <v>726</v>
      </c>
      <c r="D282" s="86" t="s">
        <v>28</v>
      </c>
      <c r="E282" s="86" t="s">
        <v>669</v>
      </c>
      <c r="F282" s="73"/>
      <c r="G282" s="86" t="s">
        <v>715</v>
      </c>
      <c r="H282" s="73" t="s">
        <v>716</v>
      </c>
      <c r="I282" s="73" t="s">
        <v>671</v>
      </c>
      <c r="J282" s="73"/>
      <c r="K282" s="83">
        <v>3.7199999999994433</v>
      </c>
      <c r="L282" s="86" t="s">
        <v>135</v>
      </c>
      <c r="M282" s="87">
        <v>4.6249999999999999E-2</v>
      </c>
      <c r="N282" s="87">
        <v>7.7999999999991437E-2</v>
      </c>
      <c r="O282" s="83">
        <v>663305.34000000008</v>
      </c>
      <c r="P282" s="85">
        <v>90.392600000000002</v>
      </c>
      <c r="Q282" s="73"/>
      <c r="R282" s="83">
        <v>2800.4532822730007</v>
      </c>
      <c r="S282" s="84">
        <v>1.3266106800000001E-3</v>
      </c>
      <c r="T282" s="84">
        <f t="shared" si="1"/>
        <v>4.1472949933323011E-3</v>
      </c>
      <c r="U282" s="84">
        <f>R282/'סכום נכסי הקרן'!$C$42</f>
        <v>5.3714566672064792E-4</v>
      </c>
    </row>
    <row r="283" spans="2:21">
      <c r="B283" s="76" t="s">
        <v>727</v>
      </c>
      <c r="C283" s="73" t="s">
        <v>728</v>
      </c>
      <c r="D283" s="86" t="s">
        <v>28</v>
      </c>
      <c r="E283" s="86" t="s">
        <v>669</v>
      </c>
      <c r="F283" s="73"/>
      <c r="G283" s="86" t="s">
        <v>703</v>
      </c>
      <c r="H283" s="73" t="s">
        <v>729</v>
      </c>
      <c r="I283" s="73" t="s">
        <v>705</v>
      </c>
      <c r="J283" s="73"/>
      <c r="K283" s="83">
        <v>4.0300000000012091</v>
      </c>
      <c r="L283" s="86" t="s">
        <v>132</v>
      </c>
      <c r="M283" s="87">
        <v>3.2000000000000001E-2</v>
      </c>
      <c r="N283" s="87">
        <v>0.11030000000002754</v>
      </c>
      <c r="O283" s="83">
        <v>707525.69600000011</v>
      </c>
      <c r="P283" s="85">
        <v>74.216329999999999</v>
      </c>
      <c r="Q283" s="73"/>
      <c r="R283" s="83">
        <v>1942.8686274550003</v>
      </c>
      <c r="S283" s="84">
        <v>5.6602055680000007E-4</v>
      </c>
      <c r="T283" s="84">
        <f t="shared" si="1"/>
        <v>2.8772661134366414E-3</v>
      </c>
      <c r="U283" s="84">
        <f>R283/'סכום נכסי הקרן'!$C$42</f>
        <v>3.7265519508966806E-4</v>
      </c>
    </row>
    <row r="284" spans="2:21">
      <c r="B284" s="76" t="s">
        <v>730</v>
      </c>
      <c r="C284" s="73" t="s">
        <v>731</v>
      </c>
      <c r="D284" s="86" t="s">
        <v>28</v>
      </c>
      <c r="E284" s="86" t="s">
        <v>669</v>
      </c>
      <c r="F284" s="73"/>
      <c r="G284" s="86" t="s">
        <v>715</v>
      </c>
      <c r="H284" s="73" t="s">
        <v>670</v>
      </c>
      <c r="I284" s="73" t="s">
        <v>671</v>
      </c>
      <c r="J284" s="73"/>
      <c r="K284" s="83">
        <v>7.1299999999994847</v>
      </c>
      <c r="L284" s="86" t="s">
        <v>132</v>
      </c>
      <c r="M284" s="87">
        <v>6.7419999999999994E-2</v>
      </c>
      <c r="N284" s="87">
        <v>6.3299999999994847E-2</v>
      </c>
      <c r="O284" s="83">
        <v>331652.67000000004</v>
      </c>
      <c r="P284" s="85">
        <v>102.88101</v>
      </c>
      <c r="Q284" s="73"/>
      <c r="R284" s="83">
        <v>1262.4681953050003</v>
      </c>
      <c r="S284" s="84">
        <v>2.6532213600000002E-4</v>
      </c>
      <c r="T284" s="84">
        <f t="shared" si="1"/>
        <v>1.8696359117192664E-3</v>
      </c>
      <c r="U284" s="84">
        <f>R284/'סכום נכסי הקרן'!$C$42</f>
        <v>2.4214984223207997E-4</v>
      </c>
    </row>
    <row r="285" spans="2:21">
      <c r="B285" s="76" t="s">
        <v>732</v>
      </c>
      <c r="C285" s="73" t="s">
        <v>733</v>
      </c>
      <c r="D285" s="86" t="s">
        <v>28</v>
      </c>
      <c r="E285" s="86" t="s">
        <v>669</v>
      </c>
      <c r="F285" s="73"/>
      <c r="G285" s="86" t="s">
        <v>715</v>
      </c>
      <c r="H285" s="73" t="s">
        <v>670</v>
      </c>
      <c r="I285" s="73" t="s">
        <v>671</v>
      </c>
      <c r="J285" s="73"/>
      <c r="K285" s="83">
        <v>5.2999999999991871</v>
      </c>
      <c r="L285" s="86" t="s">
        <v>132</v>
      </c>
      <c r="M285" s="87">
        <v>3.9329999999999997E-2</v>
      </c>
      <c r="N285" s="87">
        <v>6.859999999998663E-2</v>
      </c>
      <c r="O285" s="83">
        <v>688732.04470000009</v>
      </c>
      <c r="P285" s="85">
        <v>86.975899999999996</v>
      </c>
      <c r="Q285" s="73"/>
      <c r="R285" s="83">
        <v>2216.4143096360003</v>
      </c>
      <c r="S285" s="84">
        <v>4.591546964666667E-4</v>
      </c>
      <c r="T285" s="84">
        <f t="shared" si="1"/>
        <v>3.2823700461957444E-3</v>
      </c>
      <c r="U285" s="84">
        <f>R285/'סכום נכסי הקרן'!$C$42</f>
        <v>4.2512308618564387E-4</v>
      </c>
    </row>
    <row r="286" spans="2:21">
      <c r="B286" s="76" t="s">
        <v>734</v>
      </c>
      <c r="C286" s="73" t="s">
        <v>735</v>
      </c>
      <c r="D286" s="86" t="s">
        <v>28</v>
      </c>
      <c r="E286" s="86" t="s">
        <v>669</v>
      </c>
      <c r="F286" s="73"/>
      <c r="G286" s="86" t="s">
        <v>736</v>
      </c>
      <c r="H286" s="73" t="s">
        <v>670</v>
      </c>
      <c r="I286" s="73" t="s">
        <v>316</v>
      </c>
      <c r="J286" s="73"/>
      <c r="K286" s="83">
        <v>2.9700000000002804</v>
      </c>
      <c r="L286" s="86" t="s">
        <v>132</v>
      </c>
      <c r="M286" s="87">
        <v>4.7500000000000001E-2</v>
      </c>
      <c r="N286" s="87">
        <v>8.3000000000007026E-2</v>
      </c>
      <c r="O286" s="83">
        <v>508534.09400000004</v>
      </c>
      <c r="P286" s="85">
        <v>90.954669999999993</v>
      </c>
      <c r="Q286" s="73"/>
      <c r="R286" s="83">
        <v>1711.3813130160001</v>
      </c>
      <c r="S286" s="84">
        <v>3.3902272933333339E-4</v>
      </c>
      <c r="T286" s="84">
        <f t="shared" si="1"/>
        <v>2.5344479752909556E-3</v>
      </c>
      <c r="U286" s="84">
        <f>R286/'סכום נכסי הקרן'!$C$42</f>
        <v>3.2825438017916689E-4</v>
      </c>
    </row>
    <row r="287" spans="2:21">
      <c r="B287" s="76" t="s">
        <v>737</v>
      </c>
      <c r="C287" s="73" t="s">
        <v>738</v>
      </c>
      <c r="D287" s="86" t="s">
        <v>28</v>
      </c>
      <c r="E287" s="86" t="s">
        <v>669</v>
      </c>
      <c r="F287" s="73"/>
      <c r="G287" s="86" t="s">
        <v>736</v>
      </c>
      <c r="H287" s="73" t="s">
        <v>670</v>
      </c>
      <c r="I287" s="73" t="s">
        <v>316</v>
      </c>
      <c r="J287" s="73"/>
      <c r="K287" s="83">
        <v>5.910000000000017</v>
      </c>
      <c r="L287" s="86" t="s">
        <v>132</v>
      </c>
      <c r="M287" s="87">
        <v>5.1249999999999997E-2</v>
      </c>
      <c r="N287" s="87">
        <v>0.08</v>
      </c>
      <c r="O287" s="83">
        <v>363712.42810000008</v>
      </c>
      <c r="P287" s="85">
        <v>85.278670000000005</v>
      </c>
      <c r="Q287" s="73"/>
      <c r="R287" s="83">
        <v>1147.6257042780001</v>
      </c>
      <c r="S287" s="84">
        <v>2.4247495206666672E-4</v>
      </c>
      <c r="T287" s="84">
        <f t="shared" si="1"/>
        <v>1.699561413039714E-3</v>
      </c>
      <c r="U287" s="84">
        <f>R287/'סכום נכסי הקרן'!$C$42</f>
        <v>2.2012228447882603E-4</v>
      </c>
    </row>
    <row r="288" spans="2:21">
      <c r="B288" s="76" t="s">
        <v>739</v>
      </c>
      <c r="C288" s="73" t="s">
        <v>740</v>
      </c>
      <c r="D288" s="86" t="s">
        <v>28</v>
      </c>
      <c r="E288" s="86" t="s">
        <v>669</v>
      </c>
      <c r="F288" s="73"/>
      <c r="G288" s="86" t="s">
        <v>741</v>
      </c>
      <c r="H288" s="73" t="s">
        <v>674</v>
      </c>
      <c r="I288" s="73" t="s">
        <v>316</v>
      </c>
      <c r="J288" s="73"/>
      <c r="K288" s="83">
        <v>7.2699999999996026</v>
      </c>
      <c r="L288" s="86" t="s">
        <v>132</v>
      </c>
      <c r="M288" s="87">
        <v>3.3000000000000002E-2</v>
      </c>
      <c r="N288" s="87">
        <v>6.059999999999912E-2</v>
      </c>
      <c r="O288" s="83">
        <v>663305.34000000008</v>
      </c>
      <c r="P288" s="85">
        <v>82.974000000000004</v>
      </c>
      <c r="Q288" s="73"/>
      <c r="R288" s="83">
        <v>2036.3725994030001</v>
      </c>
      <c r="S288" s="84">
        <v>1.6582633500000001E-4</v>
      </c>
      <c r="T288" s="84">
        <f t="shared" si="1"/>
        <v>3.0157396088423116E-3</v>
      </c>
      <c r="U288" s="84">
        <f>R288/'סכום נכסי הקרן'!$C$42</f>
        <v>3.9058988218870495E-4</v>
      </c>
    </row>
    <row r="289" spans="2:21">
      <c r="B289" s="76" t="s">
        <v>742</v>
      </c>
      <c r="C289" s="73" t="s">
        <v>743</v>
      </c>
      <c r="D289" s="86" t="s">
        <v>28</v>
      </c>
      <c r="E289" s="86" t="s">
        <v>669</v>
      </c>
      <c r="F289" s="73"/>
      <c r="G289" s="86" t="s">
        <v>703</v>
      </c>
      <c r="H289" s="73" t="s">
        <v>674</v>
      </c>
      <c r="I289" s="73" t="s">
        <v>316</v>
      </c>
      <c r="J289" s="73"/>
      <c r="K289" s="83">
        <v>6.6199999999985355</v>
      </c>
      <c r="L289" s="86" t="s">
        <v>134</v>
      </c>
      <c r="M289" s="87">
        <v>5.7999999999999996E-2</v>
      </c>
      <c r="N289" s="87">
        <v>5.1299999999988993E-2</v>
      </c>
      <c r="O289" s="83">
        <v>331652.67000000004</v>
      </c>
      <c r="P289" s="85">
        <v>109.75466</v>
      </c>
      <c r="Q289" s="73"/>
      <c r="R289" s="83">
        <v>1462.7510871970001</v>
      </c>
      <c r="S289" s="84">
        <v>6.6330534000000004E-4</v>
      </c>
      <c r="T289" s="84">
        <f t="shared" si="1"/>
        <v>2.1662422647163852E-3</v>
      </c>
      <c r="U289" s="84">
        <f>R289/'סכום נכסי הקרן'!$C$42</f>
        <v>2.8056544022796902E-4</v>
      </c>
    </row>
    <row r="290" spans="2:21">
      <c r="B290" s="76" t="s">
        <v>744</v>
      </c>
      <c r="C290" s="73" t="s">
        <v>745</v>
      </c>
      <c r="D290" s="86" t="s">
        <v>28</v>
      </c>
      <c r="E290" s="86" t="s">
        <v>669</v>
      </c>
      <c r="F290" s="73"/>
      <c r="G290" s="86" t="s">
        <v>715</v>
      </c>
      <c r="H290" s="73" t="s">
        <v>674</v>
      </c>
      <c r="I290" s="73" t="s">
        <v>671</v>
      </c>
      <c r="J290" s="73"/>
      <c r="K290" s="83">
        <v>7.5099999999976772</v>
      </c>
      <c r="L290" s="86" t="s">
        <v>132</v>
      </c>
      <c r="M290" s="87">
        <v>6.1740000000000003E-2</v>
      </c>
      <c r="N290" s="87">
        <v>6.0699999999982594E-2</v>
      </c>
      <c r="O290" s="83">
        <v>331652.67000000004</v>
      </c>
      <c r="P290" s="85">
        <v>101.07425000000001</v>
      </c>
      <c r="Q290" s="73"/>
      <c r="R290" s="83">
        <v>1240.2971605880002</v>
      </c>
      <c r="S290" s="84">
        <v>1.0364145937500001E-4</v>
      </c>
      <c r="T290" s="84">
        <f t="shared" si="1"/>
        <v>1.8368020052010403E-3</v>
      </c>
      <c r="U290" s="84">
        <f>R290/'סכום נכסי הקרן'!$C$42</f>
        <v>2.3789728951129915E-4</v>
      </c>
    </row>
    <row r="291" spans="2:21">
      <c r="B291" s="76" t="s">
        <v>746</v>
      </c>
      <c r="C291" s="73" t="s">
        <v>747</v>
      </c>
      <c r="D291" s="86" t="s">
        <v>28</v>
      </c>
      <c r="E291" s="86" t="s">
        <v>669</v>
      </c>
      <c r="F291" s="73"/>
      <c r="G291" s="86" t="s">
        <v>748</v>
      </c>
      <c r="H291" s="73" t="s">
        <v>674</v>
      </c>
      <c r="I291" s="73" t="s">
        <v>671</v>
      </c>
      <c r="J291" s="73"/>
      <c r="K291" s="83">
        <v>7.319999999998986</v>
      </c>
      <c r="L291" s="86" t="s">
        <v>132</v>
      </c>
      <c r="M291" s="87">
        <v>5.5E-2</v>
      </c>
      <c r="N291" s="87">
        <v>5.7799999999993051E-2</v>
      </c>
      <c r="O291" s="83">
        <v>884407.12000000011</v>
      </c>
      <c r="P291" s="85">
        <v>100.22783</v>
      </c>
      <c r="Q291" s="73"/>
      <c r="R291" s="83">
        <v>3279.7617483260005</v>
      </c>
      <c r="S291" s="84">
        <v>8.0400647272727281E-4</v>
      </c>
      <c r="T291" s="84">
        <f t="shared" si="1"/>
        <v>4.8571206540946044E-3</v>
      </c>
      <c r="U291" s="84">
        <f>R291/'סכום נכסי הקרן'!$C$42</f>
        <v>6.2908023573938999E-4</v>
      </c>
    </row>
    <row r="292" spans="2:21">
      <c r="B292" s="76" t="s">
        <v>749</v>
      </c>
      <c r="C292" s="73" t="s">
        <v>750</v>
      </c>
      <c r="D292" s="86" t="s">
        <v>28</v>
      </c>
      <c r="E292" s="86" t="s">
        <v>669</v>
      </c>
      <c r="F292" s="73"/>
      <c r="G292" s="86" t="s">
        <v>715</v>
      </c>
      <c r="H292" s="73" t="s">
        <v>674</v>
      </c>
      <c r="I292" s="73" t="s">
        <v>671</v>
      </c>
      <c r="J292" s="73"/>
      <c r="K292" s="83">
        <v>4.3500000000007182</v>
      </c>
      <c r="L292" s="86" t="s">
        <v>134</v>
      </c>
      <c r="M292" s="87">
        <v>4.1250000000000002E-2</v>
      </c>
      <c r="N292" s="87">
        <v>5.450000000000757E-2</v>
      </c>
      <c r="O292" s="83">
        <v>656672.28660000011</v>
      </c>
      <c r="P292" s="85">
        <v>97.677419999999998</v>
      </c>
      <c r="Q292" s="73"/>
      <c r="R292" s="83">
        <v>2577.5485923690003</v>
      </c>
      <c r="S292" s="84">
        <v>6.566722866000001E-4</v>
      </c>
      <c r="T292" s="84">
        <f t="shared" si="1"/>
        <v>3.8171871817573072E-3</v>
      </c>
      <c r="U292" s="84">
        <f>R292/'סכום נכסי הקרן'!$C$42</f>
        <v>4.9439105658965435E-4</v>
      </c>
    </row>
    <row r="293" spans="2:21">
      <c r="B293" s="76" t="s">
        <v>751</v>
      </c>
      <c r="C293" s="73" t="s">
        <v>752</v>
      </c>
      <c r="D293" s="86" t="s">
        <v>28</v>
      </c>
      <c r="E293" s="86" t="s">
        <v>669</v>
      </c>
      <c r="F293" s="73"/>
      <c r="G293" s="86" t="s">
        <v>753</v>
      </c>
      <c r="H293" s="73" t="s">
        <v>674</v>
      </c>
      <c r="I293" s="73" t="s">
        <v>671</v>
      </c>
      <c r="J293" s="73"/>
      <c r="K293" s="83">
        <v>6.9500000000002728</v>
      </c>
      <c r="L293" s="86" t="s">
        <v>132</v>
      </c>
      <c r="M293" s="87">
        <v>6.7979999999999999E-2</v>
      </c>
      <c r="N293" s="87">
        <v>6.8000000000003488E-2</v>
      </c>
      <c r="O293" s="83">
        <v>1061288.5440000002</v>
      </c>
      <c r="P293" s="85">
        <v>102.73909999999999</v>
      </c>
      <c r="Q293" s="73"/>
      <c r="R293" s="83">
        <v>4034.3257044820002</v>
      </c>
      <c r="S293" s="84">
        <v>1.0612885440000003E-3</v>
      </c>
      <c r="T293" s="84">
        <f t="shared" si="1"/>
        <v>5.9745823654982662E-3</v>
      </c>
      <c r="U293" s="84">
        <f>R293/'סכום נכסי הקרן'!$C$42</f>
        <v>7.7381064844736838E-4</v>
      </c>
    </row>
    <row r="294" spans="2:21">
      <c r="B294" s="76" t="s">
        <v>754</v>
      </c>
      <c r="C294" s="73" t="s">
        <v>755</v>
      </c>
      <c r="D294" s="86" t="s">
        <v>28</v>
      </c>
      <c r="E294" s="86" t="s">
        <v>669</v>
      </c>
      <c r="F294" s="73"/>
      <c r="G294" s="86" t="s">
        <v>703</v>
      </c>
      <c r="H294" s="73" t="s">
        <v>674</v>
      </c>
      <c r="I294" s="73" t="s">
        <v>316</v>
      </c>
      <c r="J294" s="73"/>
      <c r="K294" s="83">
        <v>6.8300000000016237</v>
      </c>
      <c r="L294" s="86" t="s">
        <v>132</v>
      </c>
      <c r="M294" s="87">
        <v>0.06</v>
      </c>
      <c r="N294" s="87">
        <v>6.6300000000015236E-2</v>
      </c>
      <c r="O294" s="83">
        <v>552754.44999999995</v>
      </c>
      <c r="P294" s="85">
        <v>97.262330000000006</v>
      </c>
      <c r="Q294" s="73"/>
      <c r="R294" s="83">
        <v>1989.2009399190003</v>
      </c>
      <c r="S294" s="84">
        <v>4.6062870833333332E-4</v>
      </c>
      <c r="T294" s="84">
        <f t="shared" si="1"/>
        <v>2.9458813510939872E-3</v>
      </c>
      <c r="U294" s="84">
        <f>R294/'סכום נכסי הקרן'!$C$42</f>
        <v>3.8154204245352942E-4</v>
      </c>
    </row>
    <row r="295" spans="2:21">
      <c r="B295" s="76" t="s">
        <v>756</v>
      </c>
      <c r="C295" s="73" t="s">
        <v>757</v>
      </c>
      <c r="D295" s="86" t="s">
        <v>28</v>
      </c>
      <c r="E295" s="86" t="s">
        <v>669</v>
      </c>
      <c r="F295" s="73"/>
      <c r="G295" s="86" t="s">
        <v>758</v>
      </c>
      <c r="H295" s="73" t="s">
        <v>674</v>
      </c>
      <c r="I295" s="73" t="s">
        <v>316</v>
      </c>
      <c r="J295" s="73"/>
      <c r="K295" s="83">
        <v>6.8399999999988239</v>
      </c>
      <c r="L295" s="86" t="s">
        <v>132</v>
      </c>
      <c r="M295" s="87">
        <v>6.3750000000000001E-2</v>
      </c>
      <c r="N295" s="87">
        <v>6.0299999999989078E-2</v>
      </c>
      <c r="O295" s="83">
        <v>185725.49520000003</v>
      </c>
      <c r="P295" s="85">
        <v>103.8845</v>
      </c>
      <c r="Q295" s="73"/>
      <c r="R295" s="83">
        <v>713.87800762600011</v>
      </c>
      <c r="S295" s="84">
        <v>2.6532213600000007E-4</v>
      </c>
      <c r="T295" s="84">
        <f t="shared" si="1"/>
        <v>1.0572083832351288E-3</v>
      </c>
      <c r="U295" s="84">
        <f>R295/'סכום נכסי הקרן'!$C$42</f>
        <v>1.3692657570500211E-4</v>
      </c>
    </row>
    <row r="296" spans="2:21">
      <c r="B296" s="76" t="s">
        <v>759</v>
      </c>
      <c r="C296" s="73" t="s">
        <v>760</v>
      </c>
      <c r="D296" s="86" t="s">
        <v>28</v>
      </c>
      <c r="E296" s="86" t="s">
        <v>669</v>
      </c>
      <c r="F296" s="73"/>
      <c r="G296" s="86" t="s">
        <v>715</v>
      </c>
      <c r="H296" s="73" t="s">
        <v>674</v>
      </c>
      <c r="I296" s="73" t="s">
        <v>671</v>
      </c>
      <c r="J296" s="73"/>
      <c r="K296" s="83">
        <v>3.6400000000008781</v>
      </c>
      <c r="L296" s="86" t="s">
        <v>132</v>
      </c>
      <c r="M296" s="87">
        <v>8.1250000000000003E-2</v>
      </c>
      <c r="N296" s="87">
        <v>7.5400000000013512E-2</v>
      </c>
      <c r="O296" s="83">
        <v>442203.56000000006</v>
      </c>
      <c r="P296" s="85">
        <v>103.14617</v>
      </c>
      <c r="Q296" s="73"/>
      <c r="R296" s="83">
        <v>1687.6292774180001</v>
      </c>
      <c r="S296" s="84">
        <v>2.5268774857142861E-4</v>
      </c>
      <c r="T296" s="84">
        <f t="shared" si="1"/>
        <v>2.4992727060084477E-3</v>
      </c>
      <c r="U296" s="84">
        <f>R296/'סכום נכסי הקרן'!$C$42</f>
        <v>3.2369858091694712E-4</v>
      </c>
    </row>
    <row r="297" spans="2:21">
      <c r="B297" s="76" t="s">
        <v>761</v>
      </c>
      <c r="C297" s="73" t="s">
        <v>762</v>
      </c>
      <c r="D297" s="86" t="s">
        <v>28</v>
      </c>
      <c r="E297" s="86" t="s">
        <v>669</v>
      </c>
      <c r="F297" s="73"/>
      <c r="G297" s="86" t="s">
        <v>715</v>
      </c>
      <c r="H297" s="73" t="s">
        <v>681</v>
      </c>
      <c r="I297" s="73" t="s">
        <v>671</v>
      </c>
      <c r="J297" s="73"/>
      <c r="K297" s="83">
        <v>4.3799999999995372</v>
      </c>
      <c r="L297" s="86" t="s">
        <v>134</v>
      </c>
      <c r="M297" s="87">
        <v>7.2499999999999995E-2</v>
      </c>
      <c r="N297" s="87">
        <v>7.3099999999991228E-2</v>
      </c>
      <c r="O297" s="83">
        <v>789333.35460000008</v>
      </c>
      <c r="P297" s="85">
        <v>99.454909999999998</v>
      </c>
      <c r="Q297" s="73"/>
      <c r="R297" s="83">
        <v>3154.6461033670003</v>
      </c>
      <c r="S297" s="84">
        <v>6.3146668368000011E-4</v>
      </c>
      <c r="T297" s="84">
        <f t="shared" si="1"/>
        <v>4.6718322612438424E-3</v>
      </c>
      <c r="U297" s="84">
        <f>R297/'סכום נכסי הקרן'!$C$42</f>
        <v>6.0508221836338191E-4</v>
      </c>
    </row>
    <row r="298" spans="2:21">
      <c r="B298" s="76" t="s">
        <v>763</v>
      </c>
      <c r="C298" s="73" t="s">
        <v>764</v>
      </c>
      <c r="D298" s="86" t="s">
        <v>28</v>
      </c>
      <c r="E298" s="86" t="s">
        <v>669</v>
      </c>
      <c r="F298" s="73"/>
      <c r="G298" s="86" t="s">
        <v>715</v>
      </c>
      <c r="H298" s="73" t="s">
        <v>681</v>
      </c>
      <c r="I298" s="73" t="s">
        <v>671</v>
      </c>
      <c r="J298" s="73"/>
      <c r="K298" s="83">
        <v>7.2899999999992495</v>
      </c>
      <c r="L298" s="86" t="s">
        <v>132</v>
      </c>
      <c r="M298" s="87">
        <v>7.1190000000000003E-2</v>
      </c>
      <c r="N298" s="87">
        <v>7.1399999999990679E-2</v>
      </c>
      <c r="O298" s="83">
        <v>442203.56000000006</v>
      </c>
      <c r="P298" s="85">
        <v>99.657330000000002</v>
      </c>
      <c r="Q298" s="73"/>
      <c r="R298" s="83">
        <v>1630.5464841180003</v>
      </c>
      <c r="S298" s="84">
        <v>2.9480237333333336E-4</v>
      </c>
      <c r="T298" s="84">
        <f t="shared" si="1"/>
        <v>2.4147366830877719E-3</v>
      </c>
      <c r="U298" s="84">
        <f>R298/'סכום נכסי הקרן'!$C$42</f>
        <v>3.1274971943816586E-4</v>
      </c>
    </row>
    <row r="299" spans="2:21">
      <c r="B299" s="76" t="s">
        <v>765</v>
      </c>
      <c r="C299" s="73" t="s">
        <v>766</v>
      </c>
      <c r="D299" s="86" t="s">
        <v>28</v>
      </c>
      <c r="E299" s="86" t="s">
        <v>669</v>
      </c>
      <c r="F299" s="73"/>
      <c r="G299" s="86" t="s">
        <v>753</v>
      </c>
      <c r="H299" s="73" t="s">
        <v>681</v>
      </c>
      <c r="I299" s="73" t="s">
        <v>671</v>
      </c>
      <c r="J299" s="73"/>
      <c r="K299" s="83">
        <v>3.3000000000000567</v>
      </c>
      <c r="L299" s="86" t="s">
        <v>132</v>
      </c>
      <c r="M299" s="87">
        <v>2.6249999999999999E-2</v>
      </c>
      <c r="N299" s="87">
        <v>7.499999999999718E-2</v>
      </c>
      <c r="O299" s="83">
        <v>560603.56319000013</v>
      </c>
      <c r="P299" s="85">
        <v>85.310379999999995</v>
      </c>
      <c r="Q299" s="73"/>
      <c r="R299" s="83">
        <v>1769.5361074630002</v>
      </c>
      <c r="S299" s="84">
        <v>4.5149049966456556E-4</v>
      </c>
      <c r="T299" s="84">
        <f t="shared" si="1"/>
        <v>2.6205715644166965E-3</v>
      </c>
      <c r="U299" s="84">
        <f>R299/'סכום נכסי הקרן'!$C$42</f>
        <v>3.3940885864662486E-4</v>
      </c>
    </row>
    <row r="300" spans="2:21">
      <c r="B300" s="76" t="s">
        <v>767</v>
      </c>
      <c r="C300" s="73" t="s">
        <v>768</v>
      </c>
      <c r="D300" s="86" t="s">
        <v>28</v>
      </c>
      <c r="E300" s="86" t="s">
        <v>669</v>
      </c>
      <c r="F300" s="73"/>
      <c r="G300" s="86" t="s">
        <v>753</v>
      </c>
      <c r="H300" s="73" t="s">
        <v>681</v>
      </c>
      <c r="I300" s="73" t="s">
        <v>671</v>
      </c>
      <c r="J300" s="73"/>
      <c r="K300" s="83">
        <v>2.0699999999999759</v>
      </c>
      <c r="L300" s="86" t="s">
        <v>132</v>
      </c>
      <c r="M300" s="87">
        <v>7.0499999999999993E-2</v>
      </c>
      <c r="N300" s="87">
        <v>7.0700000000011795E-2</v>
      </c>
      <c r="O300" s="83">
        <v>221101.78000000003</v>
      </c>
      <c r="P300" s="85">
        <v>101.42507999999999</v>
      </c>
      <c r="Q300" s="73"/>
      <c r="R300" s="83">
        <v>829.73485878600013</v>
      </c>
      <c r="S300" s="84">
        <v>2.785351762782155E-4</v>
      </c>
      <c r="T300" s="84">
        <f t="shared" si="1"/>
        <v>1.2287850854071141E-3</v>
      </c>
      <c r="U300" s="84">
        <f>R300/'סכום נכסי הקרן'!$C$42</f>
        <v>1.5914869451499067E-4</v>
      </c>
    </row>
    <row r="301" spans="2:21">
      <c r="B301" s="76" t="s">
        <v>769</v>
      </c>
      <c r="C301" s="73" t="s">
        <v>770</v>
      </c>
      <c r="D301" s="86" t="s">
        <v>28</v>
      </c>
      <c r="E301" s="86" t="s">
        <v>669</v>
      </c>
      <c r="F301" s="73"/>
      <c r="G301" s="86" t="s">
        <v>771</v>
      </c>
      <c r="H301" s="73" t="s">
        <v>681</v>
      </c>
      <c r="I301" s="73" t="s">
        <v>671</v>
      </c>
      <c r="J301" s="73"/>
      <c r="K301" s="83">
        <v>5.340000000001246</v>
      </c>
      <c r="L301" s="86" t="s">
        <v>132</v>
      </c>
      <c r="M301" s="87">
        <v>0.04</v>
      </c>
      <c r="N301" s="87">
        <v>6.0100000000013774E-2</v>
      </c>
      <c r="O301" s="83">
        <v>602502.35050000006</v>
      </c>
      <c r="P301" s="85">
        <v>91.497889999999998</v>
      </c>
      <c r="Q301" s="73"/>
      <c r="R301" s="83">
        <v>2039.7246452190002</v>
      </c>
      <c r="S301" s="84">
        <v>1.2050047010000002E-3</v>
      </c>
      <c r="T301" s="84">
        <f t="shared" si="1"/>
        <v>3.0207037776495962E-3</v>
      </c>
      <c r="U301" s="84">
        <f>R301/'סכום נכסי הקרן'!$C$42</f>
        <v>3.9123282699200199E-4</v>
      </c>
    </row>
    <row r="302" spans="2:21">
      <c r="B302" s="76" t="s">
        <v>772</v>
      </c>
      <c r="C302" s="73" t="s">
        <v>773</v>
      </c>
      <c r="D302" s="86" t="s">
        <v>28</v>
      </c>
      <c r="E302" s="86" t="s">
        <v>669</v>
      </c>
      <c r="F302" s="73"/>
      <c r="G302" s="86" t="s">
        <v>687</v>
      </c>
      <c r="H302" s="73" t="s">
        <v>681</v>
      </c>
      <c r="I302" s="73" t="s">
        <v>316</v>
      </c>
      <c r="J302" s="73"/>
      <c r="K302" s="83">
        <v>3.5399999999995768</v>
      </c>
      <c r="L302" s="86" t="s">
        <v>132</v>
      </c>
      <c r="M302" s="87">
        <v>5.5E-2</v>
      </c>
      <c r="N302" s="87">
        <v>8.839999999997844E-2</v>
      </c>
      <c r="O302" s="83">
        <v>154771.24600000004</v>
      </c>
      <c r="P302" s="85">
        <v>90.636110000000002</v>
      </c>
      <c r="Q302" s="73"/>
      <c r="R302" s="83">
        <v>519.03096269299999</v>
      </c>
      <c r="S302" s="84">
        <v>1.5477124600000005E-4</v>
      </c>
      <c r="T302" s="84">
        <f t="shared" si="1"/>
        <v>7.6865217734108256E-4</v>
      </c>
      <c r="U302" s="84">
        <f>R302/'סכום נכסי הקרן'!$C$42</f>
        <v>9.9553609506424553E-5</v>
      </c>
    </row>
    <row r="303" spans="2:21">
      <c r="B303" s="76" t="s">
        <v>774</v>
      </c>
      <c r="C303" s="73" t="s">
        <v>775</v>
      </c>
      <c r="D303" s="86" t="s">
        <v>28</v>
      </c>
      <c r="E303" s="86" t="s">
        <v>669</v>
      </c>
      <c r="F303" s="73"/>
      <c r="G303" s="86" t="s">
        <v>687</v>
      </c>
      <c r="H303" s="73" t="s">
        <v>681</v>
      </c>
      <c r="I303" s="73" t="s">
        <v>316</v>
      </c>
      <c r="J303" s="73"/>
      <c r="K303" s="83">
        <v>3.1300000000009884</v>
      </c>
      <c r="L303" s="86" t="s">
        <v>132</v>
      </c>
      <c r="M303" s="87">
        <v>0.06</v>
      </c>
      <c r="N303" s="87">
        <v>8.2000000000020237E-2</v>
      </c>
      <c r="O303" s="83">
        <v>475589.92878000007</v>
      </c>
      <c r="P303" s="85">
        <v>95.418670000000006</v>
      </c>
      <c r="Q303" s="73"/>
      <c r="R303" s="83">
        <v>1679.0658047180004</v>
      </c>
      <c r="S303" s="84">
        <v>6.3411990504000013E-4</v>
      </c>
      <c r="T303" s="84">
        <f t="shared" si="1"/>
        <v>2.4865907420995835E-3</v>
      </c>
      <c r="U303" s="84">
        <f>R303/'סכום נכסי הקרן'!$C$42</f>
        <v>3.2205604958746465E-4</v>
      </c>
    </row>
    <row r="304" spans="2:21">
      <c r="B304" s="76" t="s">
        <v>776</v>
      </c>
      <c r="C304" s="73" t="s">
        <v>777</v>
      </c>
      <c r="D304" s="86" t="s">
        <v>28</v>
      </c>
      <c r="E304" s="86" t="s">
        <v>669</v>
      </c>
      <c r="F304" s="73"/>
      <c r="G304" s="86" t="s">
        <v>778</v>
      </c>
      <c r="H304" s="73" t="s">
        <v>681</v>
      </c>
      <c r="I304" s="73" t="s">
        <v>316</v>
      </c>
      <c r="J304" s="73"/>
      <c r="K304" s="83">
        <v>6.1399999999999517</v>
      </c>
      <c r="L304" s="86" t="s">
        <v>134</v>
      </c>
      <c r="M304" s="87">
        <v>6.6250000000000003E-2</v>
      </c>
      <c r="N304" s="87">
        <v>6.4800000000000663E-2</v>
      </c>
      <c r="O304" s="83">
        <v>884407.12000000011</v>
      </c>
      <c r="P304" s="85">
        <v>103.53986</v>
      </c>
      <c r="Q304" s="73"/>
      <c r="R304" s="83">
        <v>3679.7963901370003</v>
      </c>
      <c r="S304" s="84">
        <v>1.1792094933333335E-3</v>
      </c>
      <c r="T304" s="84">
        <f t="shared" si="1"/>
        <v>5.4495467722677502E-3</v>
      </c>
      <c r="U304" s="84">
        <f>R304/'סכום נכסי הקרן'!$C$42</f>
        <v>7.058095551488961E-4</v>
      </c>
    </row>
    <row r="305" spans="2:21">
      <c r="B305" s="76" t="s">
        <v>779</v>
      </c>
      <c r="C305" s="73" t="s">
        <v>780</v>
      </c>
      <c r="D305" s="86" t="s">
        <v>28</v>
      </c>
      <c r="E305" s="86" t="s">
        <v>669</v>
      </c>
      <c r="F305" s="73"/>
      <c r="G305" s="86" t="s">
        <v>781</v>
      </c>
      <c r="H305" s="73" t="s">
        <v>681</v>
      </c>
      <c r="I305" s="73" t="s">
        <v>316</v>
      </c>
      <c r="J305" s="73"/>
      <c r="K305" s="83">
        <v>5.8599999999986947</v>
      </c>
      <c r="L305" s="86" t="s">
        <v>132</v>
      </c>
      <c r="M305" s="87">
        <v>3.2500000000000001E-2</v>
      </c>
      <c r="N305" s="87">
        <v>5.6299999999989296E-2</v>
      </c>
      <c r="O305" s="83">
        <v>442203.56000000006</v>
      </c>
      <c r="P305" s="85">
        <v>88.011750000000006</v>
      </c>
      <c r="Q305" s="73"/>
      <c r="R305" s="83">
        <v>1440.0070393580004</v>
      </c>
      <c r="S305" s="84">
        <v>3.5388175226876237E-4</v>
      </c>
      <c r="T305" s="84">
        <f t="shared" si="1"/>
        <v>2.1325597618416241E-3</v>
      </c>
      <c r="U305" s="84">
        <f>R305/'סכום נכסי הקרן'!$C$42</f>
        <v>2.7620297975853751E-4</v>
      </c>
    </row>
    <row r="306" spans="2:21">
      <c r="B306" s="76" t="s">
        <v>782</v>
      </c>
      <c r="C306" s="73" t="s">
        <v>783</v>
      </c>
      <c r="D306" s="86" t="s">
        <v>28</v>
      </c>
      <c r="E306" s="86" t="s">
        <v>669</v>
      </c>
      <c r="F306" s="73"/>
      <c r="G306" s="86" t="s">
        <v>753</v>
      </c>
      <c r="H306" s="73" t="s">
        <v>681</v>
      </c>
      <c r="I306" s="73" t="s">
        <v>316</v>
      </c>
      <c r="J306" s="73"/>
      <c r="K306" s="83">
        <v>1.5399999999998035</v>
      </c>
      <c r="L306" s="86" t="s">
        <v>132</v>
      </c>
      <c r="M306" s="87">
        <v>4.2500000000000003E-2</v>
      </c>
      <c r="N306" s="87">
        <v>7.9299999999996929E-2</v>
      </c>
      <c r="O306" s="83">
        <v>486423.91600000008</v>
      </c>
      <c r="P306" s="85">
        <v>96.136560000000003</v>
      </c>
      <c r="Q306" s="73"/>
      <c r="R306" s="83">
        <v>1730.2354332210002</v>
      </c>
      <c r="S306" s="84">
        <v>1.0240503494736845E-3</v>
      </c>
      <c r="T306" s="84">
        <f t="shared" si="1"/>
        <v>2.5623697402512393E-3</v>
      </c>
      <c r="U306" s="84">
        <f>R306/'סכום נכסי הקרן'!$C$42</f>
        <v>3.3187072651568784E-4</v>
      </c>
    </row>
    <row r="307" spans="2:21">
      <c r="B307" s="76" t="s">
        <v>784</v>
      </c>
      <c r="C307" s="73" t="s">
        <v>785</v>
      </c>
      <c r="D307" s="86" t="s">
        <v>28</v>
      </c>
      <c r="E307" s="86" t="s">
        <v>669</v>
      </c>
      <c r="F307" s="73"/>
      <c r="G307" s="86" t="s">
        <v>753</v>
      </c>
      <c r="H307" s="73" t="s">
        <v>681</v>
      </c>
      <c r="I307" s="73" t="s">
        <v>316</v>
      </c>
      <c r="J307" s="73"/>
      <c r="K307" s="83">
        <v>4.8100000000027521</v>
      </c>
      <c r="L307" s="86" t="s">
        <v>132</v>
      </c>
      <c r="M307" s="87">
        <v>3.125E-2</v>
      </c>
      <c r="N307" s="87">
        <v>7.4300000000037947E-2</v>
      </c>
      <c r="O307" s="83">
        <v>221101.78000000003</v>
      </c>
      <c r="P307" s="85">
        <v>82.174080000000004</v>
      </c>
      <c r="Q307" s="73"/>
      <c r="R307" s="83">
        <v>672.24693521500001</v>
      </c>
      <c r="S307" s="84">
        <v>2.9480237333333336E-4</v>
      </c>
      <c r="T307" s="84">
        <f t="shared" si="1"/>
        <v>9.9555538610422928E-4</v>
      </c>
      <c r="U307" s="84">
        <f>R307/'סכום נכסי הקרן'!$C$42</f>
        <v>1.2894145762142099E-4</v>
      </c>
    </row>
    <row r="308" spans="2:21">
      <c r="B308" s="76" t="s">
        <v>786</v>
      </c>
      <c r="C308" s="73" t="s">
        <v>787</v>
      </c>
      <c r="D308" s="86" t="s">
        <v>28</v>
      </c>
      <c r="E308" s="86" t="s">
        <v>669</v>
      </c>
      <c r="F308" s="73"/>
      <c r="G308" s="86" t="s">
        <v>758</v>
      </c>
      <c r="H308" s="73" t="s">
        <v>681</v>
      </c>
      <c r="I308" s="73" t="s">
        <v>316</v>
      </c>
      <c r="J308" s="73"/>
      <c r="K308" s="83">
        <v>6.9300000000014688</v>
      </c>
      <c r="L308" s="86" t="s">
        <v>132</v>
      </c>
      <c r="M308" s="87">
        <v>6.4000000000000001E-2</v>
      </c>
      <c r="N308" s="87">
        <v>6.1800000000012442E-2</v>
      </c>
      <c r="O308" s="83">
        <v>287432.31400000007</v>
      </c>
      <c r="P308" s="85">
        <v>104.31100000000001</v>
      </c>
      <c r="Q308" s="73"/>
      <c r="R308" s="83">
        <v>1109.3470279090002</v>
      </c>
      <c r="S308" s="84">
        <v>2.8743231400000006E-4</v>
      </c>
      <c r="T308" s="84">
        <f t="shared" si="1"/>
        <v>1.642873103378755E-3</v>
      </c>
      <c r="U308" s="84">
        <f>R308/'סכום נכסי הקרן'!$C$42</f>
        <v>2.1278017837423078E-4</v>
      </c>
    </row>
    <row r="309" spans="2:21">
      <c r="B309" s="76" t="s">
        <v>788</v>
      </c>
      <c r="C309" s="73" t="s">
        <v>789</v>
      </c>
      <c r="D309" s="86" t="s">
        <v>28</v>
      </c>
      <c r="E309" s="86" t="s">
        <v>669</v>
      </c>
      <c r="F309" s="73"/>
      <c r="G309" s="86" t="s">
        <v>758</v>
      </c>
      <c r="H309" s="73" t="s">
        <v>681</v>
      </c>
      <c r="I309" s="73" t="s">
        <v>671</v>
      </c>
      <c r="J309" s="73"/>
      <c r="K309" s="83">
        <v>4.5000000000002069</v>
      </c>
      <c r="L309" s="86" t="s">
        <v>134</v>
      </c>
      <c r="M309" s="87">
        <v>4.8750000000000002E-2</v>
      </c>
      <c r="N309" s="87">
        <v>5.5399999999999248E-2</v>
      </c>
      <c r="O309" s="83">
        <v>605818.8772000001</v>
      </c>
      <c r="P309" s="85">
        <v>98.831559999999996</v>
      </c>
      <c r="Q309" s="73"/>
      <c r="R309" s="83">
        <v>2406.0377228670004</v>
      </c>
      <c r="S309" s="84">
        <v>6.0581887720000008E-4</v>
      </c>
      <c r="T309" s="84">
        <f t="shared" si="1"/>
        <v>3.5631903824211728E-3</v>
      </c>
      <c r="U309" s="84">
        <f>R309/'סכום נכסי הקרן'!$C$42</f>
        <v>4.6149412489232745E-4</v>
      </c>
    </row>
    <row r="310" spans="2:21">
      <c r="B310" s="76" t="s">
        <v>790</v>
      </c>
      <c r="C310" s="73" t="s">
        <v>791</v>
      </c>
      <c r="D310" s="86" t="s">
        <v>28</v>
      </c>
      <c r="E310" s="86" t="s">
        <v>669</v>
      </c>
      <c r="F310" s="73"/>
      <c r="G310" s="86" t="s">
        <v>771</v>
      </c>
      <c r="H310" s="73" t="s">
        <v>681</v>
      </c>
      <c r="I310" s="73" t="s">
        <v>671</v>
      </c>
      <c r="J310" s="73"/>
      <c r="K310" s="83">
        <v>7.3100000000012182</v>
      </c>
      <c r="L310" s="86" t="s">
        <v>132</v>
      </c>
      <c r="M310" s="87">
        <v>5.9000000000000004E-2</v>
      </c>
      <c r="N310" s="87">
        <v>6.1500000000010255E-2</v>
      </c>
      <c r="O310" s="83">
        <v>619084.98400000017</v>
      </c>
      <c r="P310" s="85">
        <v>100.00211</v>
      </c>
      <c r="Q310" s="73"/>
      <c r="R310" s="83">
        <v>2290.6627981910001</v>
      </c>
      <c r="S310" s="84">
        <v>1.2381699680000004E-3</v>
      </c>
      <c r="T310" s="84">
        <f t="shared" si="1"/>
        <v>3.3923273830296975E-3</v>
      </c>
      <c r="U310" s="84">
        <f>R310/'סכום נכסי הקרן'!$C$42</f>
        <v>4.3936444280470699E-4</v>
      </c>
    </row>
    <row r="311" spans="2:21">
      <c r="B311" s="76" t="s">
        <v>792</v>
      </c>
      <c r="C311" s="73" t="s">
        <v>793</v>
      </c>
      <c r="D311" s="86" t="s">
        <v>28</v>
      </c>
      <c r="E311" s="86" t="s">
        <v>669</v>
      </c>
      <c r="F311" s="73"/>
      <c r="G311" s="86" t="s">
        <v>794</v>
      </c>
      <c r="H311" s="73" t="s">
        <v>681</v>
      </c>
      <c r="I311" s="73" t="s">
        <v>671</v>
      </c>
      <c r="J311" s="73"/>
      <c r="K311" s="83">
        <v>7.1099999999994008</v>
      </c>
      <c r="L311" s="86" t="s">
        <v>132</v>
      </c>
      <c r="M311" s="87">
        <v>3.15E-2</v>
      </c>
      <c r="N311" s="87">
        <v>7.1899999999996286E-2</v>
      </c>
      <c r="O311" s="83">
        <v>442203.56000000006</v>
      </c>
      <c r="P311" s="85">
        <v>75.436250000000001</v>
      </c>
      <c r="Q311" s="73"/>
      <c r="R311" s="83">
        <v>1234.2525974340001</v>
      </c>
      <c r="S311" s="84">
        <v>6.8202662997962583E-4</v>
      </c>
      <c r="T311" s="84">
        <f t="shared" si="1"/>
        <v>1.8278503877381992E-3</v>
      </c>
      <c r="U311" s="84">
        <f>R311/'סכום נכסי הקרן'!$C$42</f>
        <v>2.3673790187718187E-4</v>
      </c>
    </row>
    <row r="312" spans="2:21">
      <c r="B312" s="76" t="s">
        <v>795</v>
      </c>
      <c r="C312" s="73" t="s">
        <v>796</v>
      </c>
      <c r="D312" s="86" t="s">
        <v>28</v>
      </c>
      <c r="E312" s="86" t="s">
        <v>669</v>
      </c>
      <c r="F312" s="73"/>
      <c r="G312" s="86" t="s">
        <v>797</v>
      </c>
      <c r="H312" s="73" t="s">
        <v>681</v>
      </c>
      <c r="I312" s="73" t="s">
        <v>316</v>
      </c>
      <c r="J312" s="73"/>
      <c r="K312" s="83">
        <v>7.3699999999987016</v>
      </c>
      <c r="L312" s="86" t="s">
        <v>132</v>
      </c>
      <c r="M312" s="87">
        <v>6.25E-2</v>
      </c>
      <c r="N312" s="87">
        <v>6.1999999999989307E-2</v>
      </c>
      <c r="O312" s="83">
        <v>552754.44999999995</v>
      </c>
      <c r="P312" s="85">
        <v>100.64100000000001</v>
      </c>
      <c r="Q312" s="73"/>
      <c r="R312" s="83">
        <v>2058.3011422910004</v>
      </c>
      <c r="S312" s="84">
        <v>9.2125741666666664E-4</v>
      </c>
      <c r="T312" s="84">
        <f t="shared" si="1"/>
        <v>3.0482144002291762E-3</v>
      </c>
      <c r="U312" s="84">
        <f>R312/'סכום נכסי הקרן'!$C$42</f>
        <v>3.9479592335509315E-4</v>
      </c>
    </row>
    <row r="313" spans="2:21">
      <c r="B313" s="76" t="s">
        <v>798</v>
      </c>
      <c r="C313" s="73" t="s">
        <v>799</v>
      </c>
      <c r="D313" s="86" t="s">
        <v>28</v>
      </c>
      <c r="E313" s="86" t="s">
        <v>669</v>
      </c>
      <c r="F313" s="73"/>
      <c r="G313" s="86" t="s">
        <v>748</v>
      </c>
      <c r="H313" s="73" t="s">
        <v>681</v>
      </c>
      <c r="I313" s="73" t="s">
        <v>316</v>
      </c>
      <c r="J313" s="73"/>
      <c r="K313" s="83">
        <v>7.0900000000050083</v>
      </c>
      <c r="L313" s="86" t="s">
        <v>132</v>
      </c>
      <c r="M313" s="87">
        <v>5.5999999999999994E-2</v>
      </c>
      <c r="N313" s="87">
        <v>5.7200000000039407E-2</v>
      </c>
      <c r="O313" s="83">
        <v>165826.33500000002</v>
      </c>
      <c r="P313" s="85">
        <v>99.265110000000007</v>
      </c>
      <c r="Q313" s="73"/>
      <c r="R313" s="83">
        <v>609.04847375500015</v>
      </c>
      <c r="S313" s="84">
        <v>2.7637722500000004E-4</v>
      </c>
      <c r="T313" s="84">
        <f t="shared" si="1"/>
        <v>9.0196244368362767E-4</v>
      </c>
      <c r="U313" s="84">
        <f>R313/'סכום נכסי הקרן'!$C$42</f>
        <v>1.1681957009287855E-4</v>
      </c>
    </row>
    <row r="314" spans="2:21">
      <c r="B314" s="76" t="s">
        <v>800</v>
      </c>
      <c r="C314" s="73" t="s">
        <v>801</v>
      </c>
      <c r="D314" s="86" t="s">
        <v>28</v>
      </c>
      <c r="E314" s="86" t="s">
        <v>669</v>
      </c>
      <c r="F314" s="73"/>
      <c r="G314" s="86" t="s">
        <v>741</v>
      </c>
      <c r="H314" s="73" t="s">
        <v>681</v>
      </c>
      <c r="I314" s="73" t="s">
        <v>316</v>
      </c>
      <c r="J314" s="73"/>
      <c r="K314" s="83">
        <v>4.5099999999995459</v>
      </c>
      <c r="L314" s="86" t="s">
        <v>132</v>
      </c>
      <c r="M314" s="87">
        <v>4.4999999999999998E-2</v>
      </c>
      <c r="N314" s="87">
        <v>6.1999999999993526E-2</v>
      </c>
      <c r="O314" s="83">
        <v>887878.41794600012</v>
      </c>
      <c r="P314" s="85">
        <v>94.014499999999998</v>
      </c>
      <c r="Q314" s="73"/>
      <c r="R314" s="83">
        <v>3088.5174850400008</v>
      </c>
      <c r="S314" s="84">
        <v>1.4797973632433336E-3</v>
      </c>
      <c r="T314" s="84">
        <f t="shared" si="1"/>
        <v>4.5738999409871209E-3</v>
      </c>
      <c r="U314" s="84">
        <f>R314/'סכום נכסי הקרן'!$C$42</f>
        <v>5.9239830715321503E-4</v>
      </c>
    </row>
    <row r="315" spans="2:21">
      <c r="B315" s="76" t="s">
        <v>802</v>
      </c>
      <c r="C315" s="73" t="s">
        <v>803</v>
      </c>
      <c r="D315" s="86" t="s">
        <v>28</v>
      </c>
      <c r="E315" s="86" t="s">
        <v>669</v>
      </c>
      <c r="F315" s="73"/>
      <c r="G315" s="86" t="s">
        <v>687</v>
      </c>
      <c r="H315" s="73" t="s">
        <v>681</v>
      </c>
      <c r="I315" s="73" t="s">
        <v>316</v>
      </c>
      <c r="J315" s="73"/>
      <c r="K315" s="83">
        <v>7.0399999999979315</v>
      </c>
      <c r="L315" s="86" t="s">
        <v>132</v>
      </c>
      <c r="M315" s="87">
        <v>0.04</v>
      </c>
      <c r="N315" s="87">
        <v>6.0299999999986795E-2</v>
      </c>
      <c r="O315" s="83">
        <v>331652.67000000004</v>
      </c>
      <c r="P315" s="85">
        <v>88.22533</v>
      </c>
      <c r="Q315" s="73"/>
      <c r="R315" s="83">
        <v>1082.6261923810002</v>
      </c>
      <c r="S315" s="84">
        <v>3.3165267000000002E-4</v>
      </c>
      <c r="T315" s="84">
        <f t="shared" si="1"/>
        <v>1.6033012283168068E-3</v>
      </c>
      <c r="U315" s="84">
        <f>R315/'סכום נכסי הקרן'!$C$42</f>
        <v>2.0765494343248926E-4</v>
      </c>
    </row>
    <row r="316" spans="2:21">
      <c r="B316" s="76" t="s">
        <v>804</v>
      </c>
      <c r="C316" s="73" t="s">
        <v>805</v>
      </c>
      <c r="D316" s="86" t="s">
        <v>28</v>
      </c>
      <c r="E316" s="86" t="s">
        <v>669</v>
      </c>
      <c r="F316" s="73"/>
      <c r="G316" s="86" t="s">
        <v>687</v>
      </c>
      <c r="H316" s="73" t="s">
        <v>681</v>
      </c>
      <c r="I316" s="73" t="s">
        <v>316</v>
      </c>
      <c r="J316" s="73"/>
      <c r="K316" s="83">
        <v>3.10000000000014</v>
      </c>
      <c r="L316" s="86" t="s">
        <v>132</v>
      </c>
      <c r="M316" s="87">
        <v>6.8750000000000006E-2</v>
      </c>
      <c r="N316" s="87">
        <v>6.2400000000006159E-2</v>
      </c>
      <c r="O316" s="83">
        <v>552754.44999999995</v>
      </c>
      <c r="P316" s="85">
        <v>104.92904</v>
      </c>
      <c r="Q316" s="73"/>
      <c r="R316" s="83">
        <v>2145.9998046569999</v>
      </c>
      <c r="S316" s="84">
        <v>8.1367111023443537E-4</v>
      </c>
      <c r="T316" s="84">
        <f t="shared" si="1"/>
        <v>3.1780905976486317E-3</v>
      </c>
      <c r="U316" s="84">
        <f>R316/'סכום נכסי הקרן'!$C$42</f>
        <v>4.1161711325505797E-4</v>
      </c>
    </row>
    <row r="317" spans="2:21">
      <c r="B317" s="76" t="s">
        <v>806</v>
      </c>
      <c r="C317" s="73" t="s">
        <v>807</v>
      </c>
      <c r="D317" s="86" t="s">
        <v>28</v>
      </c>
      <c r="E317" s="86" t="s">
        <v>669</v>
      </c>
      <c r="F317" s="73"/>
      <c r="G317" s="86" t="s">
        <v>715</v>
      </c>
      <c r="H317" s="73" t="s">
        <v>681</v>
      </c>
      <c r="I317" s="73" t="s">
        <v>671</v>
      </c>
      <c r="J317" s="73"/>
      <c r="K317" s="83">
        <v>4</v>
      </c>
      <c r="L317" s="86" t="s">
        <v>135</v>
      </c>
      <c r="M317" s="87">
        <v>7.4160000000000004E-2</v>
      </c>
      <c r="N317" s="87">
        <v>8.1999999999998255E-2</v>
      </c>
      <c r="O317" s="83">
        <v>751746.05200000014</v>
      </c>
      <c r="P317" s="85">
        <v>97.320300000000003</v>
      </c>
      <c r="Q317" s="73"/>
      <c r="R317" s="83">
        <v>3417.0910147080003</v>
      </c>
      <c r="S317" s="84">
        <v>1.156532387692308E-3</v>
      </c>
      <c r="T317" s="84">
        <f t="shared" si="1"/>
        <v>5.0604966512980964E-3</v>
      </c>
      <c r="U317" s="84">
        <f>R317/'סכום נכסי הקרן'!$C$42</f>
        <v>6.5542090737921266E-4</v>
      </c>
    </row>
    <row r="318" spans="2:21">
      <c r="B318" s="76" t="s">
        <v>808</v>
      </c>
      <c r="C318" s="73" t="s">
        <v>809</v>
      </c>
      <c r="D318" s="86" t="s">
        <v>28</v>
      </c>
      <c r="E318" s="86" t="s">
        <v>669</v>
      </c>
      <c r="F318" s="73"/>
      <c r="G318" s="86" t="s">
        <v>721</v>
      </c>
      <c r="H318" s="73" t="s">
        <v>810</v>
      </c>
      <c r="I318" s="73" t="s">
        <v>705</v>
      </c>
      <c r="J318" s="73"/>
      <c r="K318" s="83">
        <v>3.259999999999498</v>
      </c>
      <c r="L318" s="86" t="s">
        <v>132</v>
      </c>
      <c r="M318" s="87">
        <v>4.7E-2</v>
      </c>
      <c r="N318" s="87">
        <v>7.7399999999991073E-2</v>
      </c>
      <c r="O318" s="83">
        <v>420093.38200000004</v>
      </c>
      <c r="P318" s="85">
        <v>92.334890000000001</v>
      </c>
      <c r="Q318" s="73"/>
      <c r="R318" s="83">
        <v>1435.2032027720004</v>
      </c>
      <c r="S318" s="84">
        <v>8.4713325670498097E-4</v>
      </c>
      <c r="T318" s="84">
        <f t="shared" si="1"/>
        <v>2.1254455823093259E-3</v>
      </c>
      <c r="U318" s="84">
        <f>R318/'סכום נכסי הקרן'!$C$42</f>
        <v>2.7528157177714467E-4</v>
      </c>
    </row>
    <row r="319" spans="2:21">
      <c r="B319" s="76" t="s">
        <v>811</v>
      </c>
      <c r="C319" s="73" t="s">
        <v>812</v>
      </c>
      <c r="D319" s="86" t="s">
        <v>28</v>
      </c>
      <c r="E319" s="86" t="s">
        <v>669</v>
      </c>
      <c r="F319" s="73"/>
      <c r="G319" s="86" t="s">
        <v>753</v>
      </c>
      <c r="H319" s="73" t="s">
        <v>681</v>
      </c>
      <c r="I319" s="73" t="s">
        <v>316</v>
      </c>
      <c r="J319" s="73"/>
      <c r="K319" s="83">
        <v>1.9500000000018398</v>
      </c>
      <c r="L319" s="86" t="s">
        <v>132</v>
      </c>
      <c r="M319" s="87">
        <v>3.7499999999999999E-2</v>
      </c>
      <c r="N319" s="87">
        <v>7.6600000000029866E-2</v>
      </c>
      <c r="O319" s="83">
        <v>132661.06800000003</v>
      </c>
      <c r="P319" s="85">
        <v>94.144829999999999</v>
      </c>
      <c r="Q319" s="73"/>
      <c r="R319" s="83">
        <v>462.10610305700004</v>
      </c>
      <c r="S319" s="84">
        <v>2.6532213600000007E-4</v>
      </c>
      <c r="T319" s="84">
        <f t="shared" si="1"/>
        <v>6.8435004423322095E-4</v>
      </c>
      <c r="U319" s="84">
        <f>R319/'סכום נכסי הקרן'!$C$42</f>
        <v>8.8635040760531893E-5</v>
      </c>
    </row>
    <row r="320" spans="2:21">
      <c r="B320" s="76" t="s">
        <v>813</v>
      </c>
      <c r="C320" s="73" t="s">
        <v>814</v>
      </c>
      <c r="D320" s="86" t="s">
        <v>28</v>
      </c>
      <c r="E320" s="86" t="s">
        <v>669</v>
      </c>
      <c r="F320" s="73"/>
      <c r="G320" s="86" t="s">
        <v>753</v>
      </c>
      <c r="H320" s="73" t="s">
        <v>681</v>
      </c>
      <c r="I320" s="73" t="s">
        <v>671</v>
      </c>
      <c r="J320" s="73"/>
      <c r="K320" s="83">
        <v>4.1599999999995658</v>
      </c>
      <c r="L320" s="86" t="s">
        <v>132</v>
      </c>
      <c r="M320" s="87">
        <v>7.9500000000000001E-2</v>
      </c>
      <c r="N320" s="87">
        <v>7.8999999999989162E-2</v>
      </c>
      <c r="O320" s="83">
        <v>198991.60200000004</v>
      </c>
      <c r="P320" s="85">
        <v>100.26942</v>
      </c>
      <c r="Q320" s="73"/>
      <c r="R320" s="83">
        <v>738.25255860200014</v>
      </c>
      <c r="S320" s="84">
        <v>3.9798320400000008E-4</v>
      </c>
      <c r="T320" s="84">
        <f t="shared" si="1"/>
        <v>1.0933055585986252E-3</v>
      </c>
      <c r="U320" s="84">
        <f>R320/'סכום נכסי הקרן'!$C$42</f>
        <v>1.4160177757960478E-4</v>
      </c>
    </row>
    <row r="321" spans="2:21">
      <c r="B321" s="76" t="s">
        <v>815</v>
      </c>
      <c r="C321" s="73" t="s">
        <v>816</v>
      </c>
      <c r="D321" s="86" t="s">
        <v>28</v>
      </c>
      <c r="E321" s="86" t="s">
        <v>669</v>
      </c>
      <c r="F321" s="73"/>
      <c r="G321" s="86" t="s">
        <v>715</v>
      </c>
      <c r="H321" s="73" t="s">
        <v>810</v>
      </c>
      <c r="I321" s="73" t="s">
        <v>705</v>
      </c>
      <c r="J321" s="73"/>
      <c r="K321" s="83">
        <v>3.5399999999998251</v>
      </c>
      <c r="L321" s="86" t="s">
        <v>132</v>
      </c>
      <c r="M321" s="87">
        <v>6.8750000000000006E-2</v>
      </c>
      <c r="N321" s="87">
        <v>8.559999999999425E-2</v>
      </c>
      <c r="O321" s="83">
        <v>459891.70240000007</v>
      </c>
      <c r="P321" s="85">
        <v>93.938000000000002</v>
      </c>
      <c r="Q321" s="73"/>
      <c r="R321" s="83">
        <v>1598.4483493820003</v>
      </c>
      <c r="S321" s="84">
        <v>9.1978340480000013E-4</v>
      </c>
      <c r="T321" s="84">
        <f t="shared" si="1"/>
        <v>2.3672013664557904E-3</v>
      </c>
      <c r="U321" s="84">
        <f>R321/'סכום נכסי הקרן'!$C$42</f>
        <v>3.0659308254927484E-4</v>
      </c>
    </row>
    <row r="322" spans="2:21">
      <c r="B322" s="76" t="s">
        <v>817</v>
      </c>
      <c r="C322" s="73" t="s">
        <v>818</v>
      </c>
      <c r="D322" s="86" t="s">
        <v>28</v>
      </c>
      <c r="E322" s="86" t="s">
        <v>669</v>
      </c>
      <c r="F322" s="73"/>
      <c r="G322" s="86" t="s">
        <v>703</v>
      </c>
      <c r="H322" s="73" t="s">
        <v>681</v>
      </c>
      <c r="I322" s="73" t="s">
        <v>316</v>
      </c>
      <c r="J322" s="73"/>
      <c r="K322" s="83">
        <v>1.9499999999982898</v>
      </c>
      <c r="L322" s="86" t="s">
        <v>132</v>
      </c>
      <c r="M322" s="87">
        <v>5.7500000000000002E-2</v>
      </c>
      <c r="N322" s="87">
        <v>7.5299999999950393E-2</v>
      </c>
      <c r="O322" s="83">
        <v>187383.75855000003</v>
      </c>
      <c r="P322" s="85">
        <v>101.20522</v>
      </c>
      <c r="Q322" s="73"/>
      <c r="R322" s="83">
        <v>701.67595181600018</v>
      </c>
      <c r="S322" s="84">
        <v>2.676910836428572E-4</v>
      </c>
      <c r="T322" s="84">
        <f t="shared" si="1"/>
        <v>1.0391379068270738E-3</v>
      </c>
      <c r="U322" s="84">
        <f>R322/'סכום נכסי הקרן'!$C$42</f>
        <v>1.3458613980310227E-4</v>
      </c>
    </row>
    <row r="323" spans="2:21">
      <c r="B323" s="76" t="s">
        <v>819</v>
      </c>
      <c r="C323" s="73" t="s">
        <v>820</v>
      </c>
      <c r="D323" s="86" t="s">
        <v>28</v>
      </c>
      <c r="E323" s="86" t="s">
        <v>669</v>
      </c>
      <c r="F323" s="73"/>
      <c r="G323" s="86" t="s">
        <v>778</v>
      </c>
      <c r="H323" s="73" t="s">
        <v>681</v>
      </c>
      <c r="I323" s="73" t="s">
        <v>316</v>
      </c>
      <c r="J323" s="73"/>
      <c r="K323" s="83">
        <v>4.1999999999995943</v>
      </c>
      <c r="L323" s="86" t="s">
        <v>134</v>
      </c>
      <c r="M323" s="87">
        <v>0.04</v>
      </c>
      <c r="N323" s="87">
        <v>6.0099999999996497E-2</v>
      </c>
      <c r="O323" s="83">
        <v>530644.27200000011</v>
      </c>
      <c r="P323" s="85">
        <v>92.560670000000002</v>
      </c>
      <c r="Q323" s="73"/>
      <c r="R323" s="83">
        <v>1973.7581088690004</v>
      </c>
      <c r="S323" s="84">
        <v>5.3064427200000014E-4</v>
      </c>
      <c r="T323" s="84">
        <f t="shared" si="1"/>
        <v>2.9230114905960617E-3</v>
      </c>
      <c r="U323" s="84">
        <f>R323/'סכום נכסי הקרן'!$C$42</f>
        <v>3.7858000418889754E-4</v>
      </c>
    </row>
    <row r="324" spans="2:21">
      <c r="B324" s="76" t="s">
        <v>821</v>
      </c>
      <c r="C324" s="73" t="s">
        <v>822</v>
      </c>
      <c r="D324" s="86" t="s">
        <v>28</v>
      </c>
      <c r="E324" s="86" t="s">
        <v>669</v>
      </c>
      <c r="F324" s="73"/>
      <c r="G324" s="86" t="s">
        <v>823</v>
      </c>
      <c r="H324" s="73" t="s">
        <v>681</v>
      </c>
      <c r="I324" s="73" t="s">
        <v>671</v>
      </c>
      <c r="J324" s="73"/>
      <c r="K324" s="83">
        <v>3.999999999998904</v>
      </c>
      <c r="L324" s="86" t="s">
        <v>134</v>
      </c>
      <c r="M324" s="87">
        <v>4.6249999999999999E-2</v>
      </c>
      <c r="N324" s="87">
        <v>5.379999999998674E-2</v>
      </c>
      <c r="O324" s="83">
        <v>453258.64900000003</v>
      </c>
      <c r="P324" s="85">
        <v>100.16128999999999</v>
      </c>
      <c r="Q324" s="73"/>
      <c r="R324" s="83">
        <v>1824.3576064090003</v>
      </c>
      <c r="S324" s="84">
        <v>7.5543108166666669E-4</v>
      </c>
      <c r="T324" s="84">
        <f t="shared" si="1"/>
        <v>2.70175875277114E-3</v>
      </c>
      <c r="U324" s="84">
        <f>R324/'סכום נכסי הקרן'!$C$42</f>
        <v>3.4992398874658979E-4</v>
      </c>
    </row>
    <row r="325" spans="2:21">
      <c r="B325" s="76" t="s">
        <v>824</v>
      </c>
      <c r="C325" s="73" t="s">
        <v>825</v>
      </c>
      <c r="D325" s="86" t="s">
        <v>28</v>
      </c>
      <c r="E325" s="86" t="s">
        <v>669</v>
      </c>
      <c r="F325" s="73"/>
      <c r="G325" s="86" t="s">
        <v>687</v>
      </c>
      <c r="H325" s="73" t="s">
        <v>681</v>
      </c>
      <c r="I325" s="73" t="s">
        <v>316</v>
      </c>
      <c r="J325" s="73"/>
      <c r="K325" s="83">
        <v>3.3200000000005834</v>
      </c>
      <c r="L325" s="86" t="s">
        <v>132</v>
      </c>
      <c r="M325" s="87">
        <v>5.2999999999999999E-2</v>
      </c>
      <c r="N325" s="87">
        <v>8.9300000000015339E-2</v>
      </c>
      <c r="O325" s="83">
        <v>640089.65310000011</v>
      </c>
      <c r="P325" s="85">
        <v>89.673829999999995</v>
      </c>
      <c r="Q325" s="73"/>
      <c r="R325" s="83">
        <v>2123.7738363180006</v>
      </c>
      <c r="S325" s="84">
        <v>4.2672643540000006E-4</v>
      </c>
      <c r="T325" s="84">
        <f t="shared" si="1"/>
        <v>3.1451753378948684E-3</v>
      </c>
      <c r="U325" s="84">
        <f>R325/'סכום נכסי הקרן'!$C$42</f>
        <v>4.0735402389822575E-4</v>
      </c>
    </row>
    <row r="326" spans="2:21">
      <c r="B326" s="76" t="s">
        <v>826</v>
      </c>
      <c r="C326" s="73" t="s">
        <v>827</v>
      </c>
      <c r="D326" s="86" t="s">
        <v>28</v>
      </c>
      <c r="E326" s="86" t="s">
        <v>669</v>
      </c>
      <c r="F326" s="73"/>
      <c r="G326" s="86" t="s">
        <v>758</v>
      </c>
      <c r="H326" s="73" t="s">
        <v>681</v>
      </c>
      <c r="I326" s="73" t="s">
        <v>671</v>
      </c>
      <c r="J326" s="73"/>
      <c r="K326" s="83">
        <v>4.5299999999999923</v>
      </c>
      <c r="L326" s="86" t="s">
        <v>134</v>
      </c>
      <c r="M326" s="87">
        <v>4.6249999999999999E-2</v>
      </c>
      <c r="N326" s="87">
        <v>6.9700000000003329E-2</v>
      </c>
      <c r="O326" s="83">
        <v>422304.39980000001</v>
      </c>
      <c r="P326" s="85">
        <v>90.030910000000006</v>
      </c>
      <c r="Q326" s="73"/>
      <c r="R326" s="83">
        <v>1527.8517569170006</v>
      </c>
      <c r="S326" s="84">
        <v>2.8153626653333336E-4</v>
      </c>
      <c r="T326" s="84">
        <f t="shared" si="1"/>
        <v>2.2626522578062173E-3</v>
      </c>
      <c r="U326" s="84">
        <f>R326/'סכום נכסי הקרן'!$C$42</f>
        <v>2.9305218402121951E-4</v>
      </c>
    </row>
    <row r="327" spans="2:21">
      <c r="B327" s="76" t="s">
        <v>828</v>
      </c>
      <c r="C327" s="73" t="s">
        <v>829</v>
      </c>
      <c r="D327" s="86" t="s">
        <v>28</v>
      </c>
      <c r="E327" s="86" t="s">
        <v>669</v>
      </c>
      <c r="F327" s="73"/>
      <c r="G327" s="86" t="s">
        <v>830</v>
      </c>
      <c r="H327" s="73" t="s">
        <v>681</v>
      </c>
      <c r="I327" s="73" t="s">
        <v>316</v>
      </c>
      <c r="J327" s="73"/>
      <c r="K327" s="83">
        <v>7.140000000000704</v>
      </c>
      <c r="L327" s="86" t="s">
        <v>132</v>
      </c>
      <c r="M327" s="87">
        <v>4.2790000000000002E-2</v>
      </c>
      <c r="N327" s="87">
        <v>5.9900000000005844E-2</v>
      </c>
      <c r="O327" s="83">
        <v>884407.12000000011</v>
      </c>
      <c r="P327" s="85">
        <v>89.55104</v>
      </c>
      <c r="Q327" s="73"/>
      <c r="R327" s="83">
        <v>2930.3844178710001</v>
      </c>
      <c r="S327" s="84">
        <v>1.7729501781756484E-4</v>
      </c>
      <c r="T327" s="84">
        <f t="shared" si="1"/>
        <v>4.339714824634109E-3</v>
      </c>
      <c r="U327" s="84">
        <f>R327/'סכום נכסי הקרן'!$C$42</f>
        <v>5.6206732740334692E-4</v>
      </c>
    </row>
    <row r="328" spans="2:21">
      <c r="B328" s="76" t="s">
        <v>831</v>
      </c>
      <c r="C328" s="73" t="s">
        <v>832</v>
      </c>
      <c r="D328" s="86" t="s">
        <v>28</v>
      </c>
      <c r="E328" s="86" t="s">
        <v>669</v>
      </c>
      <c r="F328" s="73"/>
      <c r="G328" s="86" t="s">
        <v>741</v>
      </c>
      <c r="H328" s="73" t="s">
        <v>833</v>
      </c>
      <c r="I328" s="73" t="s">
        <v>316</v>
      </c>
      <c r="J328" s="73"/>
      <c r="K328" s="83">
        <v>1.8500000000007581</v>
      </c>
      <c r="L328" s="86" t="s">
        <v>132</v>
      </c>
      <c r="M328" s="87">
        <v>6.5000000000000002E-2</v>
      </c>
      <c r="N328" s="87">
        <v>8.2500000000012647E-2</v>
      </c>
      <c r="O328" s="83">
        <v>221101.78000000003</v>
      </c>
      <c r="P328" s="85">
        <v>96.743830000000003</v>
      </c>
      <c r="Q328" s="73"/>
      <c r="R328" s="83">
        <v>791.43864860400015</v>
      </c>
      <c r="S328" s="84">
        <v>4.4220356000000005E-4</v>
      </c>
      <c r="T328" s="84">
        <f t="shared" si="1"/>
        <v>1.1720708092730384E-3</v>
      </c>
      <c r="U328" s="84">
        <f>R328/'סכום נכסי הקרן'!$C$42</f>
        <v>1.5180322530780998E-4</v>
      </c>
    </row>
    <row r="329" spans="2:21">
      <c r="B329" s="76" t="s">
        <v>834</v>
      </c>
      <c r="C329" s="73" t="s">
        <v>835</v>
      </c>
      <c r="D329" s="86" t="s">
        <v>28</v>
      </c>
      <c r="E329" s="86" t="s">
        <v>669</v>
      </c>
      <c r="F329" s="73"/>
      <c r="G329" s="86" t="s">
        <v>778</v>
      </c>
      <c r="H329" s="73" t="s">
        <v>833</v>
      </c>
      <c r="I329" s="73" t="s">
        <v>316</v>
      </c>
      <c r="J329" s="73"/>
      <c r="K329" s="83">
        <v>4.4800000000006888</v>
      </c>
      <c r="L329" s="86" t="s">
        <v>132</v>
      </c>
      <c r="M329" s="87">
        <v>4.1250000000000002E-2</v>
      </c>
      <c r="N329" s="87">
        <v>6.6500000000014353E-2</v>
      </c>
      <c r="O329" s="83">
        <v>791544.37240000011</v>
      </c>
      <c r="P329" s="85">
        <v>89.232879999999994</v>
      </c>
      <c r="Q329" s="73"/>
      <c r="R329" s="83">
        <v>2613.3758615650004</v>
      </c>
      <c r="S329" s="84">
        <v>1.9788609310000004E-3</v>
      </c>
      <c r="T329" s="84">
        <f t="shared" si="1"/>
        <v>3.8702451117366777E-3</v>
      </c>
      <c r="U329" s="84">
        <f>R329/'סכום נכסי הקרן'!$C$42</f>
        <v>5.012629664054274E-4</v>
      </c>
    </row>
    <row r="330" spans="2:21">
      <c r="B330" s="76" t="s">
        <v>836</v>
      </c>
      <c r="C330" s="73" t="s">
        <v>837</v>
      </c>
      <c r="D330" s="86" t="s">
        <v>28</v>
      </c>
      <c r="E330" s="86" t="s">
        <v>669</v>
      </c>
      <c r="F330" s="73"/>
      <c r="G330" s="86" t="s">
        <v>838</v>
      </c>
      <c r="H330" s="73" t="s">
        <v>833</v>
      </c>
      <c r="I330" s="73" t="s">
        <v>671</v>
      </c>
      <c r="J330" s="73"/>
      <c r="K330" s="83">
        <v>4.0399999999993383</v>
      </c>
      <c r="L330" s="86" t="s">
        <v>134</v>
      </c>
      <c r="M330" s="87">
        <v>3.125E-2</v>
      </c>
      <c r="N330" s="87">
        <v>6.659999999998624E-2</v>
      </c>
      <c r="O330" s="83">
        <v>663305.34000000008</v>
      </c>
      <c r="P330" s="85">
        <v>88.414180000000002</v>
      </c>
      <c r="Q330" s="73"/>
      <c r="R330" s="83">
        <v>2356.6732931140004</v>
      </c>
      <c r="S330" s="84">
        <v>8.8440712000000009E-4</v>
      </c>
      <c r="T330" s="84">
        <f t="shared" si="1"/>
        <v>3.4900847699621956E-3</v>
      </c>
      <c r="U330" s="84">
        <f>R330/'סכום נכסי הקרן'!$C$42</f>
        <v>4.5202569715607256E-4</v>
      </c>
    </row>
    <row r="331" spans="2:21">
      <c r="B331" s="76" t="s">
        <v>839</v>
      </c>
      <c r="C331" s="73" t="s">
        <v>840</v>
      </c>
      <c r="D331" s="86" t="s">
        <v>28</v>
      </c>
      <c r="E331" s="86" t="s">
        <v>669</v>
      </c>
      <c r="F331" s="73"/>
      <c r="G331" s="86" t="s">
        <v>715</v>
      </c>
      <c r="H331" s="73" t="s">
        <v>841</v>
      </c>
      <c r="I331" s="73" t="s">
        <v>705</v>
      </c>
      <c r="J331" s="73"/>
      <c r="K331" s="83">
        <v>5.2500000000018279</v>
      </c>
      <c r="L331" s="86" t="s">
        <v>134</v>
      </c>
      <c r="M331" s="87">
        <v>6.8750000000000006E-2</v>
      </c>
      <c r="N331" s="87">
        <v>7.6400000000025794E-2</v>
      </c>
      <c r="O331" s="83">
        <v>389139.13280000008</v>
      </c>
      <c r="P331" s="85">
        <v>96.161820000000006</v>
      </c>
      <c r="Q331" s="73"/>
      <c r="R331" s="83">
        <v>1503.7358448330003</v>
      </c>
      <c r="S331" s="84">
        <v>3.891391328000001E-4</v>
      </c>
      <c r="T331" s="84">
        <f t="shared" ref="T331:T374" si="2">IFERROR(R331/$R$11,0)</f>
        <v>2.2269381103577593E-3</v>
      </c>
      <c r="U331" s="84">
        <f>R331/'סכום נכסי הקרן'!$C$42</f>
        <v>2.8842659081567144E-4</v>
      </c>
    </row>
    <row r="332" spans="2:21">
      <c r="B332" s="76" t="s">
        <v>842</v>
      </c>
      <c r="C332" s="73" t="s">
        <v>843</v>
      </c>
      <c r="D332" s="86" t="s">
        <v>28</v>
      </c>
      <c r="E332" s="86" t="s">
        <v>669</v>
      </c>
      <c r="F332" s="73"/>
      <c r="G332" s="86" t="s">
        <v>715</v>
      </c>
      <c r="H332" s="73" t="s">
        <v>841</v>
      </c>
      <c r="I332" s="73" t="s">
        <v>705</v>
      </c>
      <c r="J332" s="73"/>
      <c r="K332" s="83">
        <v>4.8100000000013123</v>
      </c>
      <c r="L332" s="86" t="s">
        <v>132</v>
      </c>
      <c r="M332" s="87">
        <v>7.7499999999999999E-2</v>
      </c>
      <c r="N332" s="87">
        <v>8.4900000000021028E-2</v>
      </c>
      <c r="O332" s="83">
        <v>456508.84516600007</v>
      </c>
      <c r="P332" s="85">
        <v>98.824719999999999</v>
      </c>
      <c r="Q332" s="73"/>
      <c r="R332" s="83">
        <v>1669.2313134010001</v>
      </c>
      <c r="S332" s="84">
        <v>2.2825442258300003E-4</v>
      </c>
      <c r="T332" s="84">
        <f t="shared" si="2"/>
        <v>2.4720264796428068E-3</v>
      </c>
      <c r="U332" s="84">
        <f>R332/'סכום נכסי הקרן'!$C$42</f>
        <v>3.2016972838769053E-4</v>
      </c>
    </row>
    <row r="333" spans="2:21">
      <c r="B333" s="76" t="s">
        <v>844</v>
      </c>
      <c r="C333" s="73" t="s">
        <v>845</v>
      </c>
      <c r="D333" s="86" t="s">
        <v>28</v>
      </c>
      <c r="E333" s="86" t="s">
        <v>669</v>
      </c>
      <c r="F333" s="73"/>
      <c r="G333" s="86" t="s">
        <v>721</v>
      </c>
      <c r="H333" s="73" t="s">
        <v>833</v>
      </c>
      <c r="I333" s="73" t="s">
        <v>316</v>
      </c>
      <c r="J333" s="73"/>
      <c r="K333" s="83">
        <v>4.570000000000106</v>
      </c>
      <c r="L333" s="86" t="s">
        <v>135</v>
      </c>
      <c r="M333" s="87">
        <v>8.3750000000000005E-2</v>
      </c>
      <c r="N333" s="87">
        <v>8.7500000000006573E-2</v>
      </c>
      <c r="O333" s="83">
        <v>663305.34000000008</v>
      </c>
      <c r="P333" s="85">
        <v>98.376450000000006</v>
      </c>
      <c r="Q333" s="73"/>
      <c r="R333" s="83">
        <v>3047.8011089239999</v>
      </c>
      <c r="S333" s="84">
        <v>9.4757905714285722E-4</v>
      </c>
      <c r="T333" s="84">
        <f t="shared" si="2"/>
        <v>4.5136015514794523E-3</v>
      </c>
      <c r="U333" s="84">
        <f>R333/'סכום נכסי הקרן'!$C$42</f>
        <v>5.8458863393576839E-4</v>
      </c>
    </row>
    <row r="334" spans="2:21">
      <c r="B334" s="76" t="s">
        <v>846</v>
      </c>
      <c r="C334" s="73" t="s">
        <v>847</v>
      </c>
      <c r="D334" s="86" t="s">
        <v>28</v>
      </c>
      <c r="E334" s="86" t="s">
        <v>669</v>
      </c>
      <c r="F334" s="73"/>
      <c r="G334" s="86" t="s">
        <v>748</v>
      </c>
      <c r="H334" s="73" t="s">
        <v>841</v>
      </c>
      <c r="I334" s="73" t="s">
        <v>705</v>
      </c>
      <c r="J334" s="73"/>
      <c r="K334" s="83">
        <v>5.0600000000019838</v>
      </c>
      <c r="L334" s="86" t="s">
        <v>132</v>
      </c>
      <c r="M334" s="87">
        <v>3.2500000000000001E-2</v>
      </c>
      <c r="N334" s="87">
        <v>6.1200000000020599E-2</v>
      </c>
      <c r="O334" s="83">
        <v>324975.39624400006</v>
      </c>
      <c r="P334" s="85">
        <v>87.204750000000004</v>
      </c>
      <c r="Q334" s="73"/>
      <c r="R334" s="83">
        <v>1048.5577332320001</v>
      </c>
      <c r="S334" s="84">
        <v>4.6425056606285721E-4</v>
      </c>
      <c r="T334" s="84">
        <f t="shared" si="2"/>
        <v>1.5528479852816243E-3</v>
      </c>
      <c r="U334" s="84">
        <f>R334/'סכום נכסי הקרן'!$C$42</f>
        <v>2.0112038514523881E-4</v>
      </c>
    </row>
    <row r="335" spans="2:21">
      <c r="B335" s="76" t="s">
        <v>848</v>
      </c>
      <c r="C335" s="73" t="s">
        <v>849</v>
      </c>
      <c r="D335" s="86" t="s">
        <v>28</v>
      </c>
      <c r="E335" s="86" t="s">
        <v>669</v>
      </c>
      <c r="F335" s="73"/>
      <c r="G335" s="86" t="s">
        <v>687</v>
      </c>
      <c r="H335" s="73" t="s">
        <v>841</v>
      </c>
      <c r="I335" s="73" t="s">
        <v>705</v>
      </c>
      <c r="J335" s="73"/>
      <c r="K335" s="83">
        <v>7.3000000000073149</v>
      </c>
      <c r="L335" s="86" t="s">
        <v>132</v>
      </c>
      <c r="M335" s="87">
        <v>3.2500000000000001E-2</v>
      </c>
      <c r="N335" s="87">
        <v>5.8800000000052671E-2</v>
      </c>
      <c r="O335" s="83">
        <v>110550.89000000001</v>
      </c>
      <c r="P335" s="85">
        <v>83.56317</v>
      </c>
      <c r="Q335" s="73"/>
      <c r="R335" s="83">
        <v>341.80535021500003</v>
      </c>
      <c r="S335" s="84">
        <v>9.2502767529990996E-5</v>
      </c>
      <c r="T335" s="84">
        <f t="shared" si="2"/>
        <v>5.061922034601085E-4</v>
      </c>
      <c r="U335" s="84">
        <f>R335/'סכום נכסי הקרן'!$C$42</f>
        <v>6.556055189069306E-5</v>
      </c>
    </row>
    <row r="336" spans="2:21">
      <c r="B336" s="76" t="s">
        <v>850</v>
      </c>
      <c r="C336" s="73" t="s">
        <v>851</v>
      </c>
      <c r="D336" s="86" t="s">
        <v>28</v>
      </c>
      <c r="E336" s="86" t="s">
        <v>669</v>
      </c>
      <c r="F336" s="73"/>
      <c r="G336" s="86" t="s">
        <v>687</v>
      </c>
      <c r="H336" s="73" t="s">
        <v>841</v>
      </c>
      <c r="I336" s="73" t="s">
        <v>705</v>
      </c>
      <c r="J336" s="73"/>
      <c r="K336" s="83">
        <v>5.3999999999995119</v>
      </c>
      <c r="L336" s="86" t="s">
        <v>132</v>
      </c>
      <c r="M336" s="87">
        <v>4.4999999999999998E-2</v>
      </c>
      <c r="N336" s="87">
        <v>6.1399999999994626E-2</v>
      </c>
      <c r="O336" s="83">
        <v>599185.82380000013</v>
      </c>
      <c r="P336" s="85">
        <v>92.389499999999998</v>
      </c>
      <c r="Q336" s="73"/>
      <c r="R336" s="83">
        <v>2048.2637107150003</v>
      </c>
      <c r="S336" s="84">
        <v>3.9948384812320828E-4</v>
      </c>
      <c r="T336" s="84">
        <f t="shared" si="2"/>
        <v>3.0333495960260248E-3</v>
      </c>
      <c r="U336" s="84">
        <f>R336/'סכום נכסי הקרן'!$C$42</f>
        <v>3.928706768565416E-4</v>
      </c>
    </row>
    <row r="337" spans="2:21">
      <c r="B337" s="76" t="s">
        <v>852</v>
      </c>
      <c r="C337" s="73" t="s">
        <v>853</v>
      </c>
      <c r="D337" s="86" t="s">
        <v>28</v>
      </c>
      <c r="E337" s="86" t="s">
        <v>669</v>
      </c>
      <c r="F337" s="73"/>
      <c r="G337" s="86" t="s">
        <v>753</v>
      </c>
      <c r="H337" s="73" t="s">
        <v>833</v>
      </c>
      <c r="I337" s="73" t="s">
        <v>671</v>
      </c>
      <c r="J337" s="73"/>
      <c r="K337" s="83">
        <v>0.10000000012770724</v>
      </c>
      <c r="L337" s="86" t="s">
        <v>132</v>
      </c>
      <c r="M337" s="87">
        <v>6.5000000000000002E-2</v>
      </c>
      <c r="N337" s="87">
        <v>0.10370000000472518</v>
      </c>
      <c r="O337" s="83">
        <v>1039.1783660000003</v>
      </c>
      <c r="P337" s="85">
        <v>101.82693999999999</v>
      </c>
      <c r="Q337" s="73"/>
      <c r="R337" s="83">
        <v>3.9152050950000001</v>
      </c>
      <c r="S337" s="84">
        <v>4.1567134640000011E-7</v>
      </c>
      <c r="T337" s="84">
        <f t="shared" si="2"/>
        <v>5.7981722427389928E-6</v>
      </c>
      <c r="U337" s="84">
        <f>R337/'סכום נכסי הקרן'!$C$42</f>
        <v>7.5096251896582781E-7</v>
      </c>
    </row>
    <row r="338" spans="2:21">
      <c r="B338" s="76" t="s">
        <v>854</v>
      </c>
      <c r="C338" s="73" t="s">
        <v>855</v>
      </c>
      <c r="D338" s="86" t="s">
        <v>28</v>
      </c>
      <c r="E338" s="86" t="s">
        <v>669</v>
      </c>
      <c r="F338" s="73"/>
      <c r="G338" s="86" t="s">
        <v>856</v>
      </c>
      <c r="H338" s="73" t="s">
        <v>833</v>
      </c>
      <c r="I338" s="73" t="s">
        <v>316</v>
      </c>
      <c r="J338" s="73"/>
      <c r="K338" s="83">
        <v>4.3299999999992043</v>
      </c>
      <c r="L338" s="86" t="s">
        <v>134</v>
      </c>
      <c r="M338" s="87">
        <v>6.1249999999999999E-2</v>
      </c>
      <c r="N338" s="87">
        <v>5.4599999999991725E-2</v>
      </c>
      <c r="O338" s="83">
        <v>442203.56000000006</v>
      </c>
      <c r="P338" s="85">
        <v>103.21163</v>
      </c>
      <c r="Q338" s="73"/>
      <c r="R338" s="83">
        <v>1834.0654216620001</v>
      </c>
      <c r="S338" s="84">
        <v>7.3700593333333347E-4</v>
      </c>
      <c r="T338" s="84">
        <f t="shared" si="2"/>
        <v>2.7161354159527099E-3</v>
      </c>
      <c r="U338" s="84">
        <f>R338/'סכום נכסי הקרן'!$C$42</f>
        <v>3.517860126301809E-4</v>
      </c>
    </row>
    <row r="339" spans="2:21">
      <c r="B339" s="76" t="s">
        <v>857</v>
      </c>
      <c r="C339" s="73" t="s">
        <v>858</v>
      </c>
      <c r="D339" s="86" t="s">
        <v>28</v>
      </c>
      <c r="E339" s="86" t="s">
        <v>669</v>
      </c>
      <c r="F339" s="73"/>
      <c r="G339" s="86" t="s">
        <v>715</v>
      </c>
      <c r="H339" s="73" t="s">
        <v>841</v>
      </c>
      <c r="I339" s="73" t="s">
        <v>705</v>
      </c>
      <c r="J339" s="73"/>
      <c r="K339" s="83">
        <v>4.4199999999987885</v>
      </c>
      <c r="L339" s="86" t="s">
        <v>132</v>
      </c>
      <c r="M339" s="87">
        <v>7.4999999999999997E-2</v>
      </c>
      <c r="N339" s="87">
        <v>9.4099999999980158E-2</v>
      </c>
      <c r="O339" s="83">
        <v>530644.27200000011</v>
      </c>
      <c r="P339" s="85">
        <v>92.50367</v>
      </c>
      <c r="Q339" s="73"/>
      <c r="R339" s="83">
        <v>1816.2020116600004</v>
      </c>
      <c r="S339" s="84">
        <v>5.3064427200000014E-4</v>
      </c>
      <c r="T339" s="84">
        <f t="shared" si="2"/>
        <v>2.6896808304275395E-3</v>
      </c>
      <c r="U339" s="84">
        <f>R339/'סכום נכסי הקרן'!$C$42</f>
        <v>3.48359691135669E-4</v>
      </c>
    </row>
    <row r="340" spans="2:21">
      <c r="B340" s="76" t="s">
        <v>859</v>
      </c>
      <c r="C340" s="73" t="s">
        <v>860</v>
      </c>
      <c r="D340" s="86" t="s">
        <v>28</v>
      </c>
      <c r="E340" s="86" t="s">
        <v>669</v>
      </c>
      <c r="F340" s="73"/>
      <c r="G340" s="86" t="s">
        <v>797</v>
      </c>
      <c r="H340" s="73" t="s">
        <v>833</v>
      </c>
      <c r="I340" s="73" t="s">
        <v>316</v>
      </c>
      <c r="J340" s="73"/>
      <c r="K340" s="83">
        <v>5.1200000000000907</v>
      </c>
      <c r="L340" s="86" t="s">
        <v>132</v>
      </c>
      <c r="M340" s="87">
        <v>3.7499999999999999E-2</v>
      </c>
      <c r="N340" s="87">
        <v>6.300000000000229E-2</v>
      </c>
      <c r="O340" s="83">
        <v>663305.34000000008</v>
      </c>
      <c r="P340" s="85">
        <v>88.482079999999996</v>
      </c>
      <c r="Q340" s="73"/>
      <c r="R340" s="83">
        <v>2171.5536196650005</v>
      </c>
      <c r="S340" s="84">
        <v>1.1055089000000001E-3</v>
      </c>
      <c r="T340" s="84">
        <f t="shared" si="2"/>
        <v>3.2159341887965623E-3</v>
      </c>
      <c r="U340" s="84">
        <f>R340/'סכום נכסי הקרן'!$C$42</f>
        <v>4.1651850585696835E-4</v>
      </c>
    </row>
    <row r="341" spans="2:21">
      <c r="B341" s="76" t="s">
        <v>861</v>
      </c>
      <c r="C341" s="73" t="s">
        <v>862</v>
      </c>
      <c r="D341" s="86" t="s">
        <v>28</v>
      </c>
      <c r="E341" s="86" t="s">
        <v>669</v>
      </c>
      <c r="F341" s="73"/>
      <c r="G341" s="86" t="s">
        <v>753</v>
      </c>
      <c r="H341" s="73" t="s">
        <v>841</v>
      </c>
      <c r="I341" s="73" t="s">
        <v>705</v>
      </c>
      <c r="J341" s="73"/>
      <c r="K341" s="83">
        <v>6.2099999999996367</v>
      </c>
      <c r="L341" s="86" t="s">
        <v>132</v>
      </c>
      <c r="M341" s="87">
        <v>3.6249999999999998E-2</v>
      </c>
      <c r="N341" s="87">
        <v>5.9399999999994547E-2</v>
      </c>
      <c r="O341" s="83">
        <v>884407.12000000011</v>
      </c>
      <c r="P341" s="85">
        <v>87.515259999999998</v>
      </c>
      <c r="Q341" s="73"/>
      <c r="R341" s="83">
        <v>2863.7675325240002</v>
      </c>
      <c r="S341" s="84">
        <v>9.8267457777777788E-4</v>
      </c>
      <c r="T341" s="84">
        <f t="shared" si="2"/>
        <v>4.2410594116622626E-3</v>
      </c>
      <c r="U341" s="84">
        <f>R341/'סכום נכסי הקרן'!$C$42</f>
        <v>5.4928976331360656E-4</v>
      </c>
    </row>
    <row r="342" spans="2:21">
      <c r="B342" s="76" t="s">
        <v>863</v>
      </c>
      <c r="C342" s="73" t="s">
        <v>864</v>
      </c>
      <c r="D342" s="86" t="s">
        <v>28</v>
      </c>
      <c r="E342" s="86" t="s">
        <v>669</v>
      </c>
      <c r="F342" s="73"/>
      <c r="G342" s="86" t="s">
        <v>830</v>
      </c>
      <c r="H342" s="73" t="s">
        <v>833</v>
      </c>
      <c r="I342" s="73" t="s">
        <v>671</v>
      </c>
      <c r="J342" s="73"/>
      <c r="K342" s="83">
        <v>6.8399999999983176</v>
      </c>
      <c r="L342" s="86" t="s">
        <v>132</v>
      </c>
      <c r="M342" s="87">
        <v>5.1249999999999997E-2</v>
      </c>
      <c r="N342" s="87">
        <v>6.3499999999985388E-2</v>
      </c>
      <c r="O342" s="83">
        <v>475368.82700000005</v>
      </c>
      <c r="P342" s="85">
        <v>93.337879999999998</v>
      </c>
      <c r="Q342" s="73"/>
      <c r="R342" s="83">
        <v>1641.6868980640004</v>
      </c>
      <c r="S342" s="84">
        <v>9.507376540000001E-4</v>
      </c>
      <c r="T342" s="84">
        <f t="shared" si="2"/>
        <v>2.4312349347366605E-3</v>
      </c>
      <c r="U342" s="84">
        <f>R342/'סכום נכסי הקרן'!$C$42</f>
        <v>3.1488652533114307E-4</v>
      </c>
    </row>
    <row r="343" spans="2:21">
      <c r="B343" s="76" t="s">
        <v>865</v>
      </c>
      <c r="C343" s="73" t="s">
        <v>866</v>
      </c>
      <c r="D343" s="86" t="s">
        <v>28</v>
      </c>
      <c r="E343" s="86" t="s">
        <v>669</v>
      </c>
      <c r="F343" s="73"/>
      <c r="G343" s="86" t="s">
        <v>741</v>
      </c>
      <c r="H343" s="73" t="s">
        <v>833</v>
      </c>
      <c r="I343" s="73" t="s">
        <v>671</v>
      </c>
      <c r="J343" s="73"/>
      <c r="K343" s="83">
        <v>7.3099999999988778</v>
      </c>
      <c r="L343" s="86" t="s">
        <v>132</v>
      </c>
      <c r="M343" s="87">
        <v>6.4000000000000001E-2</v>
      </c>
      <c r="N343" s="87">
        <v>6.4399999999993018E-2</v>
      </c>
      <c r="O343" s="83">
        <v>552754.44999999995</v>
      </c>
      <c r="P343" s="85">
        <v>100.64133</v>
      </c>
      <c r="Q343" s="73"/>
      <c r="R343" s="83">
        <v>2058.3079593010002</v>
      </c>
      <c r="S343" s="84">
        <v>4.4220355999999994E-4</v>
      </c>
      <c r="T343" s="84">
        <f t="shared" si="2"/>
        <v>3.0482244957917843E-3</v>
      </c>
      <c r="U343" s="84">
        <f>R343/'סכום נכסי הקרן'!$C$42</f>
        <v>3.9479723090319783E-4</v>
      </c>
    </row>
    <row r="344" spans="2:21">
      <c r="B344" s="76" t="s">
        <v>867</v>
      </c>
      <c r="C344" s="73" t="s">
        <v>868</v>
      </c>
      <c r="D344" s="86" t="s">
        <v>28</v>
      </c>
      <c r="E344" s="86" t="s">
        <v>669</v>
      </c>
      <c r="F344" s="73"/>
      <c r="G344" s="86" t="s">
        <v>715</v>
      </c>
      <c r="H344" s="73" t="s">
        <v>841</v>
      </c>
      <c r="I344" s="73" t="s">
        <v>705</v>
      </c>
      <c r="J344" s="73"/>
      <c r="K344" s="83">
        <v>4.2299999999994604</v>
      </c>
      <c r="L344" s="86" t="s">
        <v>132</v>
      </c>
      <c r="M344" s="87">
        <v>7.6249999999999998E-2</v>
      </c>
      <c r="N344" s="87">
        <v>9.5499999999981641E-2</v>
      </c>
      <c r="O344" s="83">
        <v>663305.34000000008</v>
      </c>
      <c r="P344" s="85">
        <v>94.418930000000003</v>
      </c>
      <c r="Q344" s="73"/>
      <c r="R344" s="83">
        <v>2317.2574911750007</v>
      </c>
      <c r="S344" s="84">
        <v>1.3266106800000001E-3</v>
      </c>
      <c r="T344" s="84">
        <f t="shared" si="2"/>
        <v>3.4317124489259701E-3</v>
      </c>
      <c r="U344" s="84">
        <f>R344/'סכום נכסי הקרן'!$C$42</f>
        <v>4.4446548276296953E-4</v>
      </c>
    </row>
    <row r="345" spans="2:21">
      <c r="B345" s="76" t="s">
        <v>869</v>
      </c>
      <c r="C345" s="73" t="s">
        <v>870</v>
      </c>
      <c r="D345" s="86" t="s">
        <v>28</v>
      </c>
      <c r="E345" s="86" t="s">
        <v>669</v>
      </c>
      <c r="F345" s="73"/>
      <c r="G345" s="86" t="s">
        <v>823</v>
      </c>
      <c r="H345" s="73" t="s">
        <v>833</v>
      </c>
      <c r="I345" s="73" t="s">
        <v>316</v>
      </c>
      <c r="J345" s="73"/>
      <c r="K345" s="83">
        <v>6.4600000000016227</v>
      </c>
      <c r="L345" s="86" t="s">
        <v>132</v>
      </c>
      <c r="M345" s="87">
        <v>4.1250000000000002E-2</v>
      </c>
      <c r="N345" s="87">
        <v>7.7500000000033195E-2</v>
      </c>
      <c r="O345" s="83">
        <v>232156.86900000004</v>
      </c>
      <c r="P345" s="85">
        <v>78.91892</v>
      </c>
      <c r="Q345" s="73"/>
      <c r="R345" s="83">
        <v>677.89803846500013</v>
      </c>
      <c r="S345" s="84">
        <v>2.3215686900000004E-4</v>
      </c>
      <c r="T345" s="84">
        <f t="shared" si="2"/>
        <v>1.0039243142216472E-3</v>
      </c>
      <c r="U345" s="84">
        <f>R345/'סכום נכסי הקרן'!$C$42</f>
        <v>1.3002537701480748E-4</v>
      </c>
    </row>
    <row r="346" spans="2:21">
      <c r="B346" s="76" t="s">
        <v>871</v>
      </c>
      <c r="C346" s="73" t="s">
        <v>872</v>
      </c>
      <c r="D346" s="86" t="s">
        <v>28</v>
      </c>
      <c r="E346" s="86" t="s">
        <v>669</v>
      </c>
      <c r="F346" s="73"/>
      <c r="G346" s="86" t="s">
        <v>823</v>
      </c>
      <c r="H346" s="73" t="s">
        <v>833</v>
      </c>
      <c r="I346" s="73" t="s">
        <v>316</v>
      </c>
      <c r="J346" s="73"/>
      <c r="K346" s="83">
        <v>0.95000000000013307</v>
      </c>
      <c r="L346" s="86" t="s">
        <v>132</v>
      </c>
      <c r="M346" s="87">
        <v>6.25E-2</v>
      </c>
      <c r="N346" s="87">
        <v>7.1700000000016764E-2</v>
      </c>
      <c r="O346" s="83">
        <v>590209.09153200011</v>
      </c>
      <c r="P346" s="85">
        <v>103.20442</v>
      </c>
      <c r="Q346" s="73"/>
      <c r="R346" s="83">
        <v>2253.7508445660005</v>
      </c>
      <c r="S346" s="84">
        <v>6.047273866302184E-4</v>
      </c>
      <c r="T346" s="84">
        <f t="shared" si="2"/>
        <v>3.3376631037031652E-3</v>
      </c>
      <c r="U346" s="84">
        <f>R346/'סכום נכסי הקרן'!$C$42</f>
        <v>4.3228448326195423E-4</v>
      </c>
    </row>
    <row r="347" spans="2:21">
      <c r="B347" s="76" t="s">
        <v>873</v>
      </c>
      <c r="C347" s="73" t="s">
        <v>874</v>
      </c>
      <c r="D347" s="86" t="s">
        <v>28</v>
      </c>
      <c r="E347" s="86" t="s">
        <v>669</v>
      </c>
      <c r="F347" s="73"/>
      <c r="G347" s="86" t="s">
        <v>823</v>
      </c>
      <c r="H347" s="73" t="s">
        <v>833</v>
      </c>
      <c r="I347" s="73" t="s">
        <v>316</v>
      </c>
      <c r="J347" s="73"/>
      <c r="K347" s="83">
        <v>5.0499999999989775</v>
      </c>
      <c r="L347" s="86" t="s">
        <v>134</v>
      </c>
      <c r="M347" s="87">
        <v>6.5000000000000002E-2</v>
      </c>
      <c r="N347" s="87">
        <v>6.3699999999996842E-2</v>
      </c>
      <c r="O347" s="83">
        <v>265322.13600000006</v>
      </c>
      <c r="P347" s="85">
        <v>100.93205</v>
      </c>
      <c r="Q347" s="73"/>
      <c r="R347" s="83">
        <v>1076.1345441820001</v>
      </c>
      <c r="S347" s="84">
        <v>3.5376284800000006E-4</v>
      </c>
      <c r="T347" s="84">
        <f t="shared" si="2"/>
        <v>1.5936875060509829E-3</v>
      </c>
      <c r="U347" s="84">
        <f>R347/'סכום נכסי הקרן'!$C$42</f>
        <v>2.0640980189699556E-4</v>
      </c>
    </row>
    <row r="348" spans="2:21">
      <c r="B348" s="76" t="s">
        <v>875</v>
      </c>
      <c r="C348" s="73" t="s">
        <v>876</v>
      </c>
      <c r="D348" s="86" t="s">
        <v>28</v>
      </c>
      <c r="E348" s="86" t="s">
        <v>669</v>
      </c>
      <c r="F348" s="73"/>
      <c r="G348" s="86" t="s">
        <v>741</v>
      </c>
      <c r="H348" s="73" t="s">
        <v>833</v>
      </c>
      <c r="I348" s="73" t="s">
        <v>671</v>
      </c>
      <c r="J348" s="73"/>
      <c r="K348" s="83">
        <v>2.7700000000004268</v>
      </c>
      <c r="L348" s="86" t="s">
        <v>134</v>
      </c>
      <c r="M348" s="87">
        <v>5.7500000000000002E-2</v>
      </c>
      <c r="N348" s="87">
        <v>5.5700000000003545E-2</v>
      </c>
      <c r="O348" s="83">
        <v>665516.35780000011</v>
      </c>
      <c r="P348" s="85">
        <v>102.48775000000001</v>
      </c>
      <c r="Q348" s="73"/>
      <c r="R348" s="83">
        <v>2740.9094010790004</v>
      </c>
      <c r="S348" s="84">
        <v>1.0238713196923078E-3</v>
      </c>
      <c r="T348" s="84">
        <f t="shared" si="2"/>
        <v>4.0591142541917379E-3</v>
      </c>
      <c r="U348" s="84">
        <f>R348/'סכום נכסי הקרן'!$C$42</f>
        <v>5.2572475212601976E-4</v>
      </c>
    </row>
    <row r="349" spans="2:21">
      <c r="B349" s="76" t="s">
        <v>877</v>
      </c>
      <c r="C349" s="73" t="s">
        <v>878</v>
      </c>
      <c r="D349" s="86" t="s">
        <v>28</v>
      </c>
      <c r="E349" s="86" t="s">
        <v>669</v>
      </c>
      <c r="F349" s="73"/>
      <c r="G349" s="86" t="s">
        <v>741</v>
      </c>
      <c r="H349" s="73" t="s">
        <v>879</v>
      </c>
      <c r="I349" s="73" t="s">
        <v>705</v>
      </c>
      <c r="J349" s="73"/>
      <c r="K349" s="83">
        <v>6.4400000000009783</v>
      </c>
      <c r="L349" s="86" t="s">
        <v>132</v>
      </c>
      <c r="M349" s="87">
        <v>3.7499999999999999E-2</v>
      </c>
      <c r="N349" s="87">
        <v>6.3200000000007112E-2</v>
      </c>
      <c r="O349" s="83">
        <v>707525.69600000011</v>
      </c>
      <c r="P349" s="85">
        <v>85.831500000000005</v>
      </c>
      <c r="Q349" s="73"/>
      <c r="R349" s="83">
        <v>2246.9356957200007</v>
      </c>
      <c r="S349" s="84">
        <v>7.0752569600000012E-4</v>
      </c>
      <c r="T349" s="84">
        <f t="shared" si="2"/>
        <v>3.3275702973468713E-3</v>
      </c>
      <c r="U349" s="84">
        <f>R349/'סכום נכסי הקרן'!$C$42</f>
        <v>4.309772921390537E-4</v>
      </c>
    </row>
    <row r="350" spans="2:21">
      <c r="B350" s="76" t="s">
        <v>880</v>
      </c>
      <c r="C350" s="73" t="s">
        <v>881</v>
      </c>
      <c r="D350" s="86" t="s">
        <v>28</v>
      </c>
      <c r="E350" s="86" t="s">
        <v>669</v>
      </c>
      <c r="F350" s="73"/>
      <c r="G350" s="86" t="s">
        <v>741</v>
      </c>
      <c r="H350" s="73" t="s">
        <v>879</v>
      </c>
      <c r="I350" s="73" t="s">
        <v>705</v>
      </c>
      <c r="J350" s="73"/>
      <c r="K350" s="83">
        <v>5.0399999999891243</v>
      </c>
      <c r="L350" s="86" t="s">
        <v>132</v>
      </c>
      <c r="M350" s="87">
        <v>5.8749999999999997E-2</v>
      </c>
      <c r="N350" s="87">
        <v>6.36999999998515E-2</v>
      </c>
      <c r="O350" s="83">
        <v>66330.534000000014</v>
      </c>
      <c r="P350" s="85">
        <v>97.412260000000003</v>
      </c>
      <c r="Q350" s="73"/>
      <c r="R350" s="83">
        <v>239.07207701500002</v>
      </c>
      <c r="S350" s="84">
        <v>1.3266106800000004E-4</v>
      </c>
      <c r="T350" s="84">
        <f t="shared" si="2"/>
        <v>3.5405069398090672E-4</v>
      </c>
      <c r="U350" s="84">
        <f>R350/'סכום נכסי הקרן'!$C$42</f>
        <v>4.5855623093373807E-5</v>
      </c>
    </row>
    <row r="351" spans="2:21">
      <c r="B351" s="76" t="s">
        <v>882</v>
      </c>
      <c r="C351" s="73" t="s">
        <v>883</v>
      </c>
      <c r="D351" s="86" t="s">
        <v>28</v>
      </c>
      <c r="E351" s="86" t="s">
        <v>669</v>
      </c>
      <c r="F351" s="73"/>
      <c r="G351" s="86" t="s">
        <v>838</v>
      </c>
      <c r="H351" s="73" t="s">
        <v>884</v>
      </c>
      <c r="I351" s="73" t="s">
        <v>671</v>
      </c>
      <c r="J351" s="73"/>
      <c r="K351" s="83">
        <v>6.5199999999988663</v>
      </c>
      <c r="L351" s="86" t="s">
        <v>132</v>
      </c>
      <c r="M351" s="87">
        <v>0.04</v>
      </c>
      <c r="N351" s="87">
        <v>6.109999999999214E-2</v>
      </c>
      <c r="O351" s="83">
        <v>845714.30850000004</v>
      </c>
      <c r="P351" s="85">
        <v>87.871669999999995</v>
      </c>
      <c r="Q351" s="73"/>
      <c r="R351" s="83">
        <v>2749.6300552560001</v>
      </c>
      <c r="S351" s="84">
        <v>1.6914286170000002E-3</v>
      </c>
      <c r="T351" s="84">
        <f t="shared" si="2"/>
        <v>4.0720289939718268E-3</v>
      </c>
      <c r="U351" s="84">
        <f>R351/'סכום נכסי הקרן'!$C$42</f>
        <v>5.2739743191389417E-4</v>
      </c>
    </row>
    <row r="352" spans="2:21">
      <c r="B352" s="76" t="s">
        <v>885</v>
      </c>
      <c r="C352" s="73" t="s">
        <v>886</v>
      </c>
      <c r="D352" s="86" t="s">
        <v>28</v>
      </c>
      <c r="E352" s="86" t="s">
        <v>669</v>
      </c>
      <c r="F352" s="73"/>
      <c r="G352" s="86" t="s">
        <v>856</v>
      </c>
      <c r="H352" s="73" t="s">
        <v>879</v>
      </c>
      <c r="I352" s="73" t="s">
        <v>705</v>
      </c>
      <c r="J352" s="73"/>
      <c r="K352" s="83">
        <v>6.9300000000038136</v>
      </c>
      <c r="L352" s="86" t="s">
        <v>132</v>
      </c>
      <c r="M352" s="87">
        <v>6.0999999999999999E-2</v>
      </c>
      <c r="N352" s="87">
        <v>6.5600000000041597E-2</v>
      </c>
      <c r="O352" s="83">
        <v>110550.89000000001</v>
      </c>
      <c r="P352" s="85">
        <v>98.724720000000005</v>
      </c>
      <c r="Q352" s="73"/>
      <c r="R352" s="83">
        <v>403.82191852200009</v>
      </c>
      <c r="S352" s="84">
        <v>6.3171937142857153E-5</v>
      </c>
      <c r="T352" s="84">
        <f t="shared" si="2"/>
        <v>5.9803483653360638E-4</v>
      </c>
      <c r="U352" s="84">
        <f>R352/'סכום נכסי הקרן'!$C$42</f>
        <v>7.7455744408938676E-5</v>
      </c>
    </row>
    <row r="353" spans="2:21">
      <c r="B353" s="76" t="s">
        <v>887</v>
      </c>
      <c r="C353" s="73" t="s">
        <v>888</v>
      </c>
      <c r="D353" s="86" t="s">
        <v>28</v>
      </c>
      <c r="E353" s="86" t="s">
        <v>669</v>
      </c>
      <c r="F353" s="73"/>
      <c r="G353" s="86" t="s">
        <v>856</v>
      </c>
      <c r="H353" s="73" t="s">
        <v>879</v>
      </c>
      <c r="I353" s="73" t="s">
        <v>705</v>
      </c>
      <c r="J353" s="73"/>
      <c r="K353" s="83">
        <v>3.6899999999997779</v>
      </c>
      <c r="L353" s="86" t="s">
        <v>132</v>
      </c>
      <c r="M353" s="87">
        <v>7.3499999999999996E-2</v>
      </c>
      <c r="N353" s="87">
        <v>6.7299999999991852E-2</v>
      </c>
      <c r="O353" s="83">
        <v>353762.84800000006</v>
      </c>
      <c r="P353" s="85">
        <v>103.09733</v>
      </c>
      <c r="Q353" s="73"/>
      <c r="R353" s="83">
        <v>1349.4642313700001</v>
      </c>
      <c r="S353" s="84">
        <v>2.358418986666667E-4</v>
      </c>
      <c r="T353" s="84">
        <f t="shared" si="2"/>
        <v>1.9984715638245881E-3</v>
      </c>
      <c r="U353" s="84">
        <f>R353/'סכום נכסי הקרן'!$C$42</f>
        <v>2.5883626370891302E-4</v>
      </c>
    </row>
    <row r="354" spans="2:21">
      <c r="B354" s="76" t="s">
        <v>889</v>
      </c>
      <c r="C354" s="73" t="s">
        <v>890</v>
      </c>
      <c r="D354" s="86" t="s">
        <v>28</v>
      </c>
      <c r="E354" s="86" t="s">
        <v>669</v>
      </c>
      <c r="F354" s="73"/>
      <c r="G354" s="86" t="s">
        <v>856</v>
      </c>
      <c r="H354" s="73" t="s">
        <v>884</v>
      </c>
      <c r="I354" s="73" t="s">
        <v>671</v>
      </c>
      <c r="J354" s="73"/>
      <c r="K354" s="83">
        <v>5.7200000000011091</v>
      </c>
      <c r="L354" s="86" t="s">
        <v>132</v>
      </c>
      <c r="M354" s="87">
        <v>3.7499999999999999E-2</v>
      </c>
      <c r="N354" s="87">
        <v>6.1700000000012238E-2</v>
      </c>
      <c r="O354" s="83">
        <v>530644.27200000011</v>
      </c>
      <c r="P354" s="85">
        <v>88.207080000000005</v>
      </c>
      <c r="Q354" s="73"/>
      <c r="R354" s="83">
        <v>1731.8435902640003</v>
      </c>
      <c r="S354" s="84">
        <v>1.3266106800000003E-3</v>
      </c>
      <c r="T354" s="84">
        <f t="shared" si="2"/>
        <v>2.5647513195816802E-3</v>
      </c>
      <c r="U354" s="84">
        <f>R354/'סכום נכסי הקרן'!$C$42</f>
        <v>3.32179181790597E-4</v>
      </c>
    </row>
    <row r="355" spans="2:21">
      <c r="B355" s="76" t="s">
        <v>891</v>
      </c>
      <c r="C355" s="73" t="s">
        <v>892</v>
      </c>
      <c r="D355" s="86" t="s">
        <v>28</v>
      </c>
      <c r="E355" s="86" t="s">
        <v>669</v>
      </c>
      <c r="F355" s="73"/>
      <c r="G355" s="86" t="s">
        <v>687</v>
      </c>
      <c r="H355" s="73" t="s">
        <v>879</v>
      </c>
      <c r="I355" s="73" t="s">
        <v>705</v>
      </c>
      <c r="J355" s="73"/>
      <c r="K355" s="83">
        <v>4.3999999999999275</v>
      </c>
      <c r="L355" s="86" t="s">
        <v>132</v>
      </c>
      <c r="M355" s="87">
        <v>5.1249999999999997E-2</v>
      </c>
      <c r="N355" s="87">
        <v>6.4700000000000507E-2</v>
      </c>
      <c r="O355" s="83">
        <v>788603.71872600017</v>
      </c>
      <c r="P355" s="85">
        <v>94.126540000000006</v>
      </c>
      <c r="Q355" s="73"/>
      <c r="R355" s="83">
        <v>2746.4560096380001</v>
      </c>
      <c r="S355" s="84">
        <v>1.4338249431381821E-3</v>
      </c>
      <c r="T355" s="84">
        <f t="shared" si="2"/>
        <v>4.0673284322508135E-3</v>
      </c>
      <c r="U355" s="84">
        <f>R355/'סכום נכסי הקרן'!$C$42</f>
        <v>5.2678862873889584E-4</v>
      </c>
    </row>
    <row r="356" spans="2:21">
      <c r="B356" s="76" t="s">
        <v>893</v>
      </c>
      <c r="C356" s="73" t="s">
        <v>894</v>
      </c>
      <c r="D356" s="86" t="s">
        <v>28</v>
      </c>
      <c r="E356" s="86" t="s">
        <v>669</v>
      </c>
      <c r="F356" s="73"/>
      <c r="G356" s="86" t="s">
        <v>781</v>
      </c>
      <c r="H356" s="73" t="s">
        <v>879</v>
      </c>
      <c r="I356" s="73" t="s">
        <v>705</v>
      </c>
      <c r="J356" s="73"/>
      <c r="K356" s="83">
        <v>6.6500000000013593</v>
      </c>
      <c r="L356" s="86" t="s">
        <v>132</v>
      </c>
      <c r="M356" s="87">
        <v>0.04</v>
      </c>
      <c r="N356" s="87">
        <v>6.1300000000011623E-2</v>
      </c>
      <c r="O356" s="83">
        <v>696470.60700000008</v>
      </c>
      <c r="P356" s="85">
        <v>87.179559999999995</v>
      </c>
      <c r="Q356" s="73"/>
      <c r="R356" s="83">
        <v>2246.5659251029997</v>
      </c>
      <c r="S356" s="84">
        <v>6.3315509727272735E-4</v>
      </c>
      <c r="T356" s="84">
        <f t="shared" si="2"/>
        <v>3.3270226903440061E-3</v>
      </c>
      <c r="U356" s="84">
        <f>R356/'סכום נכסי הקרן'!$C$42</f>
        <v>4.3090636766198419E-4</v>
      </c>
    </row>
    <row r="357" spans="2:21">
      <c r="B357" s="76" t="s">
        <v>895</v>
      </c>
      <c r="C357" s="73" t="s">
        <v>896</v>
      </c>
      <c r="D357" s="86" t="s">
        <v>28</v>
      </c>
      <c r="E357" s="86" t="s">
        <v>669</v>
      </c>
      <c r="F357" s="73"/>
      <c r="G357" s="86" t="s">
        <v>715</v>
      </c>
      <c r="H357" s="73" t="s">
        <v>884</v>
      </c>
      <c r="I357" s="73" t="s">
        <v>671</v>
      </c>
      <c r="J357" s="73"/>
      <c r="K357" s="83">
        <v>4.7100000000001865</v>
      </c>
      <c r="L357" s="86" t="s">
        <v>134</v>
      </c>
      <c r="M357" s="87">
        <v>7.8750000000000001E-2</v>
      </c>
      <c r="N357" s="87">
        <v>8.740000000000403E-2</v>
      </c>
      <c r="O357" s="83">
        <v>658883.30440000014</v>
      </c>
      <c r="P357" s="85">
        <v>99.146929999999998</v>
      </c>
      <c r="Q357" s="73"/>
      <c r="R357" s="83">
        <v>2625.1355101810004</v>
      </c>
      <c r="S357" s="84">
        <v>6.5888330440000019E-4</v>
      </c>
      <c r="T357" s="84">
        <f t="shared" si="2"/>
        <v>3.8876604109445616E-3</v>
      </c>
      <c r="U357" s="84">
        <f>R357/'סכום נכסי הקרן'!$C$42</f>
        <v>5.0351854564905426E-4</v>
      </c>
    </row>
    <row r="358" spans="2:21">
      <c r="B358" s="76" t="s">
        <v>897</v>
      </c>
      <c r="C358" s="73" t="s">
        <v>898</v>
      </c>
      <c r="D358" s="86" t="s">
        <v>28</v>
      </c>
      <c r="E358" s="86" t="s">
        <v>669</v>
      </c>
      <c r="F358" s="73"/>
      <c r="G358" s="86" t="s">
        <v>823</v>
      </c>
      <c r="H358" s="73" t="s">
        <v>884</v>
      </c>
      <c r="I358" s="73" t="s">
        <v>671</v>
      </c>
      <c r="J358" s="73"/>
      <c r="K358" s="83">
        <v>5.7199999999974498</v>
      </c>
      <c r="L358" s="86" t="s">
        <v>134</v>
      </c>
      <c r="M358" s="87">
        <v>6.1349999999999995E-2</v>
      </c>
      <c r="N358" s="87">
        <v>6.6099999999975859E-2</v>
      </c>
      <c r="O358" s="83">
        <v>221101.78000000003</v>
      </c>
      <c r="P358" s="85">
        <v>98.862949999999998</v>
      </c>
      <c r="Q358" s="73"/>
      <c r="R358" s="83">
        <v>878.39486689200021</v>
      </c>
      <c r="S358" s="84">
        <v>2.2110178000000002E-4</v>
      </c>
      <c r="T358" s="84">
        <f t="shared" si="2"/>
        <v>1.3008474937575671E-3</v>
      </c>
      <c r="U358" s="84">
        <f>R358/'סכום נכסי הקרן'!$C$42</f>
        <v>1.684820094687452E-4</v>
      </c>
    </row>
    <row r="359" spans="2:21">
      <c r="B359" s="76" t="s">
        <v>899</v>
      </c>
      <c r="C359" s="73" t="s">
        <v>900</v>
      </c>
      <c r="D359" s="86" t="s">
        <v>28</v>
      </c>
      <c r="E359" s="86" t="s">
        <v>669</v>
      </c>
      <c r="F359" s="73"/>
      <c r="G359" s="86" t="s">
        <v>823</v>
      </c>
      <c r="H359" s="73" t="s">
        <v>884</v>
      </c>
      <c r="I359" s="73" t="s">
        <v>671</v>
      </c>
      <c r="J359" s="73"/>
      <c r="K359" s="83">
        <v>4.3100000000006649</v>
      </c>
      <c r="L359" s="86" t="s">
        <v>134</v>
      </c>
      <c r="M359" s="87">
        <v>7.1249999999999994E-2</v>
      </c>
      <c r="N359" s="87">
        <v>6.5700000000008349E-2</v>
      </c>
      <c r="O359" s="83">
        <v>663305.34000000008</v>
      </c>
      <c r="P359" s="85">
        <v>106.113</v>
      </c>
      <c r="Q359" s="73"/>
      <c r="R359" s="83">
        <v>2828.434065852</v>
      </c>
      <c r="S359" s="84">
        <v>8.8440712000000009E-4</v>
      </c>
      <c r="T359" s="84">
        <f t="shared" si="2"/>
        <v>4.1887327721309214E-3</v>
      </c>
      <c r="U359" s="84">
        <f>R359/'סכום נכסי הקרן'!$C$42</f>
        <v>5.4251256812409105E-4</v>
      </c>
    </row>
    <row r="360" spans="2:21">
      <c r="B360" s="76" t="s">
        <v>901</v>
      </c>
      <c r="C360" s="73" t="s">
        <v>902</v>
      </c>
      <c r="D360" s="86" t="s">
        <v>28</v>
      </c>
      <c r="E360" s="86" t="s">
        <v>669</v>
      </c>
      <c r="F360" s="73"/>
      <c r="G360" s="86" t="s">
        <v>724</v>
      </c>
      <c r="H360" s="73" t="s">
        <v>884</v>
      </c>
      <c r="I360" s="73" t="s">
        <v>316</v>
      </c>
      <c r="J360" s="73"/>
      <c r="K360" s="83">
        <v>2.6200000000003243</v>
      </c>
      <c r="L360" s="86" t="s">
        <v>132</v>
      </c>
      <c r="M360" s="87">
        <v>4.3749999999999997E-2</v>
      </c>
      <c r="N360" s="87">
        <v>6.3900000000000942E-2</v>
      </c>
      <c r="O360" s="83">
        <v>331652.67000000004</v>
      </c>
      <c r="P360" s="85">
        <v>95.691460000000006</v>
      </c>
      <c r="Q360" s="73"/>
      <c r="R360" s="83">
        <v>1174.244123251</v>
      </c>
      <c r="S360" s="84">
        <v>1.6582633500000001E-4</v>
      </c>
      <c r="T360" s="84">
        <f t="shared" si="2"/>
        <v>1.7389816156318965E-3</v>
      </c>
      <c r="U360" s="84">
        <f>R360/'סכום נכסי הקרן'!$C$42</f>
        <v>2.2522787524043895E-4</v>
      </c>
    </row>
    <row r="361" spans="2:21">
      <c r="B361" s="76" t="s">
        <v>903</v>
      </c>
      <c r="C361" s="73" t="s">
        <v>904</v>
      </c>
      <c r="D361" s="86" t="s">
        <v>28</v>
      </c>
      <c r="E361" s="86" t="s">
        <v>669</v>
      </c>
      <c r="F361" s="73"/>
      <c r="G361" s="86" t="s">
        <v>771</v>
      </c>
      <c r="H361" s="73" t="s">
        <v>688</v>
      </c>
      <c r="I361" s="73" t="s">
        <v>671</v>
      </c>
      <c r="J361" s="73"/>
      <c r="K361" s="83">
        <v>4.3600000000007251</v>
      </c>
      <c r="L361" s="86" t="s">
        <v>132</v>
      </c>
      <c r="M361" s="87">
        <v>4.6249999999999999E-2</v>
      </c>
      <c r="N361" s="87">
        <v>6.6100000000009915E-2</v>
      </c>
      <c r="O361" s="83">
        <v>552820.78053400014</v>
      </c>
      <c r="P361" s="85">
        <v>91.717129999999997</v>
      </c>
      <c r="Q361" s="73"/>
      <c r="R361" s="83">
        <v>1876.0159078740003</v>
      </c>
      <c r="S361" s="84">
        <v>1.0051286918800002E-3</v>
      </c>
      <c r="T361" s="84">
        <f t="shared" si="2"/>
        <v>2.778261444812464E-3</v>
      </c>
      <c r="U361" s="84">
        <f>R361/'סכום נכסי הקרן'!$C$42</f>
        <v>3.5983239641677661E-4</v>
      </c>
    </row>
    <row r="362" spans="2:21">
      <c r="B362" s="76" t="s">
        <v>905</v>
      </c>
      <c r="C362" s="73" t="s">
        <v>906</v>
      </c>
      <c r="D362" s="86" t="s">
        <v>28</v>
      </c>
      <c r="E362" s="86" t="s">
        <v>669</v>
      </c>
      <c r="F362" s="73"/>
      <c r="G362" s="86" t="s">
        <v>715</v>
      </c>
      <c r="H362" s="73" t="s">
        <v>688</v>
      </c>
      <c r="I362" s="73" t="s">
        <v>671</v>
      </c>
      <c r="J362" s="73"/>
      <c r="K362" s="83">
        <v>3.8300000000001915</v>
      </c>
      <c r="L362" s="86" t="s">
        <v>135</v>
      </c>
      <c r="M362" s="87">
        <v>8.8749999999999996E-2</v>
      </c>
      <c r="N362" s="87">
        <v>0.1099000000000135</v>
      </c>
      <c r="O362" s="83">
        <v>448836.61340000003</v>
      </c>
      <c r="P362" s="85">
        <v>92.156750000000002</v>
      </c>
      <c r="Q362" s="73"/>
      <c r="R362" s="83">
        <v>1931.9568108610003</v>
      </c>
      <c r="S362" s="84">
        <v>3.5906929072000005E-4</v>
      </c>
      <c r="T362" s="84">
        <f t="shared" si="2"/>
        <v>2.8611064000734804E-3</v>
      </c>
      <c r="U362" s="84">
        <f>R362/'סכום נכסי הקרן'!$C$42</f>
        <v>3.7056223569747988E-4</v>
      </c>
    </row>
    <row r="363" spans="2:21">
      <c r="B363" s="76" t="s">
        <v>907</v>
      </c>
      <c r="C363" s="73" t="s">
        <v>908</v>
      </c>
      <c r="D363" s="86" t="s">
        <v>28</v>
      </c>
      <c r="E363" s="86" t="s">
        <v>669</v>
      </c>
      <c r="F363" s="73"/>
      <c r="G363" s="86" t="s">
        <v>771</v>
      </c>
      <c r="H363" s="73" t="s">
        <v>909</v>
      </c>
      <c r="I363" s="73" t="s">
        <v>705</v>
      </c>
      <c r="J363" s="73"/>
      <c r="K363" s="83">
        <v>3.9299999999994757</v>
      </c>
      <c r="L363" s="86" t="s">
        <v>132</v>
      </c>
      <c r="M363" s="87">
        <v>6.3750000000000001E-2</v>
      </c>
      <c r="N363" s="87">
        <v>6.1799999999990522E-2</v>
      </c>
      <c r="O363" s="83">
        <v>619084.98400000017</v>
      </c>
      <c r="P363" s="85">
        <v>103.1755</v>
      </c>
      <c r="Q363" s="73"/>
      <c r="R363" s="83">
        <v>2363.3529023680003</v>
      </c>
      <c r="S363" s="84">
        <v>1.2381699680000004E-3</v>
      </c>
      <c r="T363" s="84">
        <f t="shared" si="2"/>
        <v>3.4999768507163673E-3</v>
      </c>
      <c r="U363" s="84">
        <f>R363/'סכום נכסי הקרן'!$C$42</f>
        <v>4.5330689087884769E-4</v>
      </c>
    </row>
    <row r="364" spans="2:21">
      <c r="B364" s="76" t="s">
        <v>910</v>
      </c>
      <c r="C364" s="73" t="s">
        <v>911</v>
      </c>
      <c r="D364" s="86" t="s">
        <v>28</v>
      </c>
      <c r="E364" s="86" t="s">
        <v>669</v>
      </c>
      <c r="F364" s="73"/>
      <c r="G364" s="86" t="s">
        <v>715</v>
      </c>
      <c r="H364" s="73" t="s">
        <v>688</v>
      </c>
      <c r="I364" s="73" t="s">
        <v>671</v>
      </c>
      <c r="J364" s="73"/>
      <c r="K364" s="83">
        <v>3.9099999999979747</v>
      </c>
      <c r="L364" s="86" t="s">
        <v>135</v>
      </c>
      <c r="M364" s="87">
        <v>8.5000000000000006E-2</v>
      </c>
      <c r="N364" s="87">
        <v>0.10069999999994916</v>
      </c>
      <c r="O364" s="83">
        <v>221101.78000000003</v>
      </c>
      <c r="P364" s="85">
        <v>93.709289999999996</v>
      </c>
      <c r="Q364" s="73"/>
      <c r="R364" s="83">
        <v>967.73595265600011</v>
      </c>
      <c r="S364" s="84">
        <v>2.9480237333333336E-4</v>
      </c>
      <c r="T364" s="84">
        <f t="shared" si="2"/>
        <v>1.4331560168217945E-3</v>
      </c>
      <c r="U364" s="84">
        <f>R364/'סכום נכסי הקרן'!$C$42</f>
        <v>1.8561822715965404E-4</v>
      </c>
    </row>
    <row r="365" spans="2:21">
      <c r="B365" s="76" t="s">
        <v>912</v>
      </c>
      <c r="C365" s="73" t="s">
        <v>913</v>
      </c>
      <c r="D365" s="86" t="s">
        <v>28</v>
      </c>
      <c r="E365" s="86" t="s">
        <v>669</v>
      </c>
      <c r="F365" s="73"/>
      <c r="G365" s="86" t="s">
        <v>715</v>
      </c>
      <c r="H365" s="73" t="s">
        <v>688</v>
      </c>
      <c r="I365" s="73" t="s">
        <v>671</v>
      </c>
      <c r="J365" s="73"/>
      <c r="K365" s="83">
        <v>4.2300000000005022</v>
      </c>
      <c r="L365" s="86" t="s">
        <v>135</v>
      </c>
      <c r="M365" s="87">
        <v>8.5000000000000006E-2</v>
      </c>
      <c r="N365" s="87">
        <v>0.10219999999999707</v>
      </c>
      <c r="O365" s="83">
        <v>221101.78000000003</v>
      </c>
      <c r="P365" s="85">
        <v>92.598290000000006</v>
      </c>
      <c r="Q365" s="73"/>
      <c r="R365" s="83">
        <v>956.26265472400019</v>
      </c>
      <c r="S365" s="84">
        <v>2.9480237333333336E-4</v>
      </c>
      <c r="T365" s="84">
        <f t="shared" si="2"/>
        <v>1.4161647849481559E-3</v>
      </c>
      <c r="U365" s="84">
        <f>R365/'סכום נכסי הקרן'!$C$42</f>
        <v>1.8341757189210156E-4</v>
      </c>
    </row>
    <row r="366" spans="2:21">
      <c r="B366" s="76" t="s">
        <v>914</v>
      </c>
      <c r="C366" s="73" t="s">
        <v>915</v>
      </c>
      <c r="D366" s="86" t="s">
        <v>28</v>
      </c>
      <c r="E366" s="86" t="s">
        <v>669</v>
      </c>
      <c r="F366" s="73"/>
      <c r="G366" s="86" t="s">
        <v>830</v>
      </c>
      <c r="H366" s="73" t="s">
        <v>909</v>
      </c>
      <c r="I366" s="73" t="s">
        <v>705</v>
      </c>
      <c r="J366" s="73"/>
      <c r="K366" s="83">
        <v>5.9999999999995621</v>
      </c>
      <c r="L366" s="86" t="s">
        <v>132</v>
      </c>
      <c r="M366" s="87">
        <v>4.1250000000000002E-2</v>
      </c>
      <c r="N366" s="87">
        <v>6.5999999999994743E-2</v>
      </c>
      <c r="O366" s="83">
        <v>708100.56062800006</v>
      </c>
      <c r="P366" s="85">
        <v>87.305289999999999</v>
      </c>
      <c r="Q366" s="73"/>
      <c r="R366" s="83">
        <v>2287.3742609870005</v>
      </c>
      <c r="S366" s="84">
        <v>1.4162011212560002E-3</v>
      </c>
      <c r="T366" s="84">
        <f t="shared" si="2"/>
        <v>3.3874572664782565E-3</v>
      </c>
      <c r="U366" s="84">
        <f>R366/'סכום נכסי הקרן'!$C$42</f>
        <v>4.3873367937788627E-4</v>
      </c>
    </row>
    <row r="367" spans="2:21">
      <c r="B367" s="76" t="s">
        <v>916</v>
      </c>
      <c r="C367" s="73" t="s">
        <v>917</v>
      </c>
      <c r="D367" s="86" t="s">
        <v>28</v>
      </c>
      <c r="E367" s="86" t="s">
        <v>669</v>
      </c>
      <c r="F367" s="73"/>
      <c r="G367" s="86" t="s">
        <v>736</v>
      </c>
      <c r="H367" s="73" t="s">
        <v>918</v>
      </c>
      <c r="I367" s="73" t="s">
        <v>705</v>
      </c>
      <c r="J367" s="73"/>
      <c r="K367" s="83">
        <v>3.8600000000001171</v>
      </c>
      <c r="L367" s="86" t="s">
        <v>134</v>
      </c>
      <c r="M367" s="87">
        <v>2.6249999999999999E-2</v>
      </c>
      <c r="N367" s="87">
        <v>0.11069999999999519</v>
      </c>
      <c r="O367" s="83">
        <v>399088.71290000004</v>
      </c>
      <c r="P367" s="85">
        <v>74.290149999999997</v>
      </c>
      <c r="Q367" s="73"/>
      <c r="R367" s="83">
        <v>1191.4193716510003</v>
      </c>
      <c r="S367" s="84">
        <v>1.5287592333386964E-3</v>
      </c>
      <c r="T367" s="84">
        <f t="shared" si="2"/>
        <v>1.7644170771514492E-3</v>
      </c>
      <c r="U367" s="84">
        <f>R367/'סכום נכסי הקרן'!$C$42</f>
        <v>2.285222027378157E-4</v>
      </c>
    </row>
    <row r="368" spans="2:21">
      <c r="B368" s="76" t="s">
        <v>919</v>
      </c>
      <c r="C368" s="73" t="s">
        <v>920</v>
      </c>
      <c r="D368" s="86" t="s">
        <v>28</v>
      </c>
      <c r="E368" s="86" t="s">
        <v>669</v>
      </c>
      <c r="F368" s="73"/>
      <c r="G368" s="86" t="s">
        <v>830</v>
      </c>
      <c r="H368" s="73" t="s">
        <v>918</v>
      </c>
      <c r="I368" s="73" t="s">
        <v>705</v>
      </c>
      <c r="J368" s="73"/>
      <c r="K368" s="83">
        <v>5.5900000000007539</v>
      </c>
      <c r="L368" s="86" t="s">
        <v>132</v>
      </c>
      <c r="M368" s="87">
        <v>4.7500000000000001E-2</v>
      </c>
      <c r="N368" s="87">
        <v>7.5900000000007545E-2</v>
      </c>
      <c r="O368" s="83">
        <v>265322.13600000006</v>
      </c>
      <c r="P368" s="85">
        <v>86.541139999999999</v>
      </c>
      <c r="Q368" s="73"/>
      <c r="R368" s="83">
        <v>849.56735370400008</v>
      </c>
      <c r="S368" s="84">
        <v>8.6990864262295105E-5</v>
      </c>
      <c r="T368" s="84">
        <f t="shared" si="2"/>
        <v>1.2581557617184684E-3</v>
      </c>
      <c r="U368" s="84">
        <f>R368/'סכום נכסי הקרן'!$C$42</f>
        <v>1.6295269966404871E-4</v>
      </c>
    </row>
    <row r="369" spans="2:21">
      <c r="B369" s="76" t="s">
        <v>921</v>
      </c>
      <c r="C369" s="73" t="s">
        <v>922</v>
      </c>
      <c r="D369" s="86" t="s">
        <v>28</v>
      </c>
      <c r="E369" s="86" t="s">
        <v>669</v>
      </c>
      <c r="F369" s="73"/>
      <c r="G369" s="86" t="s">
        <v>830</v>
      </c>
      <c r="H369" s="73" t="s">
        <v>918</v>
      </c>
      <c r="I369" s="73" t="s">
        <v>705</v>
      </c>
      <c r="J369" s="73"/>
      <c r="K369" s="83">
        <v>5.7899999999992975</v>
      </c>
      <c r="L369" s="86" t="s">
        <v>132</v>
      </c>
      <c r="M369" s="87">
        <v>7.3749999999999996E-2</v>
      </c>
      <c r="N369" s="87">
        <v>7.8099999999994812E-2</v>
      </c>
      <c r="O369" s="83">
        <v>442203.56000000006</v>
      </c>
      <c r="P369" s="85">
        <v>99.979600000000005</v>
      </c>
      <c r="Q369" s="73"/>
      <c r="R369" s="83">
        <v>1635.8193509850003</v>
      </c>
      <c r="S369" s="84">
        <v>4.0200323636363641E-4</v>
      </c>
      <c r="T369" s="84">
        <f t="shared" si="2"/>
        <v>2.4225454669358879E-3</v>
      </c>
      <c r="U369" s="84">
        <f>R369/'סכום נכסי הקרן'!$C$42</f>
        <v>3.1376109056395203E-4</v>
      </c>
    </row>
    <row r="370" spans="2:21">
      <c r="B370" s="76" t="s">
        <v>923</v>
      </c>
      <c r="C370" s="73" t="s">
        <v>924</v>
      </c>
      <c r="D370" s="86" t="s">
        <v>28</v>
      </c>
      <c r="E370" s="86" t="s">
        <v>669</v>
      </c>
      <c r="F370" s="73"/>
      <c r="G370" s="86" t="s">
        <v>778</v>
      </c>
      <c r="H370" s="73" t="s">
        <v>925</v>
      </c>
      <c r="I370" s="73" t="s">
        <v>671</v>
      </c>
      <c r="J370" s="73"/>
      <c r="K370" s="83">
        <v>2.3499999999994516</v>
      </c>
      <c r="L370" s="86" t="s">
        <v>135</v>
      </c>
      <c r="M370" s="87">
        <v>0.06</v>
      </c>
      <c r="N370" s="87">
        <v>9.919999999997893E-2</v>
      </c>
      <c r="O370" s="83">
        <v>524011.21860000008</v>
      </c>
      <c r="P370" s="85">
        <v>93.181330000000003</v>
      </c>
      <c r="Q370" s="73"/>
      <c r="R370" s="83">
        <v>2280.6123866150006</v>
      </c>
      <c r="S370" s="84">
        <v>4.1920897488000004E-4</v>
      </c>
      <c r="T370" s="84">
        <f t="shared" si="2"/>
        <v>3.3774433562637732E-3</v>
      </c>
      <c r="U370" s="84">
        <f>R370/'סכום נכסי הקרן'!$C$42</f>
        <v>4.3743670665535568E-4</v>
      </c>
    </row>
    <row r="371" spans="2:21">
      <c r="B371" s="76" t="s">
        <v>926</v>
      </c>
      <c r="C371" s="73" t="s">
        <v>927</v>
      </c>
      <c r="D371" s="86" t="s">
        <v>28</v>
      </c>
      <c r="E371" s="86" t="s">
        <v>669</v>
      </c>
      <c r="F371" s="73"/>
      <c r="G371" s="86" t="s">
        <v>778</v>
      </c>
      <c r="H371" s="73" t="s">
        <v>925</v>
      </c>
      <c r="I371" s="73" t="s">
        <v>671</v>
      </c>
      <c r="J371" s="73"/>
      <c r="K371" s="83">
        <v>2.4100000000008301</v>
      </c>
      <c r="L371" s="86" t="s">
        <v>134</v>
      </c>
      <c r="M371" s="87">
        <v>0.05</v>
      </c>
      <c r="N371" s="87">
        <v>7.3900000000012747E-2</v>
      </c>
      <c r="O371" s="83">
        <v>221101.78000000003</v>
      </c>
      <c r="P371" s="85">
        <v>96.246080000000006</v>
      </c>
      <c r="Q371" s="73"/>
      <c r="R371" s="83">
        <v>855.14403696900013</v>
      </c>
      <c r="S371" s="84">
        <v>2.2110178000000002E-4</v>
      </c>
      <c r="T371" s="84">
        <f t="shared" si="2"/>
        <v>1.2664144785236144E-3</v>
      </c>
      <c r="U371" s="84">
        <f>R371/'סכום נכסי הקרן'!$C$42</f>
        <v>1.6402234480665114E-4</v>
      </c>
    </row>
    <row r="372" spans="2:21">
      <c r="B372" s="76" t="s">
        <v>928</v>
      </c>
      <c r="C372" s="73" t="s">
        <v>929</v>
      </c>
      <c r="D372" s="86" t="s">
        <v>28</v>
      </c>
      <c r="E372" s="86" t="s">
        <v>669</v>
      </c>
      <c r="F372" s="73"/>
      <c r="G372" s="86" t="s">
        <v>771</v>
      </c>
      <c r="H372" s="73" t="s">
        <v>918</v>
      </c>
      <c r="I372" s="73" t="s">
        <v>705</v>
      </c>
      <c r="J372" s="73"/>
      <c r="K372" s="83">
        <v>6.3199999999997658</v>
      </c>
      <c r="L372" s="86" t="s">
        <v>132</v>
      </c>
      <c r="M372" s="87">
        <v>5.1249999999999997E-2</v>
      </c>
      <c r="N372" s="87">
        <v>8.1599999999993927E-2</v>
      </c>
      <c r="O372" s="83">
        <v>663305.34000000008</v>
      </c>
      <c r="P372" s="85">
        <v>83.262169999999998</v>
      </c>
      <c r="Q372" s="73"/>
      <c r="R372" s="83">
        <v>2043.4448714890002</v>
      </c>
      <c r="S372" s="84">
        <v>3.3165267000000002E-4</v>
      </c>
      <c r="T372" s="84">
        <f t="shared" si="2"/>
        <v>3.0262131985284591E-3</v>
      </c>
      <c r="U372" s="84">
        <f>R372/'סכום נכסי הקרן'!$C$42</f>
        <v>3.9194639126847113E-4</v>
      </c>
    </row>
    <row r="373" spans="2:21">
      <c r="B373" s="76" t="s">
        <v>930</v>
      </c>
      <c r="C373" s="73" t="s">
        <v>931</v>
      </c>
      <c r="D373" s="86" t="s">
        <v>28</v>
      </c>
      <c r="E373" s="86" t="s">
        <v>669</v>
      </c>
      <c r="F373" s="73"/>
      <c r="G373" s="86" t="s">
        <v>736</v>
      </c>
      <c r="H373" s="73" t="s">
        <v>932</v>
      </c>
      <c r="I373" s="73" t="s">
        <v>705</v>
      </c>
      <c r="J373" s="73"/>
      <c r="K373" s="83">
        <v>2.9199999999992579</v>
      </c>
      <c r="L373" s="86" t="s">
        <v>134</v>
      </c>
      <c r="M373" s="87">
        <v>3.6249999999999998E-2</v>
      </c>
      <c r="N373" s="87">
        <v>0.4506999999998158</v>
      </c>
      <c r="O373" s="83">
        <v>685415.51800000016</v>
      </c>
      <c r="P373" s="85">
        <v>35.236699999999999</v>
      </c>
      <c r="Q373" s="73"/>
      <c r="R373" s="83">
        <v>970.53928134100022</v>
      </c>
      <c r="S373" s="84">
        <v>1.9583300514285718E-3</v>
      </c>
      <c r="T373" s="84">
        <f t="shared" si="2"/>
        <v>1.4373075701055291E-3</v>
      </c>
      <c r="U373" s="84">
        <f>R373/'סכום נכסי הקרן'!$C$42</f>
        <v>1.8615592434784612E-4</v>
      </c>
    </row>
    <row r="374" spans="2:21">
      <c r="B374" s="76" t="s">
        <v>933</v>
      </c>
      <c r="C374" s="73" t="s">
        <v>934</v>
      </c>
      <c r="D374" s="86" t="s">
        <v>28</v>
      </c>
      <c r="E374" s="86" t="s">
        <v>669</v>
      </c>
      <c r="F374" s="73"/>
      <c r="G374" s="86" t="s">
        <v>547</v>
      </c>
      <c r="H374" s="73" t="s">
        <v>536</v>
      </c>
      <c r="I374" s="73"/>
      <c r="J374" s="73"/>
      <c r="K374" s="83">
        <v>3.8200000000009831</v>
      </c>
      <c r="L374" s="86" t="s">
        <v>132</v>
      </c>
      <c r="M374" s="87">
        <v>2.5000000000000001E-2</v>
      </c>
      <c r="N374" s="87">
        <v>3.1000000000004474E-3</v>
      </c>
      <c r="O374" s="83">
        <v>442691.44425000006</v>
      </c>
      <c r="P374" s="85">
        <v>109.28883</v>
      </c>
      <c r="Q374" s="73"/>
      <c r="R374" s="83">
        <v>1790.1055644320002</v>
      </c>
      <c r="S374" s="84">
        <v>1.0265308852173915E-3</v>
      </c>
      <c r="T374" s="84">
        <f t="shared" si="2"/>
        <v>2.6510336351261415E-3</v>
      </c>
      <c r="U374" s="84">
        <f>R374/'סכום נכסי הקרן'!$C$42</f>
        <v>3.4335421804527452E-4</v>
      </c>
    </row>
    <row r="375" spans="2:21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</row>
    <row r="376" spans="2:21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</row>
    <row r="377" spans="2:21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</row>
    <row r="378" spans="2:21">
      <c r="B378" s="123" t="s">
        <v>222</v>
      </c>
      <c r="C378" s="125"/>
      <c r="D378" s="125"/>
      <c r="E378" s="125"/>
      <c r="F378" s="125"/>
      <c r="G378" s="125"/>
      <c r="H378" s="125"/>
      <c r="I378" s="125"/>
      <c r="J378" s="125"/>
      <c r="K378" s="125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</row>
    <row r="379" spans="2:21">
      <c r="B379" s="123" t="s">
        <v>112</v>
      </c>
      <c r="C379" s="125"/>
      <c r="D379" s="125"/>
      <c r="E379" s="125"/>
      <c r="F379" s="125"/>
      <c r="G379" s="125"/>
      <c r="H379" s="125"/>
      <c r="I379" s="125"/>
      <c r="J379" s="125"/>
      <c r="K379" s="125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</row>
    <row r="380" spans="2:21">
      <c r="B380" s="123" t="s">
        <v>205</v>
      </c>
      <c r="C380" s="125"/>
      <c r="D380" s="125"/>
      <c r="E380" s="125"/>
      <c r="F380" s="125"/>
      <c r="G380" s="125"/>
      <c r="H380" s="125"/>
      <c r="I380" s="125"/>
      <c r="J380" s="125"/>
      <c r="K380" s="125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</row>
    <row r="381" spans="2:21">
      <c r="B381" s="123" t="s">
        <v>213</v>
      </c>
      <c r="C381" s="125"/>
      <c r="D381" s="125"/>
      <c r="E381" s="125"/>
      <c r="F381" s="125"/>
      <c r="G381" s="125"/>
      <c r="H381" s="125"/>
      <c r="I381" s="125"/>
      <c r="J381" s="125"/>
      <c r="K381" s="125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</row>
    <row r="382" spans="2:21">
      <c r="B382" s="161" t="s">
        <v>218</v>
      </c>
      <c r="C382" s="161"/>
      <c r="D382" s="161"/>
      <c r="E382" s="161"/>
      <c r="F382" s="161"/>
      <c r="G382" s="161"/>
      <c r="H382" s="161"/>
      <c r="I382" s="161"/>
      <c r="J382" s="161"/>
      <c r="K382" s="161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</row>
    <row r="383" spans="2:21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</row>
    <row r="384" spans="2:21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</row>
    <row r="385" spans="2:21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</row>
    <row r="386" spans="2:21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</row>
    <row r="387" spans="2:21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</row>
    <row r="388" spans="2:21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</row>
    <row r="389" spans="2:21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</row>
    <row r="390" spans="2:21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</row>
    <row r="391" spans="2:21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</row>
    <row r="392" spans="2:21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</row>
    <row r="393" spans="2:21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</row>
    <row r="394" spans="2:21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</row>
    <row r="395" spans="2:21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</row>
    <row r="396" spans="2:21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</row>
    <row r="397" spans="2:21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</row>
    <row r="398" spans="2:21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</row>
    <row r="399" spans="2:21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</row>
    <row r="400" spans="2:21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</row>
    <row r="401" spans="2:2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</row>
    <row r="402" spans="2:2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</row>
    <row r="403" spans="2:2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</row>
    <row r="404" spans="2:2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</row>
    <row r="405" spans="2:21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</row>
    <row r="406" spans="2:21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</row>
    <row r="407" spans="2:21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</row>
    <row r="408" spans="2:2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</row>
    <row r="409" spans="2:2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</row>
    <row r="410" spans="2:2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</row>
    <row r="411" spans="2:2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</row>
    <row r="412" spans="2:2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</row>
    <row r="413" spans="2:2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</row>
    <row r="414" spans="2:2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</row>
    <row r="415" spans="2:2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</row>
    <row r="416" spans="2:2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</row>
    <row r="417" spans="2:2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</row>
    <row r="418" spans="2:2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</row>
    <row r="419" spans="2:2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</row>
    <row r="420" spans="2:2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</row>
    <row r="421" spans="2:2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</row>
    <row r="422" spans="2:2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</row>
    <row r="423" spans="2:2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</row>
    <row r="424" spans="2:2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</row>
    <row r="425" spans="2:2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</row>
    <row r="426" spans="2:2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</row>
    <row r="427" spans="2:2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</row>
    <row r="428" spans="2:2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</row>
    <row r="429" spans="2:2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</row>
    <row r="430" spans="2:2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</row>
    <row r="431" spans="2:2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</row>
    <row r="432" spans="2:2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</row>
    <row r="433" spans="2:2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</row>
    <row r="434" spans="2:2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</row>
    <row r="435" spans="2:2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</row>
    <row r="436" spans="2:2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</row>
    <row r="437" spans="2:2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</row>
    <row r="438" spans="2:2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</row>
    <row r="439" spans="2:2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</row>
    <row r="440" spans="2:2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</row>
    <row r="441" spans="2:2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</row>
    <row r="442" spans="2:2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</row>
    <row r="443" spans="2:2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</row>
    <row r="444" spans="2:2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</row>
    <row r="445" spans="2:2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</row>
    <row r="446" spans="2:2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</row>
    <row r="447" spans="2:2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</row>
    <row r="448" spans="2:2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</row>
    <row r="449" spans="2:2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</row>
    <row r="450" spans="2:2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</row>
    <row r="451" spans="2:2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</row>
    <row r="452" spans="2:2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</row>
    <row r="453" spans="2:2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</row>
    <row r="454" spans="2:2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</row>
    <row r="455" spans="2:2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</row>
    <row r="456" spans="2:2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</row>
    <row r="457" spans="2:2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</row>
    <row r="458" spans="2:2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</row>
    <row r="459" spans="2:2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</row>
    <row r="460" spans="2:21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</row>
    <row r="461" spans="2:21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</row>
    <row r="462" spans="2:21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</row>
    <row r="463" spans="2:21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</row>
    <row r="464" spans="2:21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</row>
    <row r="465" spans="2:21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</row>
    <row r="466" spans="2:21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</row>
    <row r="467" spans="2:21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</row>
    <row r="468" spans="2:21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</row>
    <row r="469" spans="2:21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</row>
    <row r="470" spans="2:21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</row>
    <row r="471" spans="2:21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</row>
    <row r="472" spans="2:21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</row>
    <row r="473" spans="2:21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</row>
    <row r="474" spans="2:21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</row>
    <row r="475" spans="2:21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</row>
    <row r="476" spans="2:21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</row>
    <row r="477" spans="2:21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</row>
    <row r="478" spans="2:21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</row>
    <row r="479" spans="2:21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</row>
    <row r="480" spans="2:21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</row>
    <row r="481" spans="2:21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</row>
    <row r="482" spans="2:21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</row>
    <row r="483" spans="2:21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</row>
    <row r="484" spans="2:21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</row>
    <row r="485" spans="2:21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</row>
    <row r="486" spans="2:21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</row>
    <row r="487" spans="2:21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</row>
    <row r="488" spans="2:21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</row>
    <row r="489" spans="2:21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</row>
    <row r="490" spans="2:21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</row>
    <row r="491" spans="2:21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</row>
    <row r="492" spans="2:21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</row>
    <row r="493" spans="2:21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</row>
    <row r="494" spans="2:21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</row>
    <row r="495" spans="2:21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</row>
    <row r="496" spans="2:21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</row>
    <row r="497" spans="2:21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</row>
    <row r="498" spans="2:21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</row>
    <row r="499" spans="2:21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</row>
    <row r="500" spans="2:21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</row>
    <row r="501" spans="2:21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</row>
    <row r="502" spans="2:21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</row>
    <row r="503" spans="2:21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</row>
    <row r="504" spans="2:21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</row>
    <row r="505" spans="2:21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</row>
    <row r="506" spans="2:21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</row>
    <row r="507" spans="2:21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</row>
    <row r="508" spans="2:21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</row>
    <row r="509" spans="2:21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</row>
    <row r="510" spans="2:21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</row>
    <row r="511" spans="2:21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</row>
    <row r="512" spans="2:21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</row>
    <row r="513" spans="2:21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</row>
    <row r="514" spans="2:21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</row>
    <row r="515" spans="2:21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</row>
    <row r="516" spans="2:21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</row>
    <row r="517" spans="2:21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</row>
    <row r="518" spans="2:21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</row>
    <row r="519" spans="2:21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</row>
    <row r="520" spans="2:21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</row>
    <row r="521" spans="2:21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</row>
    <row r="522" spans="2:21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</row>
    <row r="523" spans="2:21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</row>
    <row r="524" spans="2:21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</row>
    <row r="525" spans="2:21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</row>
    <row r="526" spans="2:21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</row>
    <row r="527" spans="2:21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</row>
    <row r="528" spans="2:21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</row>
    <row r="529" spans="2:21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</row>
    <row r="530" spans="2:21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</row>
    <row r="531" spans="2:21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</row>
    <row r="532" spans="2:21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</row>
    <row r="533" spans="2:21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</row>
    <row r="534" spans="2:21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</row>
    <row r="535" spans="2:21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</row>
    <row r="536" spans="2:21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</row>
    <row r="537" spans="2:21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</row>
    <row r="538" spans="2:21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</row>
    <row r="539" spans="2:21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</row>
    <row r="540" spans="2:21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</row>
    <row r="541" spans="2:21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</row>
    <row r="542" spans="2:21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</row>
    <row r="543" spans="2:21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</row>
    <row r="544" spans="2:21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</row>
    <row r="545" spans="2:21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</row>
    <row r="546" spans="2:21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</row>
    <row r="547" spans="2:21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</row>
    <row r="548" spans="2:21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</row>
    <row r="549" spans="2:21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</row>
    <row r="550" spans="2:21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</row>
    <row r="551" spans="2:21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</row>
    <row r="552" spans="2:21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</row>
    <row r="553" spans="2:21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</row>
    <row r="554" spans="2:21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</row>
    <row r="555" spans="2:21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</row>
    <row r="556" spans="2:21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</row>
    <row r="557" spans="2:21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</row>
    <row r="558" spans="2:21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</row>
    <row r="559" spans="2:21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</row>
    <row r="560" spans="2:21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</row>
    <row r="561" spans="2:21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</row>
    <row r="562" spans="2:21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</row>
    <row r="563" spans="2:21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</row>
    <row r="564" spans="2:21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</row>
    <row r="565" spans="2:21">
      <c r="B565" s="115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</row>
    <row r="566" spans="2:21">
      <c r="B566" s="115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</row>
    <row r="567" spans="2:21">
      <c r="B567" s="115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</row>
    <row r="568" spans="2:21">
      <c r="B568" s="115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</row>
    <row r="569" spans="2:21">
      <c r="B569" s="115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</row>
    <row r="570" spans="2:21">
      <c r="B570" s="115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</row>
    <row r="571" spans="2:21">
      <c r="B571" s="115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</row>
    <row r="572" spans="2:21">
      <c r="B572" s="115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</row>
    <row r="573" spans="2:21">
      <c r="B573" s="115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</row>
    <row r="574" spans="2:21">
      <c r="B574" s="115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</row>
    <row r="575" spans="2:21">
      <c r="B575" s="115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</row>
    <row r="576" spans="2:21">
      <c r="B576" s="115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</row>
    <row r="577" spans="2:21">
      <c r="B577" s="115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</row>
    <row r="578" spans="2:21">
      <c r="B578" s="115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</row>
    <row r="579" spans="2:21">
      <c r="B579" s="115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</row>
    <row r="580" spans="2:21">
      <c r="B580" s="115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</row>
    <row r="581" spans="2:21">
      <c r="B581" s="115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</row>
    <row r="582" spans="2:21">
      <c r="B582" s="115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</row>
    <row r="583" spans="2:21">
      <c r="B583" s="115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</row>
    <row r="584" spans="2:21">
      <c r="B584" s="115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</row>
    <row r="585" spans="2:21">
      <c r="B585" s="115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</row>
    <row r="586" spans="2:21">
      <c r="B586" s="115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</row>
    <row r="587" spans="2:21">
      <c r="B587" s="115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</row>
    <row r="588" spans="2:21">
      <c r="B588" s="115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</row>
    <row r="589" spans="2:21">
      <c r="B589" s="115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</row>
    <row r="590" spans="2:21">
      <c r="B590" s="115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</row>
    <row r="591" spans="2:21">
      <c r="B591" s="115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</row>
    <row r="592" spans="2:21">
      <c r="B592" s="115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</row>
    <row r="593" spans="2:21">
      <c r="B593" s="115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</row>
    <row r="594" spans="2:21">
      <c r="B594" s="115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</row>
    <row r="595" spans="2:21">
      <c r="B595" s="115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</row>
    <row r="596" spans="2:21">
      <c r="B596" s="115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</row>
    <row r="597" spans="2:21">
      <c r="B597" s="115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</row>
    <row r="598" spans="2:21">
      <c r="B598" s="115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</row>
    <row r="599" spans="2:21">
      <c r="B599" s="115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</row>
    <row r="600" spans="2:21">
      <c r="B600" s="115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</row>
    <row r="601" spans="2:21">
      <c r="B601" s="115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</row>
    <row r="602" spans="2:21">
      <c r="B602" s="115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</row>
    <row r="603" spans="2:21">
      <c r="B603" s="115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</row>
    <row r="604" spans="2:21">
      <c r="B604" s="115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</row>
    <row r="605" spans="2:21">
      <c r="B605" s="115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</row>
    <row r="606" spans="2:21">
      <c r="B606" s="115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</row>
    <row r="607" spans="2:21">
      <c r="B607" s="115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</row>
    <row r="608" spans="2:21">
      <c r="B608" s="115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</row>
    <row r="609" spans="2:21">
      <c r="B609" s="115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</row>
    <row r="610" spans="2:21">
      <c r="B610" s="115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</row>
    <row r="611" spans="2:21">
      <c r="B611" s="115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</row>
    <row r="612" spans="2:21">
      <c r="B612" s="115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</row>
    <row r="613" spans="2:21">
      <c r="B613" s="115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</row>
    <row r="614" spans="2:21">
      <c r="B614" s="115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</row>
    <row r="615" spans="2:21">
      <c r="B615" s="115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</row>
    <row r="616" spans="2:21">
      <c r="B616" s="115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</row>
    <row r="617" spans="2:21">
      <c r="B617" s="115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</row>
    <row r="618" spans="2:21">
      <c r="B618" s="115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</row>
    <row r="619" spans="2:21">
      <c r="B619" s="115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</row>
    <row r="620" spans="2:21">
      <c r="B620" s="115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</row>
    <row r="621" spans="2:21">
      <c r="B621" s="115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</row>
    <row r="622" spans="2:21">
      <c r="B622" s="115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</row>
    <row r="623" spans="2:21">
      <c r="B623" s="115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</row>
    <row r="624" spans="2:21">
      <c r="B624" s="115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</row>
    <row r="625" spans="2:21">
      <c r="B625" s="115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</row>
    <row r="626" spans="2:21">
      <c r="B626" s="115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</row>
    <row r="627" spans="2:21">
      <c r="B627" s="115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</row>
    <row r="628" spans="2:21">
      <c r="B628" s="115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</row>
    <row r="629" spans="2:21">
      <c r="B629" s="115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</row>
    <row r="630" spans="2:21">
      <c r="B630" s="115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</row>
    <row r="631" spans="2:21">
      <c r="B631" s="115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</row>
    <row r="632" spans="2:21">
      <c r="B632" s="115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</row>
    <row r="633" spans="2:21">
      <c r="B633" s="115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</row>
    <row r="634" spans="2:21">
      <c r="B634" s="115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</row>
    <row r="635" spans="2:21">
      <c r="B635" s="115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</row>
    <row r="636" spans="2:21">
      <c r="B636" s="115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</row>
    <row r="637" spans="2:21">
      <c r="B637" s="115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</row>
    <row r="638" spans="2:21">
      <c r="B638" s="115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</row>
    <row r="639" spans="2:21">
      <c r="B639" s="115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</row>
    <row r="640" spans="2:21">
      <c r="B640" s="115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</row>
    <row r="641" spans="2:21">
      <c r="B641" s="115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</row>
    <row r="642" spans="2:21">
      <c r="B642" s="115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</row>
    <row r="643" spans="2:21">
      <c r="B643" s="115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</row>
    <row r="644" spans="2:21">
      <c r="B644" s="115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</row>
    <row r="645" spans="2:21">
      <c r="B645" s="115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</row>
    <row r="646" spans="2:21">
      <c r="B646" s="115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</row>
    <row r="647" spans="2:21">
      <c r="B647" s="115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</row>
    <row r="648" spans="2:21">
      <c r="B648" s="115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</row>
    <row r="649" spans="2:21">
      <c r="B649" s="115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</row>
    <row r="650" spans="2:21">
      <c r="B650" s="115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</row>
    <row r="651" spans="2:21">
      <c r="B651" s="115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</row>
    <row r="652" spans="2:21">
      <c r="B652" s="115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</row>
    <row r="653" spans="2:21">
      <c r="B653" s="115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</row>
    <row r="654" spans="2:21">
      <c r="B654" s="115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</row>
    <row r="655" spans="2:21">
      <c r="B655" s="115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</row>
    <row r="656" spans="2:21">
      <c r="B656" s="115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</row>
    <row r="657" spans="2:21">
      <c r="B657" s="115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</row>
    <row r="658" spans="2:21">
      <c r="B658" s="115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</row>
    <row r="659" spans="2:21">
      <c r="B659" s="115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</row>
    <row r="660" spans="2:21">
      <c r="B660" s="115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</row>
    <row r="661" spans="2:21">
      <c r="B661" s="115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</row>
    <row r="662" spans="2:21">
      <c r="B662" s="115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</row>
    <row r="663" spans="2:21">
      <c r="B663" s="115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</row>
    <row r="664" spans="2:21">
      <c r="B664" s="115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</row>
    <row r="665" spans="2:21">
      <c r="B665" s="115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</row>
    <row r="666" spans="2:21">
      <c r="B666" s="115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</row>
    <row r="667" spans="2:21">
      <c r="B667" s="115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</row>
    <row r="668" spans="2:21">
      <c r="B668" s="115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</row>
    <row r="669" spans="2:21">
      <c r="B669" s="115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</row>
    <row r="670" spans="2:21">
      <c r="B670" s="115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</row>
    <row r="671" spans="2:21">
      <c r="B671" s="115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</row>
    <row r="672" spans="2:21">
      <c r="B672" s="115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</row>
    <row r="673" spans="2:21">
      <c r="B673" s="115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</row>
    <row r="674" spans="2:21">
      <c r="B674" s="115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</row>
    <row r="675" spans="2:21">
      <c r="B675" s="115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</row>
    <row r="676" spans="2:21">
      <c r="B676" s="115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</row>
    <row r="677" spans="2:21">
      <c r="B677" s="115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</row>
    <row r="678" spans="2:21">
      <c r="B678" s="115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</row>
    <row r="679" spans="2:21">
      <c r="B679" s="115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</row>
    <row r="680" spans="2:21">
      <c r="B680" s="115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</row>
    <row r="681" spans="2:21">
      <c r="B681" s="115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</row>
    <row r="682" spans="2:21">
      <c r="B682" s="115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</row>
    <row r="683" spans="2:21">
      <c r="B683" s="115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</row>
    <row r="684" spans="2:21">
      <c r="B684" s="115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</row>
    <row r="685" spans="2:21">
      <c r="B685" s="115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</row>
    <row r="686" spans="2:21">
      <c r="B686" s="115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</row>
    <row r="687" spans="2:21">
      <c r="B687" s="115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</row>
    <row r="688" spans="2:21">
      <c r="B688" s="115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</row>
    <row r="689" spans="2:21">
      <c r="B689" s="115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</row>
    <row r="690" spans="2:21">
      <c r="B690" s="115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</row>
    <row r="691" spans="2:21">
      <c r="B691" s="115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</row>
    <row r="692" spans="2:21">
      <c r="B692" s="115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</row>
    <row r="693" spans="2:21">
      <c r="B693" s="115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</row>
    <row r="694" spans="2:21">
      <c r="B694" s="115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</row>
    <row r="695" spans="2:21">
      <c r="B695" s="115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</row>
    <row r="696" spans="2:21">
      <c r="B696" s="115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</row>
    <row r="697" spans="2:21">
      <c r="B697" s="115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</row>
    <row r="698" spans="2:21">
      <c r="B698" s="115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</row>
    <row r="699" spans="2:21">
      <c r="B699" s="115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</row>
    <row r="700" spans="2:21">
      <c r="B700" s="115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</row>
    <row r="701" spans="2:21">
      <c r="B701" s="115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</row>
    <row r="702" spans="2:21">
      <c r="B702" s="115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</row>
    <row r="703" spans="2:21">
      <c r="B703" s="115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</row>
    <row r="704" spans="2:21">
      <c r="B704" s="115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</row>
    <row r="705" spans="2:21">
      <c r="B705" s="115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</row>
    <row r="706" spans="2:21">
      <c r="B706" s="115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</row>
    <row r="707" spans="2:21">
      <c r="B707" s="115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</row>
    <row r="708" spans="2:21">
      <c r="B708" s="115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</row>
    <row r="709" spans="2:21">
      <c r="B709" s="115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</row>
    <row r="710" spans="2:21">
      <c r="B710" s="115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</row>
    <row r="711" spans="2:21">
      <c r="B711" s="115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</row>
    <row r="712" spans="2:21">
      <c r="B712" s="115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</row>
    <row r="713" spans="2:21">
      <c r="B713" s="115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</row>
    <row r="714" spans="2:21">
      <c r="B714" s="115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</row>
    <row r="715" spans="2:21">
      <c r="B715" s="115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</row>
    <row r="716" spans="2:21">
      <c r="B716" s="115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</row>
    <row r="717" spans="2:21">
      <c r="B717" s="115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</row>
    <row r="718" spans="2:21">
      <c r="B718" s="115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</row>
    <row r="719" spans="2:21">
      <c r="B719" s="115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</row>
    <row r="720" spans="2:21">
      <c r="B720" s="115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</row>
    <row r="721" spans="2:21">
      <c r="B721" s="115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</row>
    <row r="722" spans="2:21">
      <c r="B722" s="115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</row>
    <row r="723" spans="2:21">
      <c r="B723" s="115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</row>
    <row r="724" spans="2:21">
      <c r="B724" s="115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</row>
    <row r="725" spans="2:21">
      <c r="B725" s="115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</row>
    <row r="726" spans="2:21">
      <c r="B726" s="115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</row>
    <row r="727" spans="2:21">
      <c r="B727" s="115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</row>
    <row r="728" spans="2:21">
      <c r="B728" s="115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</row>
    <row r="729" spans="2:21">
      <c r="B729" s="115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</row>
    <row r="730" spans="2:21">
      <c r="B730" s="115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</row>
    <row r="731" spans="2:21">
      <c r="B731" s="115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</row>
    <row r="732" spans="2:21">
      <c r="B732" s="115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</row>
    <row r="733" spans="2:21">
      <c r="B733" s="115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2:K382"/>
  </mergeCells>
  <phoneticPr fontId="3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81 I383:I827 L12:L827 G12:G35 G37:G381 G383:G554 E12:E35 E37:E381 E383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58" style="2" bestFit="1" customWidth="1"/>
    <col min="4" max="4" width="9.7109375" style="2" bestFit="1" customWidth="1"/>
    <col min="5" max="5" width="8" style="2" bestFit="1" customWidth="1"/>
    <col min="6" max="6" width="15.85546875" style="2" customWidth="1"/>
    <col min="7" max="7" width="44.7109375" style="2" bestFit="1" customWidth="1"/>
    <col min="8" max="8" width="12.28515625" style="1" bestFit="1" customWidth="1"/>
    <col min="9" max="10" width="14.42578125" style="1" bestFit="1" customWidth="1"/>
    <col min="11" max="11" width="8.28515625" style="1" bestFit="1" customWidth="1"/>
    <col min="12" max="12" width="12.425781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67" t="s" vm="1">
        <v>231</v>
      </c>
    </row>
    <row r="2" spans="2:15">
      <c r="B2" s="46" t="s">
        <v>145</v>
      </c>
      <c r="C2" s="67" t="s">
        <v>232</v>
      </c>
    </row>
    <row r="3" spans="2:15">
      <c r="B3" s="46" t="s">
        <v>147</v>
      </c>
      <c r="C3" s="67" t="s">
        <v>233</v>
      </c>
    </row>
    <row r="4" spans="2:15">
      <c r="B4" s="46" t="s">
        <v>148</v>
      </c>
      <c r="C4" s="67">
        <v>8802</v>
      </c>
    </row>
    <row r="6" spans="2:15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ht="26.25" customHeight="1">
      <c r="B7" s="152" t="s">
        <v>92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66</v>
      </c>
      <c r="H8" s="29" t="s">
        <v>103</v>
      </c>
      <c r="I8" s="12" t="s">
        <v>207</v>
      </c>
      <c r="J8" s="12" t="s">
        <v>206</v>
      </c>
      <c r="K8" s="29" t="s">
        <v>221</v>
      </c>
      <c r="L8" s="12" t="s">
        <v>62</v>
      </c>
      <c r="M8" s="12" t="s">
        <v>59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154.60484691600001</v>
      </c>
      <c r="L11" s="77">
        <f>L12+L187</f>
        <v>723243.40383434517</v>
      </c>
      <c r="M11" s="69"/>
      <c r="N11" s="78">
        <f>IFERROR(L11/$L$11,0)</f>
        <v>1</v>
      </c>
      <c r="O11" s="78">
        <f>L11/'סכום נכסי הקרן'!$C$42</f>
        <v>0.13872292132600508</v>
      </c>
    </row>
    <row r="12" spans="2:15">
      <c r="B12" s="70" t="s">
        <v>199</v>
      </c>
      <c r="C12" s="71"/>
      <c r="D12" s="71"/>
      <c r="E12" s="71"/>
      <c r="F12" s="71"/>
      <c r="G12" s="71"/>
      <c r="H12" s="71"/>
      <c r="I12" s="80"/>
      <c r="J12" s="82"/>
      <c r="K12" s="80">
        <v>136.46538892200002</v>
      </c>
      <c r="L12" s="80">
        <f>L13+L49+L115</f>
        <v>546332.20569639315</v>
      </c>
      <c r="M12" s="71"/>
      <c r="N12" s="81">
        <f t="shared" ref="N12:N75" si="0">IFERROR(L12/$L$11,0)</f>
        <v>0.75539189545312113</v>
      </c>
      <c r="O12" s="81">
        <f>L12/'סכום נכסי הקרן'!$C$42</f>
        <v>0.10479017048324518</v>
      </c>
    </row>
    <row r="13" spans="2:15">
      <c r="B13" s="89" t="s">
        <v>936</v>
      </c>
      <c r="C13" s="71"/>
      <c r="D13" s="71"/>
      <c r="E13" s="71"/>
      <c r="F13" s="71"/>
      <c r="G13" s="71"/>
      <c r="H13" s="71"/>
      <c r="I13" s="80"/>
      <c r="J13" s="82"/>
      <c r="K13" s="80">
        <v>127.595852987</v>
      </c>
      <c r="L13" s="80">
        <v>336495.07020826614</v>
      </c>
      <c r="M13" s="71"/>
      <c r="N13" s="81">
        <f t="shared" si="0"/>
        <v>0.46525840183858552</v>
      </c>
      <c r="O13" s="81">
        <f>L13/'סכום נכסי הקרן'!$C$42</f>
        <v>6.4542004674516956E-2</v>
      </c>
    </row>
    <row r="14" spans="2:15">
      <c r="B14" s="76" t="s">
        <v>937</v>
      </c>
      <c r="C14" s="73" t="s">
        <v>938</v>
      </c>
      <c r="D14" s="86" t="s">
        <v>120</v>
      </c>
      <c r="E14" s="86" t="s">
        <v>318</v>
      </c>
      <c r="F14" s="73" t="s">
        <v>517</v>
      </c>
      <c r="G14" s="86" t="s">
        <v>342</v>
      </c>
      <c r="H14" s="86" t="s">
        <v>133</v>
      </c>
      <c r="I14" s="83">
        <v>314533.09409900004</v>
      </c>
      <c r="J14" s="85">
        <v>2442</v>
      </c>
      <c r="K14" s="73"/>
      <c r="L14" s="83">
        <v>7680.8981578110015</v>
      </c>
      <c r="M14" s="84">
        <v>1.4015220652557905E-3</v>
      </c>
      <c r="N14" s="84">
        <f t="shared" si="0"/>
        <v>1.0620073570100983E-2</v>
      </c>
      <c r="O14" s="84">
        <f>L14/'סכום נכסי הקרן'!$C$42</f>
        <v>1.4732476303415047E-3</v>
      </c>
    </row>
    <row r="15" spans="2:15">
      <c r="B15" s="76" t="s">
        <v>939</v>
      </c>
      <c r="C15" s="73" t="s">
        <v>940</v>
      </c>
      <c r="D15" s="86" t="s">
        <v>120</v>
      </c>
      <c r="E15" s="86" t="s">
        <v>318</v>
      </c>
      <c r="F15" s="73" t="s">
        <v>935</v>
      </c>
      <c r="G15" s="86" t="s">
        <v>547</v>
      </c>
      <c r="H15" s="86" t="s">
        <v>133</v>
      </c>
      <c r="I15" s="83">
        <v>38381.450885000006</v>
      </c>
      <c r="J15" s="85">
        <v>29830</v>
      </c>
      <c r="K15" s="73"/>
      <c r="L15" s="83">
        <v>11449.186811873002</v>
      </c>
      <c r="M15" s="84">
        <v>6.8421112004976917E-4</v>
      </c>
      <c r="N15" s="84">
        <f t="shared" si="0"/>
        <v>1.5830336994674305E-2</v>
      </c>
      <c r="O15" s="84">
        <f>L15/'סכום נכסי הקרן'!$C$42</f>
        <v>2.1960305934763513E-3</v>
      </c>
    </row>
    <row r="16" spans="2:15">
      <c r="B16" s="76" t="s">
        <v>941</v>
      </c>
      <c r="C16" s="73" t="s">
        <v>942</v>
      </c>
      <c r="D16" s="86" t="s">
        <v>120</v>
      </c>
      <c r="E16" s="86" t="s">
        <v>318</v>
      </c>
      <c r="F16" s="73" t="s">
        <v>556</v>
      </c>
      <c r="G16" s="86" t="s">
        <v>419</v>
      </c>
      <c r="H16" s="86" t="s">
        <v>133</v>
      </c>
      <c r="I16" s="83">
        <v>1189690.2035610003</v>
      </c>
      <c r="J16" s="85">
        <v>2010</v>
      </c>
      <c r="K16" s="73"/>
      <c r="L16" s="83">
        <v>23912.773091576004</v>
      </c>
      <c r="M16" s="84">
        <v>9.227040386774227E-4</v>
      </c>
      <c r="N16" s="84">
        <f t="shared" si="0"/>
        <v>3.3063243943601994E-2</v>
      </c>
      <c r="O16" s="84">
        <f>L16/'סכום נכסי הקרן'!$C$42</f>
        <v>4.5866297883708131E-3</v>
      </c>
    </row>
    <row r="17" spans="2:15">
      <c r="B17" s="76" t="s">
        <v>943</v>
      </c>
      <c r="C17" s="73" t="s">
        <v>944</v>
      </c>
      <c r="D17" s="86" t="s">
        <v>120</v>
      </c>
      <c r="E17" s="86" t="s">
        <v>318</v>
      </c>
      <c r="F17" s="73" t="s">
        <v>660</v>
      </c>
      <c r="G17" s="86" t="s">
        <v>554</v>
      </c>
      <c r="H17" s="86" t="s">
        <v>133</v>
      </c>
      <c r="I17" s="83">
        <v>30067.447460000003</v>
      </c>
      <c r="J17" s="85">
        <v>77200</v>
      </c>
      <c r="K17" s="83">
        <v>55.882880622000002</v>
      </c>
      <c r="L17" s="83">
        <v>23267.952319414006</v>
      </c>
      <c r="M17" s="84">
        <v>6.7799418494527612E-4</v>
      </c>
      <c r="N17" s="84">
        <f t="shared" si="0"/>
        <v>3.2171675809356433E-2</v>
      </c>
      <c r="O17" s="84">
        <f>L17/'סכום נכסי הקרן'!$C$42</f>
        <v>4.4629488522270932E-3</v>
      </c>
    </row>
    <row r="18" spans="2:15">
      <c r="B18" s="76" t="s">
        <v>945</v>
      </c>
      <c r="C18" s="73" t="s">
        <v>946</v>
      </c>
      <c r="D18" s="86" t="s">
        <v>120</v>
      </c>
      <c r="E18" s="86" t="s">
        <v>318</v>
      </c>
      <c r="F18" s="73" t="s">
        <v>947</v>
      </c>
      <c r="G18" s="86" t="s">
        <v>334</v>
      </c>
      <c r="H18" s="86" t="s">
        <v>133</v>
      </c>
      <c r="I18" s="83">
        <v>24311.880771000004</v>
      </c>
      <c r="J18" s="85">
        <v>2886</v>
      </c>
      <c r="K18" s="73"/>
      <c r="L18" s="83">
        <v>701.64087904400003</v>
      </c>
      <c r="M18" s="84">
        <v>1.3527457588511098E-4</v>
      </c>
      <c r="N18" s="84">
        <f t="shared" si="0"/>
        <v>9.701310448518199E-4</v>
      </c>
      <c r="O18" s="84">
        <f>L18/'סכום נכסי הקרן'!$C$42</f>
        <v>1.3457941261089411E-4</v>
      </c>
    </row>
    <row r="19" spans="2:15">
      <c r="B19" s="76" t="s">
        <v>948</v>
      </c>
      <c r="C19" s="73" t="s">
        <v>949</v>
      </c>
      <c r="D19" s="86" t="s">
        <v>120</v>
      </c>
      <c r="E19" s="86" t="s">
        <v>318</v>
      </c>
      <c r="F19" s="73" t="s">
        <v>603</v>
      </c>
      <c r="G19" s="86" t="s">
        <v>480</v>
      </c>
      <c r="H19" s="86" t="s">
        <v>133</v>
      </c>
      <c r="I19" s="83">
        <v>7273.4651450000019</v>
      </c>
      <c r="J19" s="85">
        <v>152880</v>
      </c>
      <c r="K19" s="73"/>
      <c r="L19" s="83">
        <v>11119.673514188002</v>
      </c>
      <c r="M19" s="84">
        <v>1.8985075091049713E-3</v>
      </c>
      <c r="N19" s="84">
        <f t="shared" si="0"/>
        <v>1.5374732013089884E-2</v>
      </c>
      <c r="O19" s="84">
        <f>L19/'סכום נכסי הקרן'!$C$42</f>
        <v>2.1328277394602798E-3</v>
      </c>
    </row>
    <row r="20" spans="2:15">
      <c r="B20" s="76" t="s">
        <v>950</v>
      </c>
      <c r="C20" s="73" t="s">
        <v>951</v>
      </c>
      <c r="D20" s="86" t="s">
        <v>120</v>
      </c>
      <c r="E20" s="86" t="s">
        <v>318</v>
      </c>
      <c r="F20" s="73" t="s">
        <v>360</v>
      </c>
      <c r="G20" s="86" t="s">
        <v>334</v>
      </c>
      <c r="H20" s="86" t="s">
        <v>133</v>
      </c>
      <c r="I20" s="83">
        <v>329192.47678000008</v>
      </c>
      <c r="J20" s="85">
        <v>1943</v>
      </c>
      <c r="K20" s="73"/>
      <c r="L20" s="83">
        <v>6396.2098238439994</v>
      </c>
      <c r="M20" s="84">
        <v>7.0027775216025803E-4</v>
      </c>
      <c r="N20" s="84">
        <f t="shared" si="0"/>
        <v>8.8437859093271672E-3</v>
      </c>
      <c r="O20" s="84">
        <f>L20/'סכום נכסי הקרן'!$C$42</f>
        <v>1.2268358169236248E-3</v>
      </c>
    </row>
    <row r="21" spans="2:15">
      <c r="B21" s="76" t="s">
        <v>952</v>
      </c>
      <c r="C21" s="73" t="s">
        <v>953</v>
      </c>
      <c r="D21" s="86" t="s">
        <v>120</v>
      </c>
      <c r="E21" s="86" t="s">
        <v>318</v>
      </c>
      <c r="F21" s="73" t="s">
        <v>629</v>
      </c>
      <c r="G21" s="86" t="s">
        <v>547</v>
      </c>
      <c r="H21" s="86" t="s">
        <v>133</v>
      </c>
      <c r="I21" s="83">
        <v>145839.73995300001</v>
      </c>
      <c r="J21" s="85">
        <v>6515</v>
      </c>
      <c r="K21" s="73"/>
      <c r="L21" s="83">
        <v>9501.4590579140022</v>
      </c>
      <c r="M21" s="84">
        <v>1.2396474290989087E-3</v>
      </c>
      <c r="N21" s="84">
        <f t="shared" si="0"/>
        <v>1.3137290997112581E-2</v>
      </c>
      <c r="O21" s="84">
        <f>L21/'סכום נכסי הקרן'!$C$42</f>
        <v>1.8224433854292835E-3</v>
      </c>
    </row>
    <row r="22" spans="2:15">
      <c r="B22" s="76" t="s">
        <v>954</v>
      </c>
      <c r="C22" s="73" t="s">
        <v>955</v>
      </c>
      <c r="D22" s="86" t="s">
        <v>120</v>
      </c>
      <c r="E22" s="86" t="s">
        <v>318</v>
      </c>
      <c r="F22" s="73" t="s">
        <v>956</v>
      </c>
      <c r="G22" s="86" t="s">
        <v>127</v>
      </c>
      <c r="H22" s="86" t="s">
        <v>133</v>
      </c>
      <c r="I22" s="83">
        <v>60776.562842000007</v>
      </c>
      <c r="J22" s="85">
        <v>4750</v>
      </c>
      <c r="K22" s="73"/>
      <c r="L22" s="83">
        <v>2886.8867350010005</v>
      </c>
      <c r="M22" s="84">
        <v>3.4319705630499436E-4</v>
      </c>
      <c r="N22" s="84">
        <f t="shared" si="0"/>
        <v>3.9915839117175356E-3</v>
      </c>
      <c r="O22" s="84">
        <f>L22/'סכום נכסי הקרן'!$C$42</f>
        <v>5.5372418095133921E-4</v>
      </c>
    </row>
    <row r="23" spans="2:15">
      <c r="B23" s="76" t="s">
        <v>957</v>
      </c>
      <c r="C23" s="73" t="s">
        <v>958</v>
      </c>
      <c r="D23" s="86" t="s">
        <v>120</v>
      </c>
      <c r="E23" s="86" t="s">
        <v>318</v>
      </c>
      <c r="F23" s="73" t="s">
        <v>632</v>
      </c>
      <c r="G23" s="86" t="s">
        <v>547</v>
      </c>
      <c r="H23" s="86" t="s">
        <v>133</v>
      </c>
      <c r="I23" s="83">
        <v>641656.95872100012</v>
      </c>
      <c r="J23" s="85">
        <v>1200</v>
      </c>
      <c r="K23" s="73"/>
      <c r="L23" s="83">
        <v>7699.8835046520007</v>
      </c>
      <c r="M23" s="84">
        <v>1.1712633248509466E-3</v>
      </c>
      <c r="N23" s="84">
        <f t="shared" si="0"/>
        <v>1.0646323856989666E-2</v>
      </c>
      <c r="O23" s="84">
        <f>L23/'סכום נכסי הקרן'!$C$42</f>
        <v>1.4768891468243486E-3</v>
      </c>
    </row>
    <row r="24" spans="2:15">
      <c r="B24" s="76" t="s">
        <v>959</v>
      </c>
      <c r="C24" s="73" t="s">
        <v>960</v>
      </c>
      <c r="D24" s="86" t="s">
        <v>120</v>
      </c>
      <c r="E24" s="86" t="s">
        <v>318</v>
      </c>
      <c r="F24" s="73" t="s">
        <v>365</v>
      </c>
      <c r="G24" s="86" t="s">
        <v>334</v>
      </c>
      <c r="H24" s="86" t="s">
        <v>133</v>
      </c>
      <c r="I24" s="83">
        <v>84536.270192000011</v>
      </c>
      <c r="J24" s="85">
        <v>4872</v>
      </c>
      <c r="K24" s="73"/>
      <c r="L24" s="83">
        <v>4118.6070838110008</v>
      </c>
      <c r="M24" s="84">
        <v>6.8046122553785298E-4</v>
      </c>
      <c r="N24" s="84">
        <f t="shared" si="0"/>
        <v>5.6946348379754387E-3</v>
      </c>
      <c r="O24" s="84">
        <f>L24/'סכום נכסי הקרן'!$C$42</f>
        <v>7.8997638060879444E-4</v>
      </c>
    </row>
    <row r="25" spans="2:15">
      <c r="B25" s="76" t="s">
        <v>961</v>
      </c>
      <c r="C25" s="73" t="s">
        <v>962</v>
      </c>
      <c r="D25" s="86" t="s">
        <v>120</v>
      </c>
      <c r="E25" s="86" t="s">
        <v>318</v>
      </c>
      <c r="F25" s="73" t="s">
        <v>505</v>
      </c>
      <c r="G25" s="86" t="s">
        <v>506</v>
      </c>
      <c r="H25" s="86" t="s">
        <v>133</v>
      </c>
      <c r="I25" s="83">
        <v>18777.969420000005</v>
      </c>
      <c r="J25" s="85">
        <v>5122</v>
      </c>
      <c r="K25" s="73"/>
      <c r="L25" s="83">
        <v>961.80759368200006</v>
      </c>
      <c r="M25" s="84">
        <v>1.8550381467907575E-4</v>
      </c>
      <c r="N25" s="84">
        <f t="shared" si="0"/>
        <v>1.3298532535283194E-3</v>
      </c>
      <c r="O25" s="84">
        <f>L25/'סכום נכסי הקרן'!$C$42</f>
        <v>1.8448112826434095E-4</v>
      </c>
    </row>
    <row r="26" spans="2:15">
      <c r="B26" s="76" t="s">
        <v>963</v>
      </c>
      <c r="C26" s="73" t="s">
        <v>964</v>
      </c>
      <c r="D26" s="86" t="s">
        <v>120</v>
      </c>
      <c r="E26" s="86" t="s">
        <v>318</v>
      </c>
      <c r="F26" s="73" t="s">
        <v>422</v>
      </c>
      <c r="G26" s="86" t="s">
        <v>157</v>
      </c>
      <c r="H26" s="86" t="s">
        <v>133</v>
      </c>
      <c r="I26" s="83">
        <v>1855347.9245140003</v>
      </c>
      <c r="J26" s="85">
        <v>452.6</v>
      </c>
      <c r="K26" s="73"/>
      <c r="L26" s="83">
        <v>8397.3047062660025</v>
      </c>
      <c r="M26" s="84">
        <v>6.7059849102748018E-4</v>
      </c>
      <c r="N26" s="84">
        <f t="shared" si="0"/>
        <v>1.1610620521040187E-2</v>
      </c>
      <c r="O26" s="84">
        <f>L26/'סכום נכסי הקרן'!$C$42</f>
        <v>1.6106591970863578E-3</v>
      </c>
    </row>
    <row r="27" spans="2:15">
      <c r="B27" s="76" t="s">
        <v>965</v>
      </c>
      <c r="C27" s="73" t="s">
        <v>966</v>
      </c>
      <c r="D27" s="86" t="s">
        <v>120</v>
      </c>
      <c r="E27" s="86" t="s">
        <v>318</v>
      </c>
      <c r="F27" s="73" t="s">
        <v>370</v>
      </c>
      <c r="G27" s="86" t="s">
        <v>334</v>
      </c>
      <c r="H27" s="86" t="s">
        <v>133</v>
      </c>
      <c r="I27" s="83">
        <v>22410.346624000002</v>
      </c>
      <c r="J27" s="85">
        <v>33330</v>
      </c>
      <c r="K27" s="73"/>
      <c r="L27" s="83">
        <v>7469.3685298170012</v>
      </c>
      <c r="M27" s="84">
        <v>9.3074440974315266E-4</v>
      </c>
      <c r="N27" s="84">
        <f t="shared" si="0"/>
        <v>1.0327599934154143E-2</v>
      </c>
      <c r="O27" s="84">
        <f>L27/'סכום נכסי הקרן'!$C$42</f>
        <v>1.4326748331521205E-3</v>
      </c>
    </row>
    <row r="28" spans="2:15">
      <c r="B28" s="76" t="s">
        <v>967</v>
      </c>
      <c r="C28" s="73" t="s">
        <v>968</v>
      </c>
      <c r="D28" s="86" t="s">
        <v>120</v>
      </c>
      <c r="E28" s="86" t="s">
        <v>318</v>
      </c>
      <c r="F28" s="73" t="s">
        <v>433</v>
      </c>
      <c r="G28" s="86" t="s">
        <v>320</v>
      </c>
      <c r="H28" s="86" t="s">
        <v>133</v>
      </c>
      <c r="I28" s="83">
        <v>36217.22202600001</v>
      </c>
      <c r="J28" s="85">
        <v>14420</v>
      </c>
      <c r="K28" s="73"/>
      <c r="L28" s="83">
        <v>5222.5234161000008</v>
      </c>
      <c r="M28" s="84">
        <v>3.6098083909863894E-4</v>
      </c>
      <c r="N28" s="84">
        <f t="shared" si="0"/>
        <v>7.2209762141103332E-3</v>
      </c>
      <c r="O28" s="84">
        <f>L28/'סכום נכסי הקרן'!$C$42</f>
        <v>1.0017149152469818E-3</v>
      </c>
    </row>
    <row r="29" spans="2:15">
      <c r="B29" s="76" t="s">
        <v>969</v>
      </c>
      <c r="C29" s="73" t="s">
        <v>970</v>
      </c>
      <c r="D29" s="86" t="s">
        <v>120</v>
      </c>
      <c r="E29" s="86" t="s">
        <v>318</v>
      </c>
      <c r="F29" s="73" t="s">
        <v>438</v>
      </c>
      <c r="G29" s="86" t="s">
        <v>320</v>
      </c>
      <c r="H29" s="86" t="s">
        <v>133</v>
      </c>
      <c r="I29" s="83">
        <v>846458.07545300026</v>
      </c>
      <c r="J29" s="85">
        <v>1840</v>
      </c>
      <c r="K29" s="73"/>
      <c r="L29" s="83">
        <v>15574.828588268005</v>
      </c>
      <c r="M29" s="84">
        <v>6.8427675660112208E-4</v>
      </c>
      <c r="N29" s="84">
        <f t="shared" si="0"/>
        <v>2.1534698423375225E-2</v>
      </c>
      <c r="O29" s="84">
        <f>L29/'סכום נכסי הקרן'!$C$42</f>
        <v>2.9873562751651273E-3</v>
      </c>
    </row>
    <row r="30" spans="2:15">
      <c r="B30" s="76" t="s">
        <v>971</v>
      </c>
      <c r="C30" s="73" t="s">
        <v>972</v>
      </c>
      <c r="D30" s="86" t="s">
        <v>120</v>
      </c>
      <c r="E30" s="86" t="s">
        <v>318</v>
      </c>
      <c r="F30" s="73" t="s">
        <v>973</v>
      </c>
      <c r="G30" s="86" t="s">
        <v>127</v>
      </c>
      <c r="H30" s="86" t="s">
        <v>133</v>
      </c>
      <c r="I30" s="83">
        <v>2069.7926690000004</v>
      </c>
      <c r="J30" s="85">
        <v>42110</v>
      </c>
      <c r="K30" s="73"/>
      <c r="L30" s="83">
        <v>871.58969271100011</v>
      </c>
      <c r="M30" s="84">
        <v>1.1234202797564139E-4</v>
      </c>
      <c r="N30" s="84">
        <f t="shared" si="0"/>
        <v>1.2051125362363246E-3</v>
      </c>
      <c r="O30" s="84">
        <f>L30/'סכום נכסי הקרן'!$C$42</f>
        <v>1.6717673155329412E-4</v>
      </c>
    </row>
    <row r="31" spans="2:15">
      <c r="B31" s="76" t="s">
        <v>974</v>
      </c>
      <c r="C31" s="73" t="s">
        <v>975</v>
      </c>
      <c r="D31" s="86" t="s">
        <v>120</v>
      </c>
      <c r="E31" s="86" t="s">
        <v>318</v>
      </c>
      <c r="F31" s="73" t="s">
        <v>443</v>
      </c>
      <c r="G31" s="86" t="s">
        <v>444</v>
      </c>
      <c r="H31" s="86" t="s">
        <v>133</v>
      </c>
      <c r="I31" s="83">
        <v>182820.86174900003</v>
      </c>
      <c r="J31" s="85">
        <v>3725</v>
      </c>
      <c r="K31" s="73"/>
      <c r="L31" s="83">
        <v>6810.0771001490011</v>
      </c>
      <c r="M31" s="84">
        <v>7.2079457409676727E-4</v>
      </c>
      <c r="N31" s="84">
        <f t="shared" si="0"/>
        <v>9.4160237950940383E-3</v>
      </c>
      <c r="O31" s="84">
        <f>L31/'סכום נכסי הקרן'!$C$42</f>
        <v>1.3062183281306221E-3</v>
      </c>
    </row>
    <row r="32" spans="2:15">
      <c r="B32" s="76" t="s">
        <v>976</v>
      </c>
      <c r="C32" s="73" t="s">
        <v>977</v>
      </c>
      <c r="D32" s="86" t="s">
        <v>120</v>
      </c>
      <c r="E32" s="86" t="s">
        <v>318</v>
      </c>
      <c r="F32" s="73" t="s">
        <v>446</v>
      </c>
      <c r="G32" s="86" t="s">
        <v>444</v>
      </c>
      <c r="H32" s="86" t="s">
        <v>133</v>
      </c>
      <c r="I32" s="83">
        <v>148718.96217800002</v>
      </c>
      <c r="J32" s="85">
        <v>2884</v>
      </c>
      <c r="K32" s="73"/>
      <c r="L32" s="83">
        <v>4289.0548692250013</v>
      </c>
      <c r="M32" s="84">
        <v>7.0786958501869827E-4</v>
      </c>
      <c r="N32" s="84">
        <f t="shared" si="0"/>
        <v>5.9303062378255516E-3</v>
      </c>
      <c r="O32" s="84">
        <f>L32/'סכום נכסי הקרן'!$C$42</f>
        <v>8.2266940566899118E-4</v>
      </c>
    </row>
    <row r="33" spans="2:15">
      <c r="B33" s="76" t="s">
        <v>978</v>
      </c>
      <c r="C33" s="73" t="s">
        <v>979</v>
      </c>
      <c r="D33" s="86" t="s">
        <v>120</v>
      </c>
      <c r="E33" s="86" t="s">
        <v>318</v>
      </c>
      <c r="F33" s="73" t="s">
        <v>980</v>
      </c>
      <c r="G33" s="86" t="s">
        <v>480</v>
      </c>
      <c r="H33" s="86" t="s">
        <v>133</v>
      </c>
      <c r="I33" s="83">
        <v>3443.5491810000003</v>
      </c>
      <c r="J33" s="85">
        <v>97110</v>
      </c>
      <c r="K33" s="73"/>
      <c r="L33" s="83">
        <v>3344.0306096750005</v>
      </c>
      <c r="M33" s="84">
        <v>4.470754117877698E-4</v>
      </c>
      <c r="N33" s="84">
        <f t="shared" si="0"/>
        <v>4.6236586354556396E-3</v>
      </c>
      <c r="O33" s="84">
        <f>L33/'סכום נכסי הקרן'!$C$42</f>
        <v>6.4140743312461666E-4</v>
      </c>
    </row>
    <row r="34" spans="2:15">
      <c r="B34" s="76" t="s">
        <v>981</v>
      </c>
      <c r="C34" s="73" t="s">
        <v>982</v>
      </c>
      <c r="D34" s="86" t="s">
        <v>120</v>
      </c>
      <c r="E34" s="86" t="s">
        <v>318</v>
      </c>
      <c r="F34" s="73" t="s">
        <v>983</v>
      </c>
      <c r="G34" s="86" t="s">
        <v>984</v>
      </c>
      <c r="H34" s="86" t="s">
        <v>133</v>
      </c>
      <c r="I34" s="83">
        <v>36749.900388000009</v>
      </c>
      <c r="J34" s="85">
        <v>13670</v>
      </c>
      <c r="K34" s="73"/>
      <c r="L34" s="83">
        <v>5023.7113798010005</v>
      </c>
      <c r="M34" s="84">
        <v>3.3371648982913842E-4</v>
      </c>
      <c r="N34" s="84">
        <f t="shared" si="0"/>
        <v>6.9460866883366053E-3</v>
      </c>
      <c r="O34" s="84">
        <f>L34/'סכום נכסי הקרן'!$C$42</f>
        <v>9.6358143718973009E-4</v>
      </c>
    </row>
    <row r="35" spans="2:15">
      <c r="B35" s="76" t="s">
        <v>985</v>
      </c>
      <c r="C35" s="73" t="s">
        <v>986</v>
      </c>
      <c r="D35" s="86" t="s">
        <v>120</v>
      </c>
      <c r="E35" s="86" t="s">
        <v>318</v>
      </c>
      <c r="F35" s="73" t="s">
        <v>691</v>
      </c>
      <c r="G35" s="86" t="s">
        <v>692</v>
      </c>
      <c r="H35" s="86" t="s">
        <v>133</v>
      </c>
      <c r="I35" s="83">
        <v>175073.23346399999</v>
      </c>
      <c r="J35" s="85">
        <v>2795</v>
      </c>
      <c r="K35" s="73"/>
      <c r="L35" s="83">
        <v>4893.2968753310015</v>
      </c>
      <c r="M35" s="84">
        <v>1.5626342984956633E-4</v>
      </c>
      <c r="N35" s="84">
        <f t="shared" si="0"/>
        <v>6.7657677199525262E-3</v>
      </c>
      <c r="O35" s="84">
        <f>L35/'סכום נכסי הקרן'!$C$42</f>
        <v>9.38567063124999E-4</v>
      </c>
    </row>
    <row r="36" spans="2:15">
      <c r="B36" s="76" t="s">
        <v>987</v>
      </c>
      <c r="C36" s="73" t="s">
        <v>988</v>
      </c>
      <c r="D36" s="86" t="s">
        <v>120</v>
      </c>
      <c r="E36" s="86" t="s">
        <v>318</v>
      </c>
      <c r="F36" s="73" t="s">
        <v>319</v>
      </c>
      <c r="G36" s="86" t="s">
        <v>320</v>
      </c>
      <c r="H36" s="86" t="s">
        <v>133</v>
      </c>
      <c r="I36" s="83">
        <v>1180636.2423700003</v>
      </c>
      <c r="J36" s="85">
        <v>2759</v>
      </c>
      <c r="K36" s="73"/>
      <c r="L36" s="83">
        <v>32573.753926993009</v>
      </c>
      <c r="M36" s="84">
        <v>7.6775727360429633E-4</v>
      </c>
      <c r="N36" s="84">
        <f t="shared" si="0"/>
        <v>4.5038439001724856E-2</v>
      </c>
      <c r="O36" s="84">
        <f>L36/'סכום נכסי הקרן'!$C$42</f>
        <v>6.2478638302823561E-3</v>
      </c>
    </row>
    <row r="37" spans="2:15">
      <c r="B37" s="76" t="s">
        <v>989</v>
      </c>
      <c r="C37" s="73" t="s">
        <v>990</v>
      </c>
      <c r="D37" s="86" t="s">
        <v>120</v>
      </c>
      <c r="E37" s="86" t="s">
        <v>318</v>
      </c>
      <c r="F37" s="73" t="s">
        <v>386</v>
      </c>
      <c r="G37" s="86" t="s">
        <v>334</v>
      </c>
      <c r="H37" s="86" t="s">
        <v>133</v>
      </c>
      <c r="I37" s="83">
        <v>1270929.2527860003</v>
      </c>
      <c r="J37" s="85">
        <v>902.1</v>
      </c>
      <c r="K37" s="73"/>
      <c r="L37" s="83">
        <v>11465.052789347003</v>
      </c>
      <c r="M37" s="84">
        <v>1.6836007687772879E-3</v>
      </c>
      <c r="N37" s="84">
        <f t="shared" si="0"/>
        <v>1.5852274253126832E-2</v>
      </c>
      <c r="O37" s="84">
        <f>L37/'סכום נכסי הקרן'!$C$42</f>
        <v>2.1990737940547696E-3</v>
      </c>
    </row>
    <row r="38" spans="2:15">
      <c r="B38" s="76" t="s">
        <v>991</v>
      </c>
      <c r="C38" s="73" t="s">
        <v>992</v>
      </c>
      <c r="D38" s="86" t="s">
        <v>120</v>
      </c>
      <c r="E38" s="86" t="s">
        <v>318</v>
      </c>
      <c r="F38" s="73" t="s">
        <v>323</v>
      </c>
      <c r="G38" s="86" t="s">
        <v>320</v>
      </c>
      <c r="H38" s="86" t="s">
        <v>133</v>
      </c>
      <c r="I38" s="83">
        <v>194743.29321900001</v>
      </c>
      <c r="J38" s="85">
        <v>12330</v>
      </c>
      <c r="K38" s="73"/>
      <c r="L38" s="83">
        <v>24011.848053885005</v>
      </c>
      <c r="M38" s="84">
        <v>7.5666534378359329E-4</v>
      </c>
      <c r="N38" s="84">
        <f t="shared" si="0"/>
        <v>3.3200230968694441E-2</v>
      </c>
      <c r="O38" s="84">
        <f>L38/'סכום נכסי הקרן'!$C$42</f>
        <v>4.6056330286753967E-3</v>
      </c>
    </row>
    <row r="39" spans="2:15">
      <c r="B39" s="76" t="s">
        <v>993</v>
      </c>
      <c r="C39" s="73" t="s">
        <v>994</v>
      </c>
      <c r="D39" s="86" t="s">
        <v>120</v>
      </c>
      <c r="E39" s="86" t="s">
        <v>318</v>
      </c>
      <c r="F39" s="73" t="s">
        <v>392</v>
      </c>
      <c r="G39" s="86" t="s">
        <v>334</v>
      </c>
      <c r="H39" s="86" t="s">
        <v>133</v>
      </c>
      <c r="I39" s="83">
        <v>56770.652614000013</v>
      </c>
      <c r="J39" s="85">
        <v>24000</v>
      </c>
      <c r="K39" s="83">
        <v>71.712972365000013</v>
      </c>
      <c r="L39" s="83">
        <v>13696.669599631003</v>
      </c>
      <c r="M39" s="84">
        <v>1.195154021182846E-3</v>
      </c>
      <c r="N39" s="84">
        <f t="shared" si="0"/>
        <v>1.8937842401350331E-2</v>
      </c>
      <c r="O39" s="84">
        <f>L39/'סכום נכסי הקרן'!$C$42</f>
        <v>2.6271128215268054E-3</v>
      </c>
    </row>
    <row r="40" spans="2:15">
      <c r="B40" s="76" t="s">
        <v>995</v>
      </c>
      <c r="C40" s="73" t="s">
        <v>996</v>
      </c>
      <c r="D40" s="86" t="s">
        <v>120</v>
      </c>
      <c r="E40" s="86" t="s">
        <v>318</v>
      </c>
      <c r="F40" s="73" t="s">
        <v>997</v>
      </c>
      <c r="G40" s="86" t="s">
        <v>984</v>
      </c>
      <c r="H40" s="86" t="s">
        <v>133</v>
      </c>
      <c r="I40" s="83">
        <v>8144.3420640000013</v>
      </c>
      <c r="J40" s="85">
        <v>41920</v>
      </c>
      <c r="K40" s="73"/>
      <c r="L40" s="83">
        <v>3414.1081930950004</v>
      </c>
      <c r="M40" s="84">
        <v>2.8352989445465073E-4</v>
      </c>
      <c r="N40" s="84">
        <f t="shared" si="0"/>
        <v>4.7205521336174984E-3</v>
      </c>
      <c r="O40" s="84">
        <f>L40/'סכום נכסי הקרן'!$C$42</f>
        <v>6.5484878224712577E-4</v>
      </c>
    </row>
    <row r="41" spans="2:15">
      <c r="B41" s="76" t="s">
        <v>998</v>
      </c>
      <c r="C41" s="73" t="s">
        <v>999</v>
      </c>
      <c r="D41" s="86" t="s">
        <v>120</v>
      </c>
      <c r="E41" s="86" t="s">
        <v>318</v>
      </c>
      <c r="F41" s="73" t="s">
        <v>1000</v>
      </c>
      <c r="G41" s="86" t="s">
        <v>127</v>
      </c>
      <c r="H41" s="86" t="s">
        <v>133</v>
      </c>
      <c r="I41" s="83">
        <v>593937.73760700005</v>
      </c>
      <c r="J41" s="85">
        <v>1033</v>
      </c>
      <c r="K41" s="73"/>
      <c r="L41" s="83">
        <v>6135.3768303220013</v>
      </c>
      <c r="M41" s="84">
        <v>5.0598935433412463E-4</v>
      </c>
      <c r="N41" s="84">
        <f t="shared" si="0"/>
        <v>8.4831424632353433E-3</v>
      </c>
      <c r="O41" s="84">
        <f>L41/'סכום נכסי הקרן'!$C$42</f>
        <v>1.1768063045246896E-3</v>
      </c>
    </row>
    <row r="42" spans="2:15">
      <c r="B42" s="76" t="s">
        <v>1001</v>
      </c>
      <c r="C42" s="73" t="s">
        <v>1002</v>
      </c>
      <c r="D42" s="86" t="s">
        <v>120</v>
      </c>
      <c r="E42" s="86" t="s">
        <v>318</v>
      </c>
      <c r="F42" s="73" t="s">
        <v>1003</v>
      </c>
      <c r="G42" s="86" t="s">
        <v>158</v>
      </c>
      <c r="H42" s="86" t="s">
        <v>133</v>
      </c>
      <c r="I42" s="83">
        <v>7606.9951400000009</v>
      </c>
      <c r="J42" s="85">
        <v>75700</v>
      </c>
      <c r="K42" s="73"/>
      <c r="L42" s="83">
        <v>5758.4953207650005</v>
      </c>
      <c r="M42" s="84">
        <v>1.2022843607107636E-4</v>
      </c>
      <c r="N42" s="84">
        <f t="shared" si="0"/>
        <v>7.9620433317964309E-3</v>
      </c>
      <c r="O42" s="84">
        <f>L42/'סכום נכסי הקרן'!$C$42</f>
        <v>1.1045179107110395E-3</v>
      </c>
    </row>
    <row r="43" spans="2:15">
      <c r="B43" s="76" t="s">
        <v>1004</v>
      </c>
      <c r="C43" s="73" t="s">
        <v>1005</v>
      </c>
      <c r="D43" s="86" t="s">
        <v>120</v>
      </c>
      <c r="E43" s="86" t="s">
        <v>318</v>
      </c>
      <c r="F43" s="73" t="s">
        <v>352</v>
      </c>
      <c r="G43" s="86" t="s">
        <v>334</v>
      </c>
      <c r="H43" s="86" t="s">
        <v>133</v>
      </c>
      <c r="I43" s="83">
        <v>73144.89674500002</v>
      </c>
      <c r="J43" s="85">
        <v>20800</v>
      </c>
      <c r="K43" s="73"/>
      <c r="L43" s="83">
        <v>15214.138522935002</v>
      </c>
      <c r="M43" s="84">
        <v>6.0314366346572821E-4</v>
      </c>
      <c r="N43" s="84">
        <f t="shared" si="0"/>
        <v>2.1035986560369258E-2</v>
      </c>
      <c r="O43" s="84">
        <f>L43/'סכום נכסי הקרן'!$C$42</f>
        <v>2.9181735086290048E-3</v>
      </c>
    </row>
    <row r="44" spans="2:15">
      <c r="B44" s="76" t="s">
        <v>1006</v>
      </c>
      <c r="C44" s="73" t="s">
        <v>1007</v>
      </c>
      <c r="D44" s="86" t="s">
        <v>120</v>
      </c>
      <c r="E44" s="86" t="s">
        <v>318</v>
      </c>
      <c r="F44" s="73" t="s">
        <v>336</v>
      </c>
      <c r="G44" s="86" t="s">
        <v>320</v>
      </c>
      <c r="H44" s="86" t="s">
        <v>133</v>
      </c>
      <c r="I44" s="83">
        <v>1009233.2053740002</v>
      </c>
      <c r="J44" s="85">
        <v>3038</v>
      </c>
      <c r="K44" s="73"/>
      <c r="L44" s="83">
        <v>30660.504779235005</v>
      </c>
      <c r="M44" s="84">
        <v>7.5469823217785652E-4</v>
      </c>
      <c r="N44" s="84">
        <f t="shared" si="0"/>
        <v>4.2393065206934984E-2</v>
      </c>
      <c r="O44" s="84">
        <f>L44/'סכום נכסי הקרן'!$C$42</f>
        <v>5.8808898494698454E-3</v>
      </c>
    </row>
    <row r="45" spans="2:15">
      <c r="B45" s="76" t="s">
        <v>1008</v>
      </c>
      <c r="C45" s="73" t="s">
        <v>1009</v>
      </c>
      <c r="D45" s="86" t="s">
        <v>120</v>
      </c>
      <c r="E45" s="86" t="s">
        <v>318</v>
      </c>
      <c r="F45" s="73" t="s">
        <v>1010</v>
      </c>
      <c r="G45" s="86" t="s">
        <v>1011</v>
      </c>
      <c r="H45" s="86" t="s">
        <v>133</v>
      </c>
      <c r="I45" s="83">
        <v>96135.297944000034</v>
      </c>
      <c r="J45" s="85">
        <v>8344</v>
      </c>
      <c r="K45" s="73"/>
      <c r="L45" s="83">
        <v>8021.5292604770011</v>
      </c>
      <c r="M45" s="84">
        <v>8.2510626031975093E-4</v>
      </c>
      <c r="N45" s="84">
        <f t="shared" si="0"/>
        <v>1.1091050700151685E-2</v>
      </c>
      <c r="O45" s="84">
        <f>L45/'סכום נכסי הקרן'!$C$42</f>
        <v>1.5385829536998757E-3</v>
      </c>
    </row>
    <row r="46" spans="2:15">
      <c r="B46" s="76" t="s">
        <v>1012</v>
      </c>
      <c r="C46" s="73" t="s">
        <v>1013</v>
      </c>
      <c r="D46" s="86" t="s">
        <v>120</v>
      </c>
      <c r="E46" s="86" t="s">
        <v>318</v>
      </c>
      <c r="F46" s="73" t="s">
        <v>1014</v>
      </c>
      <c r="G46" s="86" t="s">
        <v>506</v>
      </c>
      <c r="H46" s="86" t="s">
        <v>133</v>
      </c>
      <c r="I46" s="83">
        <v>405181.08027100004</v>
      </c>
      <c r="J46" s="85">
        <v>789.1</v>
      </c>
      <c r="K46" s="73"/>
      <c r="L46" s="83">
        <v>3197.2839044190005</v>
      </c>
      <c r="M46" s="84">
        <v>8.436683863598122E-4</v>
      </c>
      <c r="N46" s="84">
        <f t="shared" si="0"/>
        <v>4.4207577801170248E-3</v>
      </c>
      <c r="O46" s="84">
        <f>L46/'סכום נכסי הקרן'!$C$42</f>
        <v>6.1326043373249883E-4</v>
      </c>
    </row>
    <row r="47" spans="2:15">
      <c r="B47" s="76" t="s">
        <v>1015</v>
      </c>
      <c r="C47" s="73" t="s">
        <v>1016</v>
      </c>
      <c r="D47" s="86" t="s">
        <v>120</v>
      </c>
      <c r="E47" s="86" t="s">
        <v>318</v>
      </c>
      <c r="F47" s="73" t="s">
        <v>620</v>
      </c>
      <c r="G47" s="86" t="s">
        <v>621</v>
      </c>
      <c r="H47" s="86" t="s">
        <v>133</v>
      </c>
      <c r="I47" s="83">
        <v>421212.09114800004</v>
      </c>
      <c r="J47" s="85">
        <v>2553</v>
      </c>
      <c r="K47" s="73"/>
      <c r="L47" s="83">
        <v>10753.544687009002</v>
      </c>
      <c r="M47" s="84">
        <v>1.1790340871111272E-3</v>
      </c>
      <c r="N47" s="84">
        <f t="shared" si="0"/>
        <v>1.4868500189560029E-2</v>
      </c>
      <c r="O47" s="84">
        <f>L47/'סכום נכסי הקרן'!$C$42</f>
        <v>2.0626017820320275E-3</v>
      </c>
    </row>
    <row r="48" spans="2:15">
      <c r="B48" s="72"/>
      <c r="C48" s="73"/>
      <c r="D48" s="73"/>
      <c r="E48" s="73"/>
      <c r="F48" s="73"/>
      <c r="G48" s="73"/>
      <c r="H48" s="73"/>
      <c r="I48" s="83"/>
      <c r="J48" s="85"/>
      <c r="K48" s="73"/>
      <c r="L48" s="73"/>
      <c r="M48" s="73"/>
      <c r="N48" s="84"/>
      <c r="O48" s="73"/>
    </row>
    <row r="49" spans="2:15">
      <c r="B49" s="89" t="s">
        <v>1017</v>
      </c>
      <c r="C49" s="71"/>
      <c r="D49" s="71"/>
      <c r="E49" s="71"/>
      <c r="F49" s="71"/>
      <c r="G49" s="71"/>
      <c r="H49" s="71"/>
      <c r="I49" s="80"/>
      <c r="J49" s="82"/>
      <c r="K49" s="71"/>
      <c r="L49" s="80">
        <v>172824.17199873697</v>
      </c>
      <c r="M49" s="71"/>
      <c r="N49" s="81">
        <f t="shared" si="0"/>
        <v>0.23895713542977762</v>
      </c>
      <c r="O49" s="81">
        <f>L49/'סכום נכסי הקרן'!$C$42</f>
        <v>3.3148831898512587E-2</v>
      </c>
    </row>
    <row r="50" spans="2:15">
      <c r="B50" s="76" t="s">
        <v>1018</v>
      </c>
      <c r="C50" s="73" t="s">
        <v>1019</v>
      </c>
      <c r="D50" s="86" t="s">
        <v>120</v>
      </c>
      <c r="E50" s="86" t="s">
        <v>318</v>
      </c>
      <c r="F50" s="73" t="s">
        <v>624</v>
      </c>
      <c r="G50" s="86" t="s">
        <v>506</v>
      </c>
      <c r="H50" s="86" t="s">
        <v>133</v>
      </c>
      <c r="I50" s="83">
        <v>246219.74823200007</v>
      </c>
      <c r="J50" s="85">
        <v>1125</v>
      </c>
      <c r="K50" s="73"/>
      <c r="L50" s="83">
        <v>2769.9721676530003</v>
      </c>
      <c r="M50" s="84">
        <v>1.1683561079033537E-3</v>
      </c>
      <c r="N50" s="84">
        <f t="shared" si="0"/>
        <v>3.8299307715324105E-3</v>
      </c>
      <c r="O50" s="84">
        <f>L50/'סכום נכסי הקרן'!$C$42</f>
        <v>5.3129918510333657E-4</v>
      </c>
    </row>
    <row r="51" spans="2:15">
      <c r="B51" s="76" t="s">
        <v>1020</v>
      </c>
      <c r="C51" s="73" t="s">
        <v>1021</v>
      </c>
      <c r="D51" s="86" t="s">
        <v>120</v>
      </c>
      <c r="E51" s="86" t="s">
        <v>318</v>
      </c>
      <c r="F51" s="73" t="s">
        <v>627</v>
      </c>
      <c r="G51" s="86" t="s">
        <v>444</v>
      </c>
      <c r="H51" s="86" t="s">
        <v>133</v>
      </c>
      <c r="I51" s="83">
        <v>9115.0436670000017</v>
      </c>
      <c r="J51" s="85">
        <v>8395</v>
      </c>
      <c r="K51" s="73"/>
      <c r="L51" s="83">
        <v>765.2079158360001</v>
      </c>
      <c r="M51" s="84">
        <v>6.2113101910723438E-4</v>
      </c>
      <c r="N51" s="84">
        <f t="shared" si="0"/>
        <v>1.0580226681352032E-3</v>
      </c>
      <c r="O51" s="84">
        <f>L51/'סכום נכסי הקרן'!$C$42</f>
        <v>1.4677199535284978E-4</v>
      </c>
    </row>
    <row r="52" spans="2:15">
      <c r="B52" s="76" t="s">
        <v>1022</v>
      </c>
      <c r="C52" s="73" t="s">
        <v>1023</v>
      </c>
      <c r="D52" s="86" t="s">
        <v>120</v>
      </c>
      <c r="E52" s="86" t="s">
        <v>318</v>
      </c>
      <c r="F52" s="73" t="s">
        <v>1024</v>
      </c>
      <c r="G52" s="86" t="s">
        <v>621</v>
      </c>
      <c r="H52" s="86" t="s">
        <v>133</v>
      </c>
      <c r="I52" s="83">
        <v>248221.63596800005</v>
      </c>
      <c r="J52" s="85">
        <v>1281</v>
      </c>
      <c r="K52" s="73"/>
      <c r="L52" s="83">
        <v>3179.7191567480004</v>
      </c>
      <c r="M52" s="84">
        <v>1.9841854377975758E-3</v>
      </c>
      <c r="N52" s="84">
        <f t="shared" si="0"/>
        <v>4.3964716994173885E-3</v>
      </c>
      <c r="O52" s="84">
        <f>L52/'סכום נכסי הקרן'!$C$42</f>
        <v>6.0989139767028634E-4</v>
      </c>
    </row>
    <row r="53" spans="2:15">
      <c r="B53" s="76" t="s">
        <v>1025</v>
      </c>
      <c r="C53" s="73" t="s">
        <v>1026</v>
      </c>
      <c r="D53" s="86" t="s">
        <v>120</v>
      </c>
      <c r="E53" s="86" t="s">
        <v>318</v>
      </c>
      <c r="F53" s="73" t="s">
        <v>1027</v>
      </c>
      <c r="G53" s="86" t="s">
        <v>130</v>
      </c>
      <c r="H53" s="86" t="s">
        <v>133</v>
      </c>
      <c r="I53" s="83">
        <v>37993.836696000006</v>
      </c>
      <c r="J53" s="85">
        <v>657.6</v>
      </c>
      <c r="K53" s="73"/>
      <c r="L53" s="83">
        <v>249.84747011100006</v>
      </c>
      <c r="M53" s="84">
        <v>1.9243028309359395E-4</v>
      </c>
      <c r="N53" s="84">
        <f t="shared" si="0"/>
        <v>3.4545419811146487E-4</v>
      </c>
      <c r="O53" s="84">
        <f>L53/'סכום נכסי הקרן'!$C$42</f>
        <v>4.7922415546354914E-5</v>
      </c>
    </row>
    <row r="54" spans="2:15">
      <c r="B54" s="76" t="s">
        <v>1028</v>
      </c>
      <c r="C54" s="73" t="s">
        <v>1029</v>
      </c>
      <c r="D54" s="86" t="s">
        <v>120</v>
      </c>
      <c r="E54" s="86" t="s">
        <v>318</v>
      </c>
      <c r="F54" s="73" t="s">
        <v>1030</v>
      </c>
      <c r="G54" s="86" t="s">
        <v>499</v>
      </c>
      <c r="H54" s="86" t="s">
        <v>133</v>
      </c>
      <c r="I54" s="83">
        <v>18090.107405000002</v>
      </c>
      <c r="J54" s="85">
        <v>4213</v>
      </c>
      <c r="K54" s="73"/>
      <c r="L54" s="83">
        <v>762.13622496400012</v>
      </c>
      <c r="M54" s="84">
        <v>3.2095894164656892E-4</v>
      </c>
      <c r="N54" s="84">
        <f t="shared" si="0"/>
        <v>1.0537755628650892E-3</v>
      </c>
      <c r="O54" s="84">
        <f>L54/'סכום נכסי הקרן'!$C$42</f>
        <v>1.4618282450260049E-4</v>
      </c>
    </row>
    <row r="55" spans="2:15">
      <c r="B55" s="76" t="s">
        <v>1031</v>
      </c>
      <c r="C55" s="73" t="s">
        <v>1032</v>
      </c>
      <c r="D55" s="86" t="s">
        <v>120</v>
      </c>
      <c r="E55" s="86" t="s">
        <v>318</v>
      </c>
      <c r="F55" s="73" t="s">
        <v>1033</v>
      </c>
      <c r="G55" s="86" t="s">
        <v>570</v>
      </c>
      <c r="H55" s="86" t="s">
        <v>133</v>
      </c>
      <c r="I55" s="83">
        <v>21929.878842999999</v>
      </c>
      <c r="J55" s="85">
        <v>9180</v>
      </c>
      <c r="K55" s="73"/>
      <c r="L55" s="83">
        <v>2013.1628778140002</v>
      </c>
      <c r="M55" s="84">
        <v>1.0153598374581878E-3</v>
      </c>
      <c r="N55" s="84">
        <f t="shared" si="0"/>
        <v>2.7835205508145965E-3</v>
      </c>
      <c r="O55" s="84">
        <f>L55/'סכום נכסי הקרן'!$C$42</f>
        <v>3.8613810237997164E-4</v>
      </c>
    </row>
    <row r="56" spans="2:15">
      <c r="B56" s="76" t="s">
        <v>1034</v>
      </c>
      <c r="C56" s="73" t="s">
        <v>1035</v>
      </c>
      <c r="D56" s="86" t="s">
        <v>120</v>
      </c>
      <c r="E56" s="86" t="s">
        <v>318</v>
      </c>
      <c r="F56" s="73" t="s">
        <v>635</v>
      </c>
      <c r="G56" s="86" t="s">
        <v>506</v>
      </c>
      <c r="H56" s="86" t="s">
        <v>133</v>
      </c>
      <c r="I56" s="83">
        <v>21986.310823000003</v>
      </c>
      <c r="J56" s="85">
        <v>17820</v>
      </c>
      <c r="K56" s="73"/>
      <c r="L56" s="83">
        <v>3917.9605887220009</v>
      </c>
      <c r="M56" s="84">
        <v>1.7389368625201054E-3</v>
      </c>
      <c r="N56" s="84">
        <f t="shared" si="0"/>
        <v>5.417208878712965E-3</v>
      </c>
      <c r="O56" s="84">
        <f>L56/'סכום נכסי הקרן'!$C$42</f>
        <v>7.5149104108823478E-4</v>
      </c>
    </row>
    <row r="57" spans="2:15">
      <c r="B57" s="76" t="s">
        <v>1036</v>
      </c>
      <c r="C57" s="73" t="s">
        <v>1037</v>
      </c>
      <c r="D57" s="86" t="s">
        <v>120</v>
      </c>
      <c r="E57" s="86" t="s">
        <v>318</v>
      </c>
      <c r="F57" s="73" t="s">
        <v>1038</v>
      </c>
      <c r="G57" s="86" t="s">
        <v>480</v>
      </c>
      <c r="H57" s="86" t="s">
        <v>133</v>
      </c>
      <c r="I57" s="83">
        <v>17046.938017</v>
      </c>
      <c r="J57" s="85">
        <v>10400</v>
      </c>
      <c r="K57" s="73"/>
      <c r="L57" s="83">
        <v>1772.8815537730002</v>
      </c>
      <c r="M57" s="84">
        <v>4.6921143530805358E-4</v>
      </c>
      <c r="N57" s="84">
        <f t="shared" si="0"/>
        <v>2.451293083868994E-3</v>
      </c>
      <c r="O57" s="84">
        <f>L57/'סכום נכסי הקרן'!$C$42</f>
        <v>3.4005053762053885E-4</v>
      </c>
    </row>
    <row r="58" spans="2:15">
      <c r="B58" s="76" t="s">
        <v>1039</v>
      </c>
      <c r="C58" s="73" t="s">
        <v>1040</v>
      </c>
      <c r="D58" s="86" t="s">
        <v>120</v>
      </c>
      <c r="E58" s="86" t="s">
        <v>318</v>
      </c>
      <c r="F58" s="73" t="s">
        <v>648</v>
      </c>
      <c r="G58" s="86" t="s">
        <v>506</v>
      </c>
      <c r="H58" s="86" t="s">
        <v>133</v>
      </c>
      <c r="I58" s="83">
        <v>7938.2714320000005</v>
      </c>
      <c r="J58" s="85">
        <v>3235</v>
      </c>
      <c r="K58" s="73"/>
      <c r="L58" s="83">
        <v>256.80308083200003</v>
      </c>
      <c r="M58" s="84">
        <v>1.3796070586611874E-4</v>
      </c>
      <c r="N58" s="84">
        <f t="shared" si="0"/>
        <v>3.550714454781524E-4</v>
      </c>
      <c r="O58" s="84">
        <f>L58/'סכום נכסי הקרן'!$C$42</f>
        <v>4.9256548196176635E-5</v>
      </c>
    </row>
    <row r="59" spans="2:15">
      <c r="B59" s="76" t="s">
        <v>1041</v>
      </c>
      <c r="C59" s="73" t="s">
        <v>1042</v>
      </c>
      <c r="D59" s="86" t="s">
        <v>120</v>
      </c>
      <c r="E59" s="86" t="s">
        <v>318</v>
      </c>
      <c r="F59" s="73" t="s">
        <v>1043</v>
      </c>
      <c r="G59" s="86" t="s">
        <v>499</v>
      </c>
      <c r="H59" s="86" t="s">
        <v>133</v>
      </c>
      <c r="I59" s="83">
        <v>1245.0987530000002</v>
      </c>
      <c r="J59" s="85">
        <v>4615</v>
      </c>
      <c r="K59" s="73"/>
      <c r="L59" s="83">
        <v>57.461307430000005</v>
      </c>
      <c r="M59" s="84">
        <v>6.8784156801296527E-5</v>
      </c>
      <c r="N59" s="84">
        <f t="shared" si="0"/>
        <v>7.9449473199981225E-5</v>
      </c>
      <c r="O59" s="84">
        <f>L59/'סכום נכסי הקרן'!$C$42</f>
        <v>1.1021463020113544E-5</v>
      </c>
    </row>
    <row r="60" spans="2:15">
      <c r="B60" s="76" t="s">
        <v>1044</v>
      </c>
      <c r="C60" s="73" t="s">
        <v>1045</v>
      </c>
      <c r="D60" s="86" t="s">
        <v>120</v>
      </c>
      <c r="E60" s="86" t="s">
        <v>318</v>
      </c>
      <c r="F60" s="73" t="s">
        <v>606</v>
      </c>
      <c r="G60" s="86" t="s">
        <v>342</v>
      </c>
      <c r="H60" s="86" t="s">
        <v>133</v>
      </c>
      <c r="I60" s="83">
        <v>1658244.6317580002</v>
      </c>
      <c r="J60" s="85">
        <v>105.8</v>
      </c>
      <c r="K60" s="73"/>
      <c r="L60" s="83">
        <v>1754.4228203320004</v>
      </c>
      <c r="M60" s="84">
        <v>5.2060439265975327E-4</v>
      </c>
      <c r="N60" s="84">
        <f t="shared" si="0"/>
        <v>2.4257709244643742E-3</v>
      </c>
      <c r="O60" s="84">
        <f>L60/'סכום נכסי הקרן'!$C$42</f>
        <v>3.3651002910938205E-4</v>
      </c>
    </row>
    <row r="61" spans="2:15">
      <c r="B61" s="76" t="s">
        <v>1046</v>
      </c>
      <c r="C61" s="73" t="s">
        <v>1047</v>
      </c>
      <c r="D61" s="86" t="s">
        <v>120</v>
      </c>
      <c r="E61" s="86" t="s">
        <v>318</v>
      </c>
      <c r="F61" s="73" t="s">
        <v>509</v>
      </c>
      <c r="G61" s="86" t="s">
        <v>499</v>
      </c>
      <c r="H61" s="86" t="s">
        <v>133</v>
      </c>
      <c r="I61" s="83">
        <v>224799.91378700003</v>
      </c>
      <c r="J61" s="85">
        <v>1216</v>
      </c>
      <c r="K61" s="73"/>
      <c r="L61" s="83">
        <v>2733.5669516520006</v>
      </c>
      <c r="M61" s="84">
        <v>1.2590993559547499E-3</v>
      </c>
      <c r="N61" s="84">
        <f t="shared" si="0"/>
        <v>3.779594721721249E-3</v>
      </c>
      <c r="O61" s="84">
        <f>L61/'סכום נכסי הקרן'!$C$42</f>
        <v>5.2431642122552087E-4</v>
      </c>
    </row>
    <row r="62" spans="2:15">
      <c r="B62" s="76" t="s">
        <v>1048</v>
      </c>
      <c r="C62" s="73" t="s">
        <v>1049</v>
      </c>
      <c r="D62" s="86" t="s">
        <v>120</v>
      </c>
      <c r="E62" s="86" t="s">
        <v>318</v>
      </c>
      <c r="F62" s="73" t="s">
        <v>479</v>
      </c>
      <c r="G62" s="86" t="s">
        <v>480</v>
      </c>
      <c r="H62" s="86" t="s">
        <v>133</v>
      </c>
      <c r="I62" s="83">
        <v>2808178.8523620004</v>
      </c>
      <c r="J62" s="85">
        <v>78.599999999999994</v>
      </c>
      <c r="K62" s="73"/>
      <c r="L62" s="83">
        <v>2207.2285780280004</v>
      </c>
      <c r="M62" s="84">
        <v>2.2199821323073939E-3</v>
      </c>
      <c r="N62" s="84">
        <f t="shared" si="0"/>
        <v>3.0518475057306621E-3</v>
      </c>
      <c r="O62" s="84">
        <f>L62/'סכום נכסי הקרן'!$C$42</f>
        <v>4.233612014364395E-4</v>
      </c>
    </row>
    <row r="63" spans="2:15">
      <c r="B63" s="76" t="s">
        <v>1050</v>
      </c>
      <c r="C63" s="73" t="s">
        <v>1051</v>
      </c>
      <c r="D63" s="86" t="s">
        <v>120</v>
      </c>
      <c r="E63" s="86" t="s">
        <v>318</v>
      </c>
      <c r="F63" s="73" t="s">
        <v>1052</v>
      </c>
      <c r="G63" s="86" t="s">
        <v>547</v>
      </c>
      <c r="H63" s="86" t="s">
        <v>133</v>
      </c>
      <c r="I63" s="83">
        <v>160902.34943300002</v>
      </c>
      <c r="J63" s="85">
        <v>742</v>
      </c>
      <c r="K63" s="73"/>
      <c r="L63" s="83">
        <v>1193.8954327950003</v>
      </c>
      <c r="M63" s="84">
        <v>9.0535535549851349E-4</v>
      </c>
      <c r="N63" s="84">
        <f t="shared" si="0"/>
        <v>1.6507519134850697E-3</v>
      </c>
      <c r="O63" s="84">
        <f>L63/'סכום נכסי הקרן'!$C$42</f>
        <v>2.2899712782314168E-4</v>
      </c>
    </row>
    <row r="64" spans="2:15">
      <c r="B64" s="76" t="s">
        <v>1053</v>
      </c>
      <c r="C64" s="73" t="s">
        <v>1054</v>
      </c>
      <c r="D64" s="86" t="s">
        <v>120</v>
      </c>
      <c r="E64" s="86" t="s">
        <v>318</v>
      </c>
      <c r="F64" s="73" t="s">
        <v>1055</v>
      </c>
      <c r="G64" s="86" t="s">
        <v>128</v>
      </c>
      <c r="H64" s="86" t="s">
        <v>133</v>
      </c>
      <c r="I64" s="83">
        <v>8249.6579110000021</v>
      </c>
      <c r="J64" s="85">
        <v>3189</v>
      </c>
      <c r="K64" s="73"/>
      <c r="L64" s="83">
        <v>263.08159078500006</v>
      </c>
      <c r="M64" s="84">
        <v>3.0142981987999314E-4</v>
      </c>
      <c r="N64" s="84">
        <f t="shared" si="0"/>
        <v>3.637524924392638E-4</v>
      </c>
      <c r="O64" s="84">
        <f>L64/'סכום נכסי הקרן'!$C$42</f>
        <v>5.0460808390790249E-5</v>
      </c>
    </row>
    <row r="65" spans="2:15">
      <c r="B65" s="76" t="s">
        <v>1056</v>
      </c>
      <c r="C65" s="73" t="s">
        <v>1057</v>
      </c>
      <c r="D65" s="86" t="s">
        <v>120</v>
      </c>
      <c r="E65" s="86" t="s">
        <v>318</v>
      </c>
      <c r="F65" s="73" t="s">
        <v>1058</v>
      </c>
      <c r="G65" s="86" t="s">
        <v>154</v>
      </c>
      <c r="H65" s="86" t="s">
        <v>133</v>
      </c>
      <c r="I65" s="83">
        <v>15524.071042000001</v>
      </c>
      <c r="J65" s="85">
        <v>14500</v>
      </c>
      <c r="K65" s="73"/>
      <c r="L65" s="83">
        <v>2250.9903011130004</v>
      </c>
      <c r="M65" s="84">
        <v>6.0383813703484472E-4</v>
      </c>
      <c r="N65" s="84">
        <f t="shared" si="0"/>
        <v>3.1123551064263519E-3</v>
      </c>
      <c r="O65" s="84">
        <f>L65/'סכום נכסי הקרן'!$C$42</f>
        <v>4.3175499256737303E-4</v>
      </c>
    </row>
    <row r="66" spans="2:15">
      <c r="B66" s="76" t="s">
        <v>1059</v>
      </c>
      <c r="C66" s="73" t="s">
        <v>1060</v>
      </c>
      <c r="D66" s="86" t="s">
        <v>120</v>
      </c>
      <c r="E66" s="86" t="s">
        <v>318</v>
      </c>
      <c r="F66" s="73" t="s">
        <v>609</v>
      </c>
      <c r="G66" s="86" t="s">
        <v>506</v>
      </c>
      <c r="H66" s="86" t="s">
        <v>133</v>
      </c>
      <c r="I66" s="83">
        <v>17445.029953000005</v>
      </c>
      <c r="J66" s="85">
        <v>22990</v>
      </c>
      <c r="K66" s="73"/>
      <c r="L66" s="83">
        <v>4010.6123861470005</v>
      </c>
      <c r="M66" s="84">
        <v>9.3249680591661155E-4</v>
      </c>
      <c r="N66" s="84">
        <f t="shared" si="0"/>
        <v>5.5453148482023469E-3</v>
      </c>
      <c r="O66" s="84">
        <f>L66/'סכום נכסי הקרן'!$C$42</f>
        <v>7.6926227541510201E-4</v>
      </c>
    </row>
    <row r="67" spans="2:15">
      <c r="B67" s="76" t="s">
        <v>1061</v>
      </c>
      <c r="C67" s="73" t="s">
        <v>1062</v>
      </c>
      <c r="D67" s="86" t="s">
        <v>120</v>
      </c>
      <c r="E67" s="86" t="s">
        <v>318</v>
      </c>
      <c r="F67" s="73" t="s">
        <v>1063</v>
      </c>
      <c r="G67" s="86" t="s">
        <v>129</v>
      </c>
      <c r="H67" s="86" t="s">
        <v>133</v>
      </c>
      <c r="I67" s="83">
        <v>9937.5017670000016</v>
      </c>
      <c r="J67" s="85">
        <v>26200</v>
      </c>
      <c r="K67" s="73"/>
      <c r="L67" s="83">
        <v>2603.6254630789999</v>
      </c>
      <c r="M67" s="84">
        <v>1.7094068650799592E-3</v>
      </c>
      <c r="N67" s="84">
        <f t="shared" si="0"/>
        <v>3.5999297736773353E-3</v>
      </c>
      <c r="O67" s="84">
        <f>L67/'סכום נכסי הקרן'!$C$42</f>
        <v>4.9939277477298425E-4</v>
      </c>
    </row>
    <row r="68" spans="2:15">
      <c r="B68" s="76" t="s">
        <v>1064</v>
      </c>
      <c r="C68" s="73" t="s">
        <v>1065</v>
      </c>
      <c r="D68" s="86" t="s">
        <v>120</v>
      </c>
      <c r="E68" s="86" t="s">
        <v>318</v>
      </c>
      <c r="F68" s="73" t="s">
        <v>1066</v>
      </c>
      <c r="G68" s="86" t="s">
        <v>506</v>
      </c>
      <c r="H68" s="86" t="s">
        <v>133</v>
      </c>
      <c r="I68" s="83">
        <v>11742.144619000002</v>
      </c>
      <c r="J68" s="85">
        <v>8995</v>
      </c>
      <c r="K68" s="73"/>
      <c r="L68" s="83">
        <v>1056.205908483</v>
      </c>
      <c r="M68" s="84">
        <v>3.7555277553334834E-4</v>
      </c>
      <c r="N68" s="84">
        <f t="shared" si="0"/>
        <v>1.4603740633974977E-3</v>
      </c>
      <c r="O68" s="84">
        <f>L68/'סכום נכסי הקרן'!$C$42</f>
        <v>2.0258735630322944E-4</v>
      </c>
    </row>
    <row r="69" spans="2:15">
      <c r="B69" s="76" t="s">
        <v>1067</v>
      </c>
      <c r="C69" s="73" t="s">
        <v>1068</v>
      </c>
      <c r="D69" s="86" t="s">
        <v>120</v>
      </c>
      <c r="E69" s="86" t="s">
        <v>318</v>
      </c>
      <c r="F69" s="73" t="s">
        <v>1069</v>
      </c>
      <c r="G69" s="86" t="s">
        <v>1070</v>
      </c>
      <c r="H69" s="86" t="s">
        <v>133</v>
      </c>
      <c r="I69" s="83">
        <v>160034.67420300003</v>
      </c>
      <c r="J69" s="85">
        <v>4990</v>
      </c>
      <c r="K69" s="73"/>
      <c r="L69" s="83">
        <v>7985.7302427090017</v>
      </c>
      <c r="M69" s="84">
        <v>2.2377120185661896E-3</v>
      </c>
      <c r="N69" s="84">
        <f t="shared" si="0"/>
        <v>1.1041552816620072E-2</v>
      </c>
      <c r="O69" s="84">
        <f>L69/'סכום נכסי הקרן'!$C$42</f>
        <v>1.531716462696916E-3</v>
      </c>
    </row>
    <row r="70" spans="2:15">
      <c r="B70" s="76" t="s">
        <v>1071</v>
      </c>
      <c r="C70" s="73" t="s">
        <v>1072</v>
      </c>
      <c r="D70" s="86" t="s">
        <v>120</v>
      </c>
      <c r="E70" s="86" t="s">
        <v>318</v>
      </c>
      <c r="F70" s="73" t="s">
        <v>1073</v>
      </c>
      <c r="G70" s="86" t="s">
        <v>156</v>
      </c>
      <c r="H70" s="86" t="s">
        <v>133</v>
      </c>
      <c r="I70" s="83">
        <v>73682.833924000006</v>
      </c>
      <c r="J70" s="85">
        <v>1766</v>
      </c>
      <c r="K70" s="73"/>
      <c r="L70" s="83">
        <v>1301.2388471000002</v>
      </c>
      <c r="M70" s="84">
        <v>5.5770624428795059E-4</v>
      </c>
      <c r="N70" s="84">
        <f t="shared" si="0"/>
        <v>1.7991713995611381E-3</v>
      </c>
      <c r="O70" s="84">
        <f>L70/'סכום נכסי הקרן'!$C$42</f>
        <v>2.4958631251331822E-4</v>
      </c>
    </row>
    <row r="71" spans="2:15">
      <c r="B71" s="76" t="s">
        <v>1074</v>
      </c>
      <c r="C71" s="73" t="s">
        <v>1075</v>
      </c>
      <c r="D71" s="86" t="s">
        <v>120</v>
      </c>
      <c r="E71" s="86" t="s">
        <v>318</v>
      </c>
      <c r="F71" s="73" t="s">
        <v>1076</v>
      </c>
      <c r="G71" s="86" t="s">
        <v>1070</v>
      </c>
      <c r="H71" s="86" t="s">
        <v>133</v>
      </c>
      <c r="I71" s="83">
        <v>38900.218362000007</v>
      </c>
      <c r="J71" s="85">
        <v>18310</v>
      </c>
      <c r="K71" s="73"/>
      <c r="L71" s="83">
        <v>7122.629982116001</v>
      </c>
      <c r="M71" s="84">
        <v>1.6962789979556249E-3</v>
      </c>
      <c r="N71" s="84">
        <f t="shared" si="0"/>
        <v>9.8481782818269567E-3</v>
      </c>
      <c r="O71" s="84">
        <f>L71/'סכום נכסי הקרן'!$C$42</f>
        <v>1.3661680609943529E-3</v>
      </c>
    </row>
    <row r="72" spans="2:15">
      <c r="B72" s="76" t="s">
        <v>1077</v>
      </c>
      <c r="C72" s="73" t="s">
        <v>1078</v>
      </c>
      <c r="D72" s="86" t="s">
        <v>120</v>
      </c>
      <c r="E72" s="86" t="s">
        <v>318</v>
      </c>
      <c r="F72" s="73" t="s">
        <v>1079</v>
      </c>
      <c r="G72" s="86" t="s">
        <v>570</v>
      </c>
      <c r="H72" s="86" t="s">
        <v>133</v>
      </c>
      <c r="I72" s="83">
        <v>16180.649528000004</v>
      </c>
      <c r="J72" s="85">
        <v>16480</v>
      </c>
      <c r="K72" s="73"/>
      <c r="L72" s="83">
        <v>2666.5710422880006</v>
      </c>
      <c r="M72" s="84">
        <v>1.116841930278178E-3</v>
      </c>
      <c r="N72" s="84">
        <f t="shared" si="0"/>
        <v>3.6869621321824922E-3</v>
      </c>
      <c r="O72" s="84">
        <f>L72/'סכום נכסי הקרן'!$C$42</f>
        <v>5.1146615779471189E-4</v>
      </c>
    </row>
    <row r="73" spans="2:15">
      <c r="B73" s="76" t="s">
        <v>1080</v>
      </c>
      <c r="C73" s="73" t="s">
        <v>1081</v>
      </c>
      <c r="D73" s="86" t="s">
        <v>120</v>
      </c>
      <c r="E73" s="86" t="s">
        <v>318</v>
      </c>
      <c r="F73" s="73" t="s">
        <v>1082</v>
      </c>
      <c r="G73" s="86" t="s">
        <v>130</v>
      </c>
      <c r="H73" s="86" t="s">
        <v>133</v>
      </c>
      <c r="I73" s="83">
        <v>100301.70698400002</v>
      </c>
      <c r="J73" s="85">
        <v>1546</v>
      </c>
      <c r="K73" s="73"/>
      <c r="L73" s="83">
        <v>1550.6643900520003</v>
      </c>
      <c r="M73" s="84">
        <v>5.0089982642393489E-4</v>
      </c>
      <c r="N73" s="84">
        <f t="shared" si="0"/>
        <v>2.1440422157063617E-3</v>
      </c>
      <c r="O73" s="84">
        <f>L73/'סכום נכסי הקרן'!$C$42</f>
        <v>2.9742779960906723E-4</v>
      </c>
    </row>
    <row r="74" spans="2:15">
      <c r="B74" s="76" t="s">
        <v>1083</v>
      </c>
      <c r="C74" s="73" t="s">
        <v>1084</v>
      </c>
      <c r="D74" s="86" t="s">
        <v>120</v>
      </c>
      <c r="E74" s="86" t="s">
        <v>318</v>
      </c>
      <c r="F74" s="73" t="s">
        <v>1085</v>
      </c>
      <c r="G74" s="86" t="s">
        <v>506</v>
      </c>
      <c r="H74" s="86" t="s">
        <v>133</v>
      </c>
      <c r="I74" s="83">
        <v>268974.97510100005</v>
      </c>
      <c r="J74" s="85">
        <v>855</v>
      </c>
      <c r="K74" s="73"/>
      <c r="L74" s="83">
        <v>2299.7360371150007</v>
      </c>
      <c r="M74" s="84">
        <v>8.8892598559807922E-4</v>
      </c>
      <c r="N74" s="84">
        <f t="shared" si="0"/>
        <v>3.1797539043186937E-3</v>
      </c>
      <c r="O74" s="84">
        <f>L74/'סכום נכסי הקרן'!$C$42</f>
        <v>4.4110475070485965E-4</v>
      </c>
    </row>
    <row r="75" spans="2:15">
      <c r="B75" s="76" t="s">
        <v>1086</v>
      </c>
      <c r="C75" s="73" t="s">
        <v>1087</v>
      </c>
      <c r="D75" s="86" t="s">
        <v>120</v>
      </c>
      <c r="E75" s="86" t="s">
        <v>318</v>
      </c>
      <c r="F75" s="73" t="s">
        <v>565</v>
      </c>
      <c r="G75" s="86" t="s">
        <v>127</v>
      </c>
      <c r="H75" s="86" t="s">
        <v>133</v>
      </c>
      <c r="I75" s="83">
        <v>6221650.0638040006</v>
      </c>
      <c r="J75" s="85">
        <v>125.8</v>
      </c>
      <c r="K75" s="73"/>
      <c r="L75" s="83">
        <v>7826.8357803300014</v>
      </c>
      <c r="M75" s="84">
        <v>2.4017576798815916E-3</v>
      </c>
      <c r="N75" s="84">
        <f t="shared" si="0"/>
        <v>1.0821855738794534E-2</v>
      </c>
      <c r="O75" s="84">
        <f>L75/'סכום נכסי הקרן'!$C$42</f>
        <v>1.5012394422541709E-3</v>
      </c>
    </row>
    <row r="76" spans="2:15">
      <c r="B76" s="76" t="s">
        <v>1088</v>
      </c>
      <c r="C76" s="73" t="s">
        <v>1089</v>
      </c>
      <c r="D76" s="86" t="s">
        <v>120</v>
      </c>
      <c r="E76" s="86" t="s">
        <v>318</v>
      </c>
      <c r="F76" s="73" t="s">
        <v>378</v>
      </c>
      <c r="G76" s="86" t="s">
        <v>334</v>
      </c>
      <c r="H76" s="86" t="s">
        <v>133</v>
      </c>
      <c r="I76" s="83">
        <v>3910.0297010000004</v>
      </c>
      <c r="J76" s="85">
        <v>68330</v>
      </c>
      <c r="K76" s="73"/>
      <c r="L76" s="83">
        <v>2671.7232945880005</v>
      </c>
      <c r="M76" s="84">
        <v>7.3139090994626098E-4</v>
      </c>
      <c r="N76" s="84">
        <f t="shared" ref="N76:N139" si="1">IFERROR(L76/$L$11,0)</f>
        <v>3.6940859473084718E-3</v>
      </c>
      <c r="O76" s="84">
        <f>L76/'סכום נכסי הקרן'!$C$42</f>
        <v>5.1245439423997408E-4</v>
      </c>
    </row>
    <row r="77" spans="2:15">
      <c r="B77" s="76" t="s">
        <v>1090</v>
      </c>
      <c r="C77" s="73" t="s">
        <v>1091</v>
      </c>
      <c r="D77" s="86" t="s">
        <v>120</v>
      </c>
      <c r="E77" s="86" t="s">
        <v>318</v>
      </c>
      <c r="F77" s="73" t="s">
        <v>451</v>
      </c>
      <c r="G77" s="86" t="s">
        <v>444</v>
      </c>
      <c r="H77" s="86" t="s">
        <v>133</v>
      </c>
      <c r="I77" s="83">
        <v>48484.013780000008</v>
      </c>
      <c r="J77" s="85">
        <v>5758</v>
      </c>
      <c r="K77" s="73"/>
      <c r="L77" s="83">
        <v>2791.7095134580004</v>
      </c>
      <c r="M77" s="84">
        <v>6.1348171334952369E-4</v>
      </c>
      <c r="N77" s="84">
        <f t="shared" si="1"/>
        <v>3.8599861383560238E-3</v>
      </c>
      <c r="O77" s="84">
        <f>L77/'סכום נכסי הקרן'!$C$42</f>
        <v>5.354685533906329E-4</v>
      </c>
    </row>
    <row r="78" spans="2:15">
      <c r="B78" s="76" t="s">
        <v>1092</v>
      </c>
      <c r="C78" s="73" t="s">
        <v>1093</v>
      </c>
      <c r="D78" s="86" t="s">
        <v>120</v>
      </c>
      <c r="E78" s="86" t="s">
        <v>318</v>
      </c>
      <c r="F78" s="73" t="s">
        <v>1094</v>
      </c>
      <c r="G78" s="86" t="s">
        <v>334</v>
      </c>
      <c r="H78" s="86" t="s">
        <v>133</v>
      </c>
      <c r="I78" s="83">
        <v>69401.837736000016</v>
      </c>
      <c r="J78" s="85">
        <v>808</v>
      </c>
      <c r="K78" s="73"/>
      <c r="L78" s="83">
        <v>560.76684890900015</v>
      </c>
      <c r="M78" s="84">
        <v>4.6145941943226648E-4</v>
      </c>
      <c r="N78" s="84">
        <f t="shared" si="1"/>
        <v>7.7535010473104931E-4</v>
      </c>
      <c r="O78" s="84">
        <f>L78/'סכום נכסי הקרן'!$C$42</f>
        <v>1.0755883157871517E-4</v>
      </c>
    </row>
    <row r="79" spans="2:15">
      <c r="B79" s="76" t="s">
        <v>1095</v>
      </c>
      <c r="C79" s="73" t="s">
        <v>1096</v>
      </c>
      <c r="D79" s="86" t="s">
        <v>120</v>
      </c>
      <c r="E79" s="86" t="s">
        <v>318</v>
      </c>
      <c r="F79" s="73" t="s">
        <v>453</v>
      </c>
      <c r="G79" s="86" t="s">
        <v>334</v>
      </c>
      <c r="H79" s="86" t="s">
        <v>133</v>
      </c>
      <c r="I79" s="83">
        <v>46154.974203999998</v>
      </c>
      <c r="J79" s="85">
        <v>7673</v>
      </c>
      <c r="K79" s="73"/>
      <c r="L79" s="83">
        <v>3541.4711707080005</v>
      </c>
      <c r="M79" s="84">
        <v>1.2646824135310764E-3</v>
      </c>
      <c r="N79" s="84">
        <f t="shared" si="1"/>
        <v>4.8966518767161191E-3</v>
      </c>
      <c r="O79" s="84">
        <f>L79/'סכום נכסי הקרן'!$C$42</f>
        <v>6.792778530545254E-4</v>
      </c>
    </row>
    <row r="80" spans="2:15">
      <c r="B80" s="76" t="s">
        <v>1097</v>
      </c>
      <c r="C80" s="73" t="s">
        <v>1098</v>
      </c>
      <c r="D80" s="86" t="s">
        <v>120</v>
      </c>
      <c r="E80" s="86" t="s">
        <v>318</v>
      </c>
      <c r="F80" s="73" t="s">
        <v>1099</v>
      </c>
      <c r="G80" s="86" t="s">
        <v>1070</v>
      </c>
      <c r="H80" s="86" t="s">
        <v>133</v>
      </c>
      <c r="I80" s="83">
        <v>106642.65181400001</v>
      </c>
      <c r="J80" s="85">
        <v>7553</v>
      </c>
      <c r="K80" s="73"/>
      <c r="L80" s="83">
        <v>8054.719491482002</v>
      </c>
      <c r="M80" s="84">
        <v>1.678828189022034E-3</v>
      </c>
      <c r="N80" s="84">
        <f t="shared" si="1"/>
        <v>1.1136941517584709E-2</v>
      </c>
      <c r="O80" s="84">
        <f>L80/'סכום נכסי הקרן'!$C$42</f>
        <v>1.544949061956223E-3</v>
      </c>
    </row>
    <row r="81" spans="2:15">
      <c r="B81" s="76" t="s">
        <v>1100</v>
      </c>
      <c r="C81" s="73" t="s">
        <v>1101</v>
      </c>
      <c r="D81" s="86" t="s">
        <v>120</v>
      </c>
      <c r="E81" s="86" t="s">
        <v>318</v>
      </c>
      <c r="F81" s="73" t="s">
        <v>1102</v>
      </c>
      <c r="G81" s="86" t="s">
        <v>1103</v>
      </c>
      <c r="H81" s="86" t="s">
        <v>133</v>
      </c>
      <c r="I81" s="83">
        <v>116914.05257400003</v>
      </c>
      <c r="J81" s="85">
        <v>5064</v>
      </c>
      <c r="K81" s="73"/>
      <c r="L81" s="83">
        <v>5920.5276223130013</v>
      </c>
      <c r="M81" s="84">
        <v>1.0659144303783346E-3</v>
      </c>
      <c r="N81" s="84">
        <f t="shared" si="1"/>
        <v>8.1860789755215865E-3</v>
      </c>
      <c r="O81" s="84">
        <f>L81/'סכום נכסי הקרן'!$C$42</f>
        <v>1.1355967896897452E-3</v>
      </c>
    </row>
    <row r="82" spans="2:15">
      <c r="B82" s="76" t="s">
        <v>1104</v>
      </c>
      <c r="C82" s="73" t="s">
        <v>1105</v>
      </c>
      <c r="D82" s="86" t="s">
        <v>120</v>
      </c>
      <c r="E82" s="86" t="s">
        <v>318</v>
      </c>
      <c r="F82" s="73" t="s">
        <v>489</v>
      </c>
      <c r="G82" s="86" t="s">
        <v>490</v>
      </c>
      <c r="H82" s="86" t="s">
        <v>133</v>
      </c>
      <c r="I82" s="83">
        <v>2669.0806220000004</v>
      </c>
      <c r="J82" s="85">
        <v>45610</v>
      </c>
      <c r="K82" s="73"/>
      <c r="L82" s="83">
        <v>1217.3676715250001</v>
      </c>
      <c r="M82" s="84">
        <v>9.0267887720826682E-4</v>
      </c>
      <c r="N82" s="84">
        <f t="shared" si="1"/>
        <v>1.6832060480206348E-3</v>
      </c>
      <c r="O82" s="84">
        <f>L82/'סכום נכסי הקרן'!$C$42</f>
        <v>2.3349926017502244E-4</v>
      </c>
    </row>
    <row r="83" spans="2:15">
      <c r="B83" s="76" t="s">
        <v>1106</v>
      </c>
      <c r="C83" s="73" t="s">
        <v>1107</v>
      </c>
      <c r="D83" s="86" t="s">
        <v>120</v>
      </c>
      <c r="E83" s="86" t="s">
        <v>318</v>
      </c>
      <c r="F83" s="73" t="s">
        <v>567</v>
      </c>
      <c r="G83" s="86" t="s">
        <v>444</v>
      </c>
      <c r="H83" s="86" t="s">
        <v>133</v>
      </c>
      <c r="I83" s="83">
        <v>45325.880204000008</v>
      </c>
      <c r="J83" s="85">
        <v>7851</v>
      </c>
      <c r="K83" s="73"/>
      <c r="L83" s="83">
        <v>3558.5348548030006</v>
      </c>
      <c r="M83" s="84">
        <v>7.3244465975394555E-4</v>
      </c>
      <c r="N83" s="84">
        <f t="shared" si="1"/>
        <v>4.9202451566610662E-3</v>
      </c>
      <c r="O83" s="84">
        <f>L83/'סכום נכסי הקרן'!$C$42</f>
        <v>6.8255078177215068E-4</v>
      </c>
    </row>
    <row r="84" spans="2:15">
      <c r="B84" s="76" t="s">
        <v>1108</v>
      </c>
      <c r="C84" s="73" t="s">
        <v>1109</v>
      </c>
      <c r="D84" s="86" t="s">
        <v>120</v>
      </c>
      <c r="E84" s="86" t="s">
        <v>318</v>
      </c>
      <c r="F84" s="73" t="s">
        <v>540</v>
      </c>
      <c r="G84" s="86" t="s">
        <v>334</v>
      </c>
      <c r="H84" s="86" t="s">
        <v>133</v>
      </c>
      <c r="I84" s="83">
        <v>1546281.3814790002</v>
      </c>
      <c r="J84" s="85">
        <v>159</v>
      </c>
      <c r="K84" s="73"/>
      <c r="L84" s="83">
        <v>2458.587396551</v>
      </c>
      <c r="M84" s="84">
        <v>2.2410396574083181E-3</v>
      </c>
      <c r="N84" s="84">
        <f t="shared" si="1"/>
        <v>3.3993913854126565E-3</v>
      </c>
      <c r="O84" s="84">
        <f>L84/'סכום נכסי הקרן'!$C$42</f>
        <v>4.7157350371489936E-4</v>
      </c>
    </row>
    <row r="85" spans="2:15">
      <c r="B85" s="76" t="s">
        <v>1110</v>
      </c>
      <c r="C85" s="73" t="s">
        <v>1111</v>
      </c>
      <c r="D85" s="86" t="s">
        <v>120</v>
      </c>
      <c r="E85" s="86" t="s">
        <v>318</v>
      </c>
      <c r="F85" s="73" t="s">
        <v>544</v>
      </c>
      <c r="G85" s="86" t="s">
        <v>342</v>
      </c>
      <c r="H85" s="86" t="s">
        <v>133</v>
      </c>
      <c r="I85" s="83">
        <v>328809.06127300009</v>
      </c>
      <c r="J85" s="85">
        <v>311.60000000000002</v>
      </c>
      <c r="K85" s="73"/>
      <c r="L85" s="83">
        <v>1024.5690348920002</v>
      </c>
      <c r="M85" s="84">
        <v>5.7484519790886111E-4</v>
      </c>
      <c r="N85" s="84">
        <f t="shared" si="1"/>
        <v>1.4166310117176982E-3</v>
      </c>
      <c r="O85" s="84">
        <f>L85/'סכום נכסי הקרן'!$C$42</f>
        <v>1.9651919238649324E-4</v>
      </c>
    </row>
    <row r="86" spans="2:15">
      <c r="B86" s="76" t="s">
        <v>1112</v>
      </c>
      <c r="C86" s="73" t="s">
        <v>1113</v>
      </c>
      <c r="D86" s="86" t="s">
        <v>120</v>
      </c>
      <c r="E86" s="86" t="s">
        <v>318</v>
      </c>
      <c r="F86" s="73" t="s">
        <v>1114</v>
      </c>
      <c r="G86" s="86" t="s">
        <v>127</v>
      </c>
      <c r="H86" s="86" t="s">
        <v>133</v>
      </c>
      <c r="I86" s="83">
        <v>53677.527069000018</v>
      </c>
      <c r="J86" s="85">
        <v>1892</v>
      </c>
      <c r="K86" s="73"/>
      <c r="L86" s="83">
        <v>1015.5788121470001</v>
      </c>
      <c r="M86" s="84">
        <v>5.7213847468700371E-4</v>
      </c>
      <c r="N86" s="84">
        <f t="shared" si="1"/>
        <v>1.4042005869155673E-3</v>
      </c>
      <c r="O86" s="84">
        <f>L86/'סכום נכסי הקרן'!$C$42</f>
        <v>1.9479480754461839E-4</v>
      </c>
    </row>
    <row r="87" spans="2:15">
      <c r="B87" s="76" t="s">
        <v>1115</v>
      </c>
      <c r="C87" s="73" t="s">
        <v>1116</v>
      </c>
      <c r="D87" s="86" t="s">
        <v>120</v>
      </c>
      <c r="E87" s="86" t="s">
        <v>318</v>
      </c>
      <c r="F87" s="73" t="s">
        <v>1117</v>
      </c>
      <c r="G87" s="86" t="s">
        <v>158</v>
      </c>
      <c r="H87" s="86" t="s">
        <v>133</v>
      </c>
      <c r="I87" s="83">
        <v>11141.910469000002</v>
      </c>
      <c r="J87" s="85">
        <v>7005</v>
      </c>
      <c r="K87" s="73"/>
      <c r="L87" s="83">
        <v>780.49082843300016</v>
      </c>
      <c r="M87" s="84">
        <v>3.3808438878087289E-4</v>
      </c>
      <c r="N87" s="84">
        <f t="shared" si="1"/>
        <v>1.0791537458829934E-3</v>
      </c>
      <c r="O87" s="84">
        <f>L87/'סכום נכסי הקרן'!$C$42</f>
        <v>1.497033601887902E-4</v>
      </c>
    </row>
    <row r="88" spans="2:15">
      <c r="B88" s="76" t="s">
        <v>1118</v>
      </c>
      <c r="C88" s="73" t="s">
        <v>1119</v>
      </c>
      <c r="D88" s="86" t="s">
        <v>120</v>
      </c>
      <c r="E88" s="86" t="s">
        <v>318</v>
      </c>
      <c r="F88" s="73" t="s">
        <v>1120</v>
      </c>
      <c r="G88" s="86" t="s">
        <v>129</v>
      </c>
      <c r="H88" s="86" t="s">
        <v>133</v>
      </c>
      <c r="I88" s="83">
        <v>1137578.0513250001</v>
      </c>
      <c r="J88" s="85">
        <v>180</v>
      </c>
      <c r="K88" s="73"/>
      <c r="L88" s="83">
        <v>2047.6404923860002</v>
      </c>
      <c r="M88" s="84">
        <v>2.2279302507302447E-3</v>
      </c>
      <c r="N88" s="84">
        <f t="shared" si="1"/>
        <v>2.8311913825003246E-3</v>
      </c>
      <c r="O88" s="84">
        <f>L88/'סכום נכסי הקרן'!$C$42</f>
        <v>3.9275113941345609E-4</v>
      </c>
    </row>
    <row r="89" spans="2:15">
      <c r="B89" s="76" t="s">
        <v>1121</v>
      </c>
      <c r="C89" s="73" t="s">
        <v>1122</v>
      </c>
      <c r="D89" s="86" t="s">
        <v>120</v>
      </c>
      <c r="E89" s="86" t="s">
        <v>318</v>
      </c>
      <c r="F89" s="73" t="s">
        <v>546</v>
      </c>
      <c r="G89" s="86" t="s">
        <v>547</v>
      </c>
      <c r="H89" s="86" t="s">
        <v>133</v>
      </c>
      <c r="I89" s="83">
        <v>36849.653705999997</v>
      </c>
      <c r="J89" s="85">
        <v>8242</v>
      </c>
      <c r="K89" s="73"/>
      <c r="L89" s="83">
        <v>3037.14845844</v>
      </c>
      <c r="M89" s="84">
        <v>1.036835195452446E-3</v>
      </c>
      <c r="N89" s="84">
        <f t="shared" si="1"/>
        <v>4.199344843434814E-3</v>
      </c>
      <c r="O89" s="84">
        <f>L89/'סכום נכסי הקרן'!$C$42</f>
        <v>5.8254538433657283E-4</v>
      </c>
    </row>
    <row r="90" spans="2:15">
      <c r="B90" s="76" t="s">
        <v>1123</v>
      </c>
      <c r="C90" s="73" t="s">
        <v>1124</v>
      </c>
      <c r="D90" s="86" t="s">
        <v>120</v>
      </c>
      <c r="E90" s="86" t="s">
        <v>318</v>
      </c>
      <c r="F90" s="73" t="s">
        <v>1125</v>
      </c>
      <c r="G90" s="86" t="s">
        <v>127</v>
      </c>
      <c r="H90" s="86" t="s">
        <v>133</v>
      </c>
      <c r="I90" s="83">
        <v>115230.15180200001</v>
      </c>
      <c r="J90" s="85">
        <v>1540</v>
      </c>
      <c r="K90" s="73"/>
      <c r="L90" s="83">
        <v>1774.5443377160002</v>
      </c>
      <c r="M90" s="84">
        <v>1.2236794240875015E-3</v>
      </c>
      <c r="N90" s="84">
        <f t="shared" si="1"/>
        <v>2.4535921493484504E-3</v>
      </c>
      <c r="O90" s="84">
        <f>L90/'סכום נכסי הקרן'!$C$42</f>
        <v>3.4036947070016876E-4</v>
      </c>
    </row>
    <row r="91" spans="2:15">
      <c r="B91" s="76" t="s">
        <v>1126</v>
      </c>
      <c r="C91" s="73" t="s">
        <v>1127</v>
      </c>
      <c r="D91" s="86" t="s">
        <v>120</v>
      </c>
      <c r="E91" s="86" t="s">
        <v>318</v>
      </c>
      <c r="F91" s="73" t="s">
        <v>1128</v>
      </c>
      <c r="G91" s="86" t="s">
        <v>499</v>
      </c>
      <c r="H91" s="86" t="s">
        <v>133</v>
      </c>
      <c r="I91" s="83">
        <v>19783.513970000004</v>
      </c>
      <c r="J91" s="85">
        <v>4749</v>
      </c>
      <c r="K91" s="73"/>
      <c r="L91" s="83">
        <v>939.51907842600008</v>
      </c>
      <c r="M91" s="84">
        <v>2.677431272613374E-4</v>
      </c>
      <c r="N91" s="84">
        <f t="shared" si="1"/>
        <v>1.2990358065418203E-3</v>
      </c>
      <c r="O91" s="84">
        <f>L91/'סכום נכסי הקרן'!$C$42</f>
        <v>1.8020604199056451E-4</v>
      </c>
    </row>
    <row r="92" spans="2:15">
      <c r="B92" s="76" t="s">
        <v>1129</v>
      </c>
      <c r="C92" s="73" t="s">
        <v>1130</v>
      </c>
      <c r="D92" s="86" t="s">
        <v>120</v>
      </c>
      <c r="E92" s="86" t="s">
        <v>318</v>
      </c>
      <c r="F92" s="73" t="s">
        <v>515</v>
      </c>
      <c r="G92" s="86" t="s">
        <v>157</v>
      </c>
      <c r="H92" s="86" t="s">
        <v>133</v>
      </c>
      <c r="I92" s="83">
        <v>235408.66099000003</v>
      </c>
      <c r="J92" s="85">
        <v>1279</v>
      </c>
      <c r="K92" s="73"/>
      <c r="L92" s="83">
        <v>3010.8767740600006</v>
      </c>
      <c r="M92" s="84">
        <v>1.4238487302512825E-3</v>
      </c>
      <c r="N92" s="84">
        <f t="shared" si="1"/>
        <v>4.1630200263113983E-3</v>
      </c>
      <c r="O92" s="84">
        <f>L92/'סכום נכסי הקרן'!$C$42</f>
        <v>5.7750629958857962E-4</v>
      </c>
    </row>
    <row r="93" spans="2:15">
      <c r="B93" s="76" t="s">
        <v>1131</v>
      </c>
      <c r="C93" s="73" t="s">
        <v>1132</v>
      </c>
      <c r="D93" s="86" t="s">
        <v>120</v>
      </c>
      <c r="E93" s="86" t="s">
        <v>318</v>
      </c>
      <c r="F93" s="73" t="s">
        <v>1133</v>
      </c>
      <c r="G93" s="86" t="s">
        <v>128</v>
      </c>
      <c r="H93" s="86" t="s">
        <v>133</v>
      </c>
      <c r="I93" s="83">
        <v>15805.587028000004</v>
      </c>
      <c r="J93" s="85">
        <v>13450</v>
      </c>
      <c r="K93" s="73"/>
      <c r="L93" s="83">
        <v>2125.8514552200004</v>
      </c>
      <c r="M93" s="84">
        <v>1.2916254482521581E-3</v>
      </c>
      <c r="N93" s="84">
        <f t="shared" si="1"/>
        <v>2.939330582138174E-3</v>
      </c>
      <c r="O93" s="84">
        <f>L93/'סכום נכסי הקרן'!$C$42</f>
        <v>4.0775252509707465E-4</v>
      </c>
    </row>
    <row r="94" spans="2:15">
      <c r="B94" s="76" t="s">
        <v>1134</v>
      </c>
      <c r="C94" s="73" t="s">
        <v>1135</v>
      </c>
      <c r="D94" s="86" t="s">
        <v>120</v>
      </c>
      <c r="E94" s="86" t="s">
        <v>318</v>
      </c>
      <c r="F94" s="73" t="s">
        <v>1136</v>
      </c>
      <c r="G94" s="86" t="s">
        <v>480</v>
      </c>
      <c r="H94" s="86" t="s">
        <v>133</v>
      </c>
      <c r="I94" s="83">
        <v>6478.9279070000011</v>
      </c>
      <c r="J94" s="85">
        <v>40330</v>
      </c>
      <c r="K94" s="73"/>
      <c r="L94" s="83">
        <v>2612.9516249540006</v>
      </c>
      <c r="M94" s="84">
        <v>9.5259271701756223E-4</v>
      </c>
      <c r="N94" s="84">
        <f t="shared" si="1"/>
        <v>3.6128246882048058E-3</v>
      </c>
      <c r="O94" s="84">
        <f>L94/'סכום נכסי הקרן'!$C$42</f>
        <v>5.0118159498648419E-4</v>
      </c>
    </row>
    <row r="95" spans="2:15">
      <c r="B95" s="76" t="s">
        <v>1137</v>
      </c>
      <c r="C95" s="73" t="s">
        <v>1138</v>
      </c>
      <c r="D95" s="86" t="s">
        <v>120</v>
      </c>
      <c r="E95" s="86" t="s">
        <v>318</v>
      </c>
      <c r="F95" s="73" t="s">
        <v>1139</v>
      </c>
      <c r="G95" s="86" t="s">
        <v>570</v>
      </c>
      <c r="H95" s="86" t="s">
        <v>133</v>
      </c>
      <c r="I95" s="83">
        <v>8024.7527710000022</v>
      </c>
      <c r="J95" s="85">
        <v>30370</v>
      </c>
      <c r="K95" s="73"/>
      <c r="L95" s="83">
        <v>2437.1174165240004</v>
      </c>
      <c r="M95" s="84">
        <v>5.8259340029479792E-4</v>
      </c>
      <c r="N95" s="84">
        <f t="shared" si="1"/>
        <v>3.3697056946574082E-3</v>
      </c>
      <c r="O95" s="84">
        <f>L95/'סכום נכסי הקרן'!$C$42</f>
        <v>4.6745541797175094E-4</v>
      </c>
    </row>
    <row r="96" spans="2:15">
      <c r="B96" s="76" t="s">
        <v>1140</v>
      </c>
      <c r="C96" s="73" t="s">
        <v>1141</v>
      </c>
      <c r="D96" s="86" t="s">
        <v>120</v>
      </c>
      <c r="E96" s="86" t="s">
        <v>318</v>
      </c>
      <c r="F96" s="73" t="s">
        <v>495</v>
      </c>
      <c r="G96" s="86" t="s">
        <v>342</v>
      </c>
      <c r="H96" s="86" t="s">
        <v>133</v>
      </c>
      <c r="I96" s="83">
        <v>15627.222620000004</v>
      </c>
      <c r="J96" s="85">
        <v>39800</v>
      </c>
      <c r="K96" s="73"/>
      <c r="L96" s="83">
        <v>6219.6346028800008</v>
      </c>
      <c r="M96" s="84">
        <v>1.4697986516456587E-3</v>
      </c>
      <c r="N96" s="84">
        <f t="shared" si="1"/>
        <v>8.5996423471074931E-3</v>
      </c>
      <c r="O96" s="84">
        <f>L96/'סכום נכסי הקרן'!$C$42</f>
        <v>1.1929675087495744E-3</v>
      </c>
    </row>
    <row r="97" spans="2:15">
      <c r="B97" s="76" t="s">
        <v>1142</v>
      </c>
      <c r="C97" s="73" t="s">
        <v>1143</v>
      </c>
      <c r="D97" s="86" t="s">
        <v>120</v>
      </c>
      <c r="E97" s="86" t="s">
        <v>318</v>
      </c>
      <c r="F97" s="73">
        <v>520029026</v>
      </c>
      <c r="G97" s="86" t="s">
        <v>320</v>
      </c>
      <c r="H97" s="86" t="s">
        <v>133</v>
      </c>
      <c r="I97" s="83">
        <v>1701.0083370000002</v>
      </c>
      <c r="J97" s="85">
        <v>14950</v>
      </c>
      <c r="K97" s="73"/>
      <c r="L97" s="83">
        <v>254.30074642600002</v>
      </c>
      <c r="M97" s="84">
        <v>4.7979736826368931E-5</v>
      </c>
      <c r="N97" s="84">
        <f t="shared" si="1"/>
        <v>3.5161156683600559E-4</v>
      </c>
      <c r="O97" s="84">
        <f>L97/'סכום נכסי הקרן'!$C$42</f>
        <v>4.8776583723504579E-5</v>
      </c>
    </row>
    <row r="98" spans="2:15">
      <c r="B98" s="76" t="s">
        <v>1144</v>
      </c>
      <c r="C98" s="73" t="s">
        <v>1145</v>
      </c>
      <c r="D98" s="86" t="s">
        <v>120</v>
      </c>
      <c r="E98" s="86" t="s">
        <v>318</v>
      </c>
      <c r="F98" s="73" t="s">
        <v>1146</v>
      </c>
      <c r="G98" s="86" t="s">
        <v>419</v>
      </c>
      <c r="H98" s="86" t="s">
        <v>133</v>
      </c>
      <c r="I98" s="83">
        <v>9415.8055510000013</v>
      </c>
      <c r="J98" s="85">
        <v>15850</v>
      </c>
      <c r="K98" s="73"/>
      <c r="L98" s="83">
        <v>1492.4051798549999</v>
      </c>
      <c r="M98" s="84">
        <v>9.8615939758827948E-4</v>
      </c>
      <c r="N98" s="84">
        <f t="shared" si="1"/>
        <v>2.0634895139628913E-3</v>
      </c>
      <c r="O98" s="84">
        <f>L98/'סכום נכסי הקרן'!$C$42</f>
        <v>2.8625329350251064E-4</v>
      </c>
    </row>
    <row r="99" spans="2:15">
      <c r="B99" s="76" t="s">
        <v>1147</v>
      </c>
      <c r="C99" s="73" t="s">
        <v>1148</v>
      </c>
      <c r="D99" s="86" t="s">
        <v>120</v>
      </c>
      <c r="E99" s="86" t="s">
        <v>318</v>
      </c>
      <c r="F99" s="73" t="s">
        <v>617</v>
      </c>
      <c r="G99" s="86" t="s">
        <v>157</v>
      </c>
      <c r="H99" s="86" t="s">
        <v>133</v>
      </c>
      <c r="I99" s="83">
        <v>265529.40474300005</v>
      </c>
      <c r="J99" s="85">
        <v>1460</v>
      </c>
      <c r="K99" s="73"/>
      <c r="L99" s="83">
        <v>3876.7293092490008</v>
      </c>
      <c r="M99" s="84">
        <v>1.4256583630663834E-3</v>
      </c>
      <c r="N99" s="84">
        <f t="shared" si="1"/>
        <v>5.3602000221448873E-3</v>
      </c>
      <c r="O99" s="84">
        <f>L99/'סכום נכסי הקרן'!$C$42</f>
        <v>7.4358260596365589E-4</v>
      </c>
    </row>
    <row r="100" spans="2:15">
      <c r="B100" s="76" t="s">
        <v>1149</v>
      </c>
      <c r="C100" s="73" t="s">
        <v>1150</v>
      </c>
      <c r="D100" s="86" t="s">
        <v>120</v>
      </c>
      <c r="E100" s="86" t="s">
        <v>318</v>
      </c>
      <c r="F100" s="73" t="s">
        <v>1151</v>
      </c>
      <c r="G100" s="86" t="s">
        <v>158</v>
      </c>
      <c r="H100" s="86" t="s">
        <v>133</v>
      </c>
      <c r="I100" s="83">
        <v>447.16307500000005</v>
      </c>
      <c r="J100" s="85">
        <v>11580</v>
      </c>
      <c r="K100" s="73"/>
      <c r="L100" s="83">
        <v>51.78148408500001</v>
      </c>
      <c r="M100" s="84">
        <v>9.6846943917978604E-6</v>
      </c>
      <c r="N100" s="84">
        <f t="shared" si="1"/>
        <v>7.1596206492137283E-5</v>
      </c>
      <c r="O100" s="84">
        <f>L100/'סכום נכסי הקרן'!$C$42</f>
        <v>9.9320349204491744E-6</v>
      </c>
    </row>
    <row r="101" spans="2:15">
      <c r="B101" s="76" t="s">
        <v>1152</v>
      </c>
      <c r="C101" s="73" t="s">
        <v>1153</v>
      </c>
      <c r="D101" s="86" t="s">
        <v>120</v>
      </c>
      <c r="E101" s="86" t="s">
        <v>318</v>
      </c>
      <c r="F101" s="73" t="s">
        <v>1154</v>
      </c>
      <c r="G101" s="86" t="s">
        <v>506</v>
      </c>
      <c r="H101" s="86" t="s">
        <v>133</v>
      </c>
      <c r="I101" s="83">
        <v>6057.0027160000009</v>
      </c>
      <c r="J101" s="85">
        <v>8997</v>
      </c>
      <c r="K101" s="73"/>
      <c r="L101" s="83">
        <v>544.94853436800008</v>
      </c>
      <c r="M101" s="84">
        <v>2.8749023679891419E-4</v>
      </c>
      <c r="N101" s="84">
        <f t="shared" si="1"/>
        <v>7.5347874792760291E-4</v>
      </c>
      <c r="O101" s="84">
        <f>L101/'סכום נכסי הקרן'!$C$42</f>
        <v>1.0452477306957768E-4</v>
      </c>
    </row>
    <row r="102" spans="2:15">
      <c r="B102" s="76" t="s">
        <v>1155</v>
      </c>
      <c r="C102" s="73" t="s">
        <v>1156</v>
      </c>
      <c r="D102" s="86" t="s">
        <v>120</v>
      </c>
      <c r="E102" s="86" t="s">
        <v>318</v>
      </c>
      <c r="F102" s="73" t="s">
        <v>531</v>
      </c>
      <c r="G102" s="86" t="s">
        <v>532</v>
      </c>
      <c r="H102" s="86" t="s">
        <v>133</v>
      </c>
      <c r="I102" s="83">
        <v>29743.773297000007</v>
      </c>
      <c r="J102" s="85">
        <v>35950</v>
      </c>
      <c r="K102" s="73"/>
      <c r="L102" s="83">
        <v>10692.886500396002</v>
      </c>
      <c r="M102" s="84">
        <v>1.8108453009807466E-3</v>
      </c>
      <c r="N102" s="84">
        <f t="shared" si="1"/>
        <v>1.4784630518172201E-2</v>
      </c>
      <c r="O102" s="84">
        <f>L102/'סכום נכסי הקרן'!$C$42</f>
        <v>2.0509671362064562E-3</v>
      </c>
    </row>
    <row r="103" spans="2:15">
      <c r="B103" s="76" t="s">
        <v>1157</v>
      </c>
      <c r="C103" s="73" t="s">
        <v>1158</v>
      </c>
      <c r="D103" s="86" t="s">
        <v>120</v>
      </c>
      <c r="E103" s="86" t="s">
        <v>318</v>
      </c>
      <c r="F103" s="73" t="s">
        <v>1159</v>
      </c>
      <c r="G103" s="86" t="s">
        <v>984</v>
      </c>
      <c r="H103" s="86" t="s">
        <v>133</v>
      </c>
      <c r="I103" s="83">
        <v>20201.736650999999</v>
      </c>
      <c r="J103" s="85">
        <v>12800</v>
      </c>
      <c r="K103" s="73"/>
      <c r="L103" s="83">
        <v>2585.8222912760002</v>
      </c>
      <c r="M103" s="84">
        <v>4.563973569590084E-4</v>
      </c>
      <c r="N103" s="84">
        <f t="shared" si="1"/>
        <v>3.5753140333766088E-3</v>
      </c>
      <c r="O103" s="84">
        <f>L103/'סכום נכסי הקרן'!$C$42</f>
        <v>4.9597800736786522E-4</v>
      </c>
    </row>
    <row r="104" spans="2:15">
      <c r="B104" s="76" t="s">
        <v>1160</v>
      </c>
      <c r="C104" s="73" t="s">
        <v>1161</v>
      </c>
      <c r="D104" s="86" t="s">
        <v>120</v>
      </c>
      <c r="E104" s="86" t="s">
        <v>318</v>
      </c>
      <c r="F104" s="73" t="s">
        <v>646</v>
      </c>
      <c r="G104" s="86" t="s">
        <v>506</v>
      </c>
      <c r="H104" s="86" t="s">
        <v>133</v>
      </c>
      <c r="I104" s="83">
        <v>56324.374743000008</v>
      </c>
      <c r="J104" s="85">
        <v>2255</v>
      </c>
      <c r="K104" s="73"/>
      <c r="L104" s="83">
        <v>1270.1146504460003</v>
      </c>
      <c r="M104" s="84">
        <v>1.0399911021010992E-3</v>
      </c>
      <c r="N104" s="84">
        <f t="shared" si="1"/>
        <v>1.7561372059701672E-3</v>
      </c>
      <c r="O104" s="84">
        <f>L104/'סכום נכסי הקרן'!$C$42</f>
        <v>2.4361648346146991E-4</v>
      </c>
    </row>
    <row r="105" spans="2:15">
      <c r="B105" s="76" t="s">
        <v>1162</v>
      </c>
      <c r="C105" s="73" t="s">
        <v>1163</v>
      </c>
      <c r="D105" s="86" t="s">
        <v>120</v>
      </c>
      <c r="E105" s="86" t="s">
        <v>318</v>
      </c>
      <c r="F105" s="73" t="s">
        <v>408</v>
      </c>
      <c r="G105" s="86" t="s">
        <v>334</v>
      </c>
      <c r="H105" s="86" t="s">
        <v>133</v>
      </c>
      <c r="I105" s="83">
        <v>19542.421526000002</v>
      </c>
      <c r="J105" s="85">
        <v>21470</v>
      </c>
      <c r="K105" s="73"/>
      <c r="L105" s="83">
        <v>4195.7579016950012</v>
      </c>
      <c r="M105" s="84">
        <v>1.601947734119136E-3</v>
      </c>
      <c r="N105" s="84">
        <f t="shared" si="1"/>
        <v>5.8013082171932476E-3</v>
      </c>
      <c r="O105" s="84">
        <f>L105/'סכום נכסי הקרן'!$C$42</f>
        <v>8.0477442340160573E-4</v>
      </c>
    </row>
    <row r="106" spans="2:15">
      <c r="B106" s="76" t="s">
        <v>1164</v>
      </c>
      <c r="C106" s="73" t="s">
        <v>1165</v>
      </c>
      <c r="D106" s="86" t="s">
        <v>120</v>
      </c>
      <c r="E106" s="86" t="s">
        <v>318</v>
      </c>
      <c r="F106" s="73" t="s">
        <v>410</v>
      </c>
      <c r="G106" s="86" t="s">
        <v>334</v>
      </c>
      <c r="H106" s="86" t="s">
        <v>133</v>
      </c>
      <c r="I106" s="83">
        <v>280525.98433500004</v>
      </c>
      <c r="J106" s="85">
        <v>1625</v>
      </c>
      <c r="K106" s="73"/>
      <c r="L106" s="83">
        <v>4558.5472454510009</v>
      </c>
      <c r="M106" s="84">
        <v>1.4463585921988616E-3</v>
      </c>
      <c r="N106" s="84">
        <f t="shared" si="1"/>
        <v>6.3029226693025056E-3</v>
      </c>
      <c r="O106" s="84">
        <f>L106/'סכום נכסי הקרן'!$C$42</f>
        <v>8.7435984557754549E-4</v>
      </c>
    </row>
    <row r="107" spans="2:15">
      <c r="B107" s="76" t="s">
        <v>1166</v>
      </c>
      <c r="C107" s="73" t="s">
        <v>1167</v>
      </c>
      <c r="D107" s="86" t="s">
        <v>120</v>
      </c>
      <c r="E107" s="86" t="s">
        <v>318</v>
      </c>
      <c r="F107" s="73" t="s">
        <v>1168</v>
      </c>
      <c r="G107" s="86" t="s">
        <v>570</v>
      </c>
      <c r="H107" s="86" t="s">
        <v>133</v>
      </c>
      <c r="I107" s="83">
        <v>28734.860178000006</v>
      </c>
      <c r="J107" s="85">
        <v>7180</v>
      </c>
      <c r="K107" s="73"/>
      <c r="L107" s="83">
        <v>2063.1629607950003</v>
      </c>
      <c r="M107" s="84">
        <v>5.9316942479233613E-4</v>
      </c>
      <c r="N107" s="84">
        <f t="shared" si="1"/>
        <v>2.8526536845783056E-3</v>
      </c>
      <c r="O107" s="84">
        <f>L107/'סכום נכסי הקרן'!$C$42</f>
        <v>3.9572845265609482E-4</v>
      </c>
    </row>
    <row r="108" spans="2:15">
      <c r="B108" s="76" t="s">
        <v>1169</v>
      </c>
      <c r="C108" s="73" t="s">
        <v>1170</v>
      </c>
      <c r="D108" s="86" t="s">
        <v>120</v>
      </c>
      <c r="E108" s="86" t="s">
        <v>318</v>
      </c>
      <c r="F108" s="73" t="s">
        <v>1171</v>
      </c>
      <c r="G108" s="86" t="s">
        <v>570</v>
      </c>
      <c r="H108" s="86" t="s">
        <v>133</v>
      </c>
      <c r="I108" s="83">
        <v>7180.008063000002</v>
      </c>
      <c r="J108" s="85">
        <v>21910</v>
      </c>
      <c r="K108" s="73"/>
      <c r="L108" s="83">
        <v>1573.1397665290001</v>
      </c>
      <c r="M108" s="84">
        <v>5.2121264580961852E-4</v>
      </c>
      <c r="N108" s="84">
        <f t="shared" si="1"/>
        <v>2.1751180282998045E-3</v>
      </c>
      <c r="O108" s="84">
        <f>L108/'סכום נכסי הקרן'!$C$42</f>
        <v>3.017387271146091E-4</v>
      </c>
    </row>
    <row r="109" spans="2:15">
      <c r="B109" s="76" t="s">
        <v>1172</v>
      </c>
      <c r="C109" s="73" t="s">
        <v>1173</v>
      </c>
      <c r="D109" s="86" t="s">
        <v>120</v>
      </c>
      <c r="E109" s="86" t="s">
        <v>318</v>
      </c>
      <c r="F109" s="73" t="s">
        <v>1174</v>
      </c>
      <c r="G109" s="86" t="s">
        <v>127</v>
      </c>
      <c r="H109" s="86" t="s">
        <v>133</v>
      </c>
      <c r="I109" s="83">
        <v>714214.90992899996</v>
      </c>
      <c r="J109" s="85">
        <v>282</v>
      </c>
      <c r="K109" s="73"/>
      <c r="L109" s="83">
        <v>2014.0860459820001</v>
      </c>
      <c r="M109" s="84">
        <v>6.3549537015073431E-4</v>
      </c>
      <c r="N109" s="84">
        <f t="shared" si="1"/>
        <v>2.7847969788651057E-3</v>
      </c>
      <c r="O109" s="84">
        <f>L109/'סכום נכסי הקרן'!$C$42</f>
        <v>3.8631517220800071E-4</v>
      </c>
    </row>
    <row r="110" spans="2:15">
      <c r="B110" s="76" t="s">
        <v>1175</v>
      </c>
      <c r="C110" s="73" t="s">
        <v>1176</v>
      </c>
      <c r="D110" s="86" t="s">
        <v>120</v>
      </c>
      <c r="E110" s="86" t="s">
        <v>318</v>
      </c>
      <c r="F110" s="73" t="s">
        <v>1177</v>
      </c>
      <c r="G110" s="86" t="s">
        <v>342</v>
      </c>
      <c r="H110" s="86" t="s">
        <v>133</v>
      </c>
      <c r="I110" s="83">
        <v>683384.07031800016</v>
      </c>
      <c r="J110" s="85">
        <v>315</v>
      </c>
      <c r="K110" s="73"/>
      <c r="L110" s="83">
        <v>2152.6598215030003</v>
      </c>
      <c r="M110" s="84">
        <v>7.45420628739107E-4</v>
      </c>
      <c r="N110" s="84">
        <f t="shared" si="1"/>
        <v>2.9763974480658448E-3</v>
      </c>
      <c r="O110" s="84">
        <f>L110/'סכום נכסי הקרן'!$C$42</f>
        <v>4.1289454902296053E-4</v>
      </c>
    </row>
    <row r="111" spans="2:15">
      <c r="B111" s="76" t="s">
        <v>1178</v>
      </c>
      <c r="C111" s="73" t="s">
        <v>1179</v>
      </c>
      <c r="D111" s="86" t="s">
        <v>120</v>
      </c>
      <c r="E111" s="86" t="s">
        <v>318</v>
      </c>
      <c r="F111" s="73" t="s">
        <v>569</v>
      </c>
      <c r="G111" s="86" t="s">
        <v>570</v>
      </c>
      <c r="H111" s="86" t="s">
        <v>133</v>
      </c>
      <c r="I111" s="83">
        <v>515711.69983300008</v>
      </c>
      <c r="J111" s="85">
        <v>1935</v>
      </c>
      <c r="K111" s="73"/>
      <c r="L111" s="83">
        <v>9979.0213918310019</v>
      </c>
      <c r="M111" s="84">
        <v>1.9412061842279114E-3</v>
      </c>
      <c r="N111" s="84">
        <f t="shared" si="1"/>
        <v>1.3797597515478538E-2</v>
      </c>
      <c r="O111" s="84">
        <f>L111/'סכום נכסי הקרן'!$C$42</f>
        <v>1.9140430346276124E-3</v>
      </c>
    </row>
    <row r="112" spans="2:15">
      <c r="B112" s="76" t="s">
        <v>1180</v>
      </c>
      <c r="C112" s="73" t="s">
        <v>1181</v>
      </c>
      <c r="D112" s="86" t="s">
        <v>120</v>
      </c>
      <c r="E112" s="86" t="s">
        <v>318</v>
      </c>
      <c r="F112" s="73" t="s">
        <v>1182</v>
      </c>
      <c r="G112" s="86" t="s">
        <v>128</v>
      </c>
      <c r="H112" s="86" t="s">
        <v>133</v>
      </c>
      <c r="I112" s="83">
        <v>7373.6833340000012</v>
      </c>
      <c r="J112" s="85">
        <v>28130</v>
      </c>
      <c r="K112" s="73"/>
      <c r="L112" s="83">
        <v>2074.2171217710002</v>
      </c>
      <c r="M112" s="84">
        <v>8.5880299035604596E-4</v>
      </c>
      <c r="N112" s="84">
        <f t="shared" si="1"/>
        <v>2.8679378350004114E-3</v>
      </c>
      <c r="O112" s="84">
        <f>L112/'סכום נכסי הקרן'!$C$42</f>
        <v>3.9784871465263543E-4</v>
      </c>
    </row>
    <row r="113" spans="2:15">
      <c r="B113" s="76" t="s">
        <v>1183</v>
      </c>
      <c r="C113" s="73" t="s">
        <v>1184</v>
      </c>
      <c r="D113" s="86" t="s">
        <v>120</v>
      </c>
      <c r="E113" s="86" t="s">
        <v>318</v>
      </c>
      <c r="F113" s="73" t="s">
        <v>1185</v>
      </c>
      <c r="G113" s="86" t="s">
        <v>1011</v>
      </c>
      <c r="H113" s="86" t="s">
        <v>133</v>
      </c>
      <c r="I113" s="83">
        <v>96929.608023000008</v>
      </c>
      <c r="J113" s="85">
        <v>1105</v>
      </c>
      <c r="K113" s="73"/>
      <c r="L113" s="83">
        <v>1071.0721686570002</v>
      </c>
      <c r="M113" s="84">
        <v>9.684750458251514E-4</v>
      </c>
      <c r="N113" s="84">
        <f t="shared" si="1"/>
        <v>1.4809290523475321E-3</v>
      </c>
      <c r="O113" s="84">
        <f>L113/'סכום נכסי הקרן'!$C$42</f>
        <v>2.0543880441820195E-4</v>
      </c>
    </row>
    <row r="114" spans="2:15">
      <c r="B114" s="72"/>
      <c r="C114" s="73"/>
      <c r="D114" s="73"/>
      <c r="E114" s="73"/>
      <c r="F114" s="73"/>
      <c r="G114" s="73"/>
      <c r="H114" s="73"/>
      <c r="I114" s="83"/>
      <c r="J114" s="85"/>
      <c r="K114" s="73"/>
      <c r="L114" s="73"/>
      <c r="M114" s="73"/>
      <c r="N114" s="84"/>
      <c r="O114" s="73"/>
    </row>
    <row r="115" spans="2:15">
      <c r="B115" s="89" t="s">
        <v>29</v>
      </c>
      <c r="C115" s="71"/>
      <c r="D115" s="71"/>
      <c r="E115" s="71"/>
      <c r="F115" s="71"/>
      <c r="G115" s="71"/>
      <c r="H115" s="71"/>
      <c r="I115" s="80"/>
      <c r="J115" s="82"/>
      <c r="K115" s="80">
        <v>8.869535935</v>
      </c>
      <c r="L115" s="80">
        <f>SUM(L116:L186)</f>
        <v>37012.96348939</v>
      </c>
      <c r="M115" s="71"/>
      <c r="N115" s="81">
        <f t="shared" si="1"/>
        <v>5.1176358184757964E-2</v>
      </c>
      <c r="O115" s="81">
        <f>L115/'סכום נכסי הקרן'!$C$42</f>
        <v>7.0993339102156357E-3</v>
      </c>
    </row>
    <row r="116" spans="2:15">
      <c r="B116" s="76" t="s">
        <v>1186</v>
      </c>
      <c r="C116" s="73" t="s">
        <v>1187</v>
      </c>
      <c r="D116" s="86" t="s">
        <v>120</v>
      </c>
      <c r="E116" s="86" t="s">
        <v>318</v>
      </c>
      <c r="F116" s="73" t="s">
        <v>1188</v>
      </c>
      <c r="G116" s="86" t="s">
        <v>1189</v>
      </c>
      <c r="H116" s="86" t="s">
        <v>133</v>
      </c>
      <c r="I116" s="83">
        <v>432660.52117300004</v>
      </c>
      <c r="J116" s="85">
        <v>147.80000000000001</v>
      </c>
      <c r="K116" s="73"/>
      <c r="L116" s="83">
        <v>639.47225032900008</v>
      </c>
      <c r="M116" s="84">
        <v>1.4574903396510632E-3</v>
      </c>
      <c r="N116" s="84">
        <f t="shared" si="1"/>
        <v>8.8417294501239258E-4</v>
      </c>
      <c r="O116" s="84">
        <f>L116/'סכום נכסי הקרן'!$C$42</f>
        <v>1.2265505388953636E-4</v>
      </c>
    </row>
    <row r="117" spans="2:15">
      <c r="B117" s="76" t="s">
        <v>1190</v>
      </c>
      <c r="C117" s="73" t="s">
        <v>1191</v>
      </c>
      <c r="D117" s="86" t="s">
        <v>120</v>
      </c>
      <c r="E117" s="86" t="s">
        <v>318</v>
      </c>
      <c r="F117" s="73" t="s">
        <v>1192</v>
      </c>
      <c r="G117" s="86" t="s">
        <v>499</v>
      </c>
      <c r="H117" s="86" t="s">
        <v>133</v>
      </c>
      <c r="I117" s="83">
        <v>175270.80799700003</v>
      </c>
      <c r="J117" s="85">
        <v>427.1</v>
      </c>
      <c r="K117" s="73"/>
      <c r="L117" s="83">
        <v>748.58162090400015</v>
      </c>
      <c r="M117" s="84">
        <v>1.0631781175270752E-3</v>
      </c>
      <c r="N117" s="84">
        <f t="shared" si="1"/>
        <v>1.0350341488568329E-3</v>
      </c>
      <c r="O117" s="84">
        <f>L117/'סכום נכסי הקרן'!$C$42</f>
        <v>1.4358296080159506E-4</v>
      </c>
    </row>
    <row r="118" spans="2:15">
      <c r="B118" s="76" t="s">
        <v>1193</v>
      </c>
      <c r="C118" s="73" t="s">
        <v>1194</v>
      </c>
      <c r="D118" s="86" t="s">
        <v>120</v>
      </c>
      <c r="E118" s="86" t="s">
        <v>318</v>
      </c>
      <c r="F118" s="73" t="s">
        <v>1195</v>
      </c>
      <c r="G118" s="86" t="s">
        <v>1196</v>
      </c>
      <c r="H118" s="86" t="s">
        <v>133</v>
      </c>
      <c r="I118" s="83">
        <v>5973.2043560000011</v>
      </c>
      <c r="J118" s="85">
        <v>1975</v>
      </c>
      <c r="K118" s="73"/>
      <c r="L118" s="83">
        <v>117.97078602800002</v>
      </c>
      <c r="M118" s="84">
        <v>1.3365875368874802E-3</v>
      </c>
      <c r="N118" s="84">
        <f t="shared" si="1"/>
        <v>1.6311353190719258E-4</v>
      </c>
      <c r="O118" s="84">
        <f>L118/'סכום נכסי הקרן'!$C$42</f>
        <v>2.2627585653968296E-5</v>
      </c>
    </row>
    <row r="119" spans="2:15">
      <c r="B119" s="76" t="s">
        <v>1197</v>
      </c>
      <c r="C119" s="73" t="s">
        <v>1198</v>
      </c>
      <c r="D119" s="86" t="s">
        <v>120</v>
      </c>
      <c r="E119" s="86" t="s">
        <v>318</v>
      </c>
      <c r="F119" s="73" t="s">
        <v>1199</v>
      </c>
      <c r="G119" s="86" t="s">
        <v>129</v>
      </c>
      <c r="H119" s="86" t="s">
        <v>133</v>
      </c>
      <c r="I119" s="83">
        <v>78076.175363000017</v>
      </c>
      <c r="J119" s="85">
        <v>461.8</v>
      </c>
      <c r="K119" s="73"/>
      <c r="L119" s="83">
        <v>360.55577779000009</v>
      </c>
      <c r="M119" s="84">
        <v>1.4192695781223568E-3</v>
      </c>
      <c r="N119" s="84">
        <f t="shared" si="1"/>
        <v>4.9852618894065067E-4</v>
      </c>
      <c r="O119" s="84">
        <f>L119/'סכום נכסי הקרן'!$C$42</f>
        <v>6.9157009287367034E-5</v>
      </c>
    </row>
    <row r="120" spans="2:15">
      <c r="B120" s="76" t="s">
        <v>1200</v>
      </c>
      <c r="C120" s="73" t="s">
        <v>1201</v>
      </c>
      <c r="D120" s="86" t="s">
        <v>120</v>
      </c>
      <c r="E120" s="86" t="s">
        <v>318</v>
      </c>
      <c r="F120" s="73" t="s">
        <v>1202</v>
      </c>
      <c r="G120" s="86" t="s">
        <v>129</v>
      </c>
      <c r="H120" s="86" t="s">
        <v>133</v>
      </c>
      <c r="I120" s="83">
        <v>34332.501211000003</v>
      </c>
      <c r="J120" s="85">
        <v>2608</v>
      </c>
      <c r="K120" s="73"/>
      <c r="L120" s="83">
        <v>895.39163157300015</v>
      </c>
      <c r="M120" s="84">
        <v>2.0318276678193722E-3</v>
      </c>
      <c r="N120" s="84">
        <f t="shared" si="1"/>
        <v>1.2380225340818795E-3</v>
      </c>
      <c r="O120" s="84">
        <f>L120/'סכום נכסי הקרן'!$C$42</f>
        <v>1.7174210259526202E-4</v>
      </c>
    </row>
    <row r="121" spans="2:15">
      <c r="B121" s="76" t="s">
        <v>1203</v>
      </c>
      <c r="C121" s="73" t="s">
        <v>1204</v>
      </c>
      <c r="D121" s="86" t="s">
        <v>120</v>
      </c>
      <c r="E121" s="86" t="s">
        <v>318</v>
      </c>
      <c r="F121" s="73" t="s">
        <v>1205</v>
      </c>
      <c r="G121" s="86" t="s">
        <v>480</v>
      </c>
      <c r="H121" s="86" t="s">
        <v>133</v>
      </c>
      <c r="I121" s="83">
        <v>11268.509490000002</v>
      </c>
      <c r="J121" s="85">
        <v>9912</v>
      </c>
      <c r="K121" s="73"/>
      <c r="L121" s="83">
        <v>1116.9346606490003</v>
      </c>
      <c r="M121" s="84">
        <v>2.8171273725000005E-3</v>
      </c>
      <c r="N121" s="84">
        <f t="shared" si="1"/>
        <v>1.5443413029796922E-3</v>
      </c>
      <c r="O121" s="84">
        <f>L121/'סכום נכסי הקרן'!$C$42</f>
        <v>2.1423553707375202E-4</v>
      </c>
    </row>
    <row r="122" spans="2:15">
      <c r="B122" s="76" t="s">
        <v>1206</v>
      </c>
      <c r="C122" s="73" t="s">
        <v>1207</v>
      </c>
      <c r="D122" s="86" t="s">
        <v>120</v>
      </c>
      <c r="E122" s="86" t="s">
        <v>318</v>
      </c>
      <c r="F122" s="73" t="s">
        <v>1208</v>
      </c>
      <c r="G122" s="86" t="s">
        <v>128</v>
      </c>
      <c r="H122" s="86" t="s">
        <v>133</v>
      </c>
      <c r="I122" s="83">
        <v>42927.655200000008</v>
      </c>
      <c r="J122" s="85">
        <v>625.9</v>
      </c>
      <c r="K122" s="73"/>
      <c r="L122" s="83">
        <v>268.68419389700006</v>
      </c>
      <c r="M122" s="84">
        <v>7.5537743026445547E-4</v>
      </c>
      <c r="N122" s="84">
        <f t="shared" si="1"/>
        <v>3.7149898979035921E-4</v>
      </c>
      <c r="O122" s="84">
        <f>L122/'סכום נכסי הקרן'!$C$42</f>
        <v>5.1535425133378371E-5</v>
      </c>
    </row>
    <row r="123" spans="2:15">
      <c r="B123" s="76" t="s">
        <v>1209</v>
      </c>
      <c r="C123" s="73" t="s">
        <v>1210</v>
      </c>
      <c r="D123" s="86" t="s">
        <v>120</v>
      </c>
      <c r="E123" s="86" t="s">
        <v>318</v>
      </c>
      <c r="F123" s="73" t="s">
        <v>1211</v>
      </c>
      <c r="G123" s="86" t="s">
        <v>128</v>
      </c>
      <c r="H123" s="86" t="s">
        <v>133</v>
      </c>
      <c r="I123" s="83">
        <v>2195.3460439999999</v>
      </c>
      <c r="J123" s="85">
        <v>6915</v>
      </c>
      <c r="K123" s="73"/>
      <c r="L123" s="83">
        <v>151.80818327400004</v>
      </c>
      <c r="M123" s="84">
        <v>1.9622140224436537E-4</v>
      </c>
      <c r="N123" s="84">
        <f t="shared" si="1"/>
        <v>2.0989916046129729E-4</v>
      </c>
      <c r="O123" s="84">
        <f>L123/'סכום נכסי הקרן'!$C$42</f>
        <v>2.911782472306706E-5</v>
      </c>
    </row>
    <row r="124" spans="2:15">
      <c r="B124" s="76" t="s">
        <v>1212</v>
      </c>
      <c r="C124" s="73" t="s">
        <v>1213</v>
      </c>
      <c r="D124" s="86" t="s">
        <v>120</v>
      </c>
      <c r="E124" s="86" t="s">
        <v>318</v>
      </c>
      <c r="F124" s="73" t="s">
        <v>654</v>
      </c>
      <c r="G124" s="86" t="s">
        <v>547</v>
      </c>
      <c r="H124" s="86" t="s">
        <v>133</v>
      </c>
      <c r="I124" s="83">
        <v>3465.8536750000003</v>
      </c>
      <c r="J124" s="85">
        <v>6622</v>
      </c>
      <c r="K124" s="73"/>
      <c r="L124" s="83">
        <v>229.50883037100002</v>
      </c>
      <c r="M124" s="84">
        <v>2.6966199212065124E-4</v>
      </c>
      <c r="N124" s="84">
        <f t="shared" si="1"/>
        <v>3.1733276674800854E-4</v>
      </c>
      <c r="O124" s="84">
        <f>L124/'סכום נכסי הקרן'!$C$42</f>
        <v>4.4021328435747516E-5</v>
      </c>
    </row>
    <row r="125" spans="2:15">
      <c r="B125" s="76" t="s">
        <v>1214</v>
      </c>
      <c r="C125" s="73" t="s">
        <v>1215</v>
      </c>
      <c r="D125" s="86" t="s">
        <v>120</v>
      </c>
      <c r="E125" s="86" t="s">
        <v>318</v>
      </c>
      <c r="F125" s="73" t="s">
        <v>1216</v>
      </c>
      <c r="G125" s="86" t="s">
        <v>1217</v>
      </c>
      <c r="H125" s="86" t="s">
        <v>133</v>
      </c>
      <c r="I125" s="83">
        <v>39118.66646800001</v>
      </c>
      <c r="J125" s="85">
        <v>343.1</v>
      </c>
      <c r="K125" s="73"/>
      <c r="L125" s="83">
        <v>134.21614470400002</v>
      </c>
      <c r="M125" s="84">
        <v>2.0140034887930688E-3</v>
      </c>
      <c r="N125" s="84">
        <f t="shared" si="1"/>
        <v>1.8557534571686391E-4</v>
      </c>
      <c r="O125" s="84">
        <f>L125/'סכום נכסי הקרן'!$C$42</f>
        <v>2.5743554083926704E-5</v>
      </c>
    </row>
    <row r="126" spans="2:15">
      <c r="B126" s="76" t="s">
        <v>1218</v>
      </c>
      <c r="C126" s="73" t="s">
        <v>1219</v>
      </c>
      <c r="D126" s="86" t="s">
        <v>120</v>
      </c>
      <c r="E126" s="86" t="s">
        <v>318</v>
      </c>
      <c r="F126" s="73" t="s">
        <v>1220</v>
      </c>
      <c r="G126" s="86" t="s">
        <v>342</v>
      </c>
      <c r="H126" s="86" t="s">
        <v>133</v>
      </c>
      <c r="I126" s="83">
        <v>22352.555268</v>
      </c>
      <c r="J126" s="85">
        <v>4378</v>
      </c>
      <c r="K126" s="73"/>
      <c r="L126" s="83">
        <v>978.59486964600012</v>
      </c>
      <c r="M126" s="84">
        <v>1.393665517860572E-3</v>
      </c>
      <c r="N126" s="84">
        <f t="shared" si="1"/>
        <v>1.3530643549016616E-3</v>
      </c>
      <c r="O126" s="84">
        <f>L126/'סכום נכסי הקרן'!$C$42</f>
        <v>1.8770104005404501E-4</v>
      </c>
    </row>
    <row r="127" spans="2:15">
      <c r="B127" s="76" t="s">
        <v>1221</v>
      </c>
      <c r="C127" s="73" t="s">
        <v>1222</v>
      </c>
      <c r="D127" s="86" t="s">
        <v>120</v>
      </c>
      <c r="E127" s="86" t="s">
        <v>318</v>
      </c>
      <c r="F127" s="73" t="s">
        <v>1223</v>
      </c>
      <c r="G127" s="86" t="s">
        <v>156</v>
      </c>
      <c r="H127" s="86" t="s">
        <v>133</v>
      </c>
      <c r="I127" s="83">
        <v>2284.6455830000004</v>
      </c>
      <c r="J127" s="85">
        <v>8800</v>
      </c>
      <c r="K127" s="73"/>
      <c r="L127" s="83">
        <v>201.04881128600005</v>
      </c>
      <c r="M127" s="84">
        <v>2.1156376571914923E-4</v>
      </c>
      <c r="N127" s="84">
        <f t="shared" si="1"/>
        <v>2.7798222592853285E-4</v>
      </c>
      <c r="O127" s="84">
        <f>L127/'סכום נכסי הקרן'!$C$42</f>
        <v>3.8562506457511631E-5</v>
      </c>
    </row>
    <row r="128" spans="2:15">
      <c r="B128" s="76" t="s">
        <v>1224</v>
      </c>
      <c r="C128" s="73" t="s">
        <v>1225</v>
      </c>
      <c r="D128" s="86" t="s">
        <v>120</v>
      </c>
      <c r="E128" s="86" t="s">
        <v>318</v>
      </c>
      <c r="F128" s="73" t="s">
        <v>1226</v>
      </c>
      <c r="G128" s="86" t="s">
        <v>1196</v>
      </c>
      <c r="H128" s="86" t="s">
        <v>133</v>
      </c>
      <c r="I128" s="83">
        <v>23478.917557000004</v>
      </c>
      <c r="J128" s="85">
        <v>474.8</v>
      </c>
      <c r="K128" s="73"/>
      <c r="L128" s="83">
        <v>111.47790055200004</v>
      </c>
      <c r="M128" s="84">
        <v>4.5220580690611355E-4</v>
      </c>
      <c r="N128" s="84">
        <f t="shared" si="1"/>
        <v>1.5413607640386227E-4</v>
      </c>
      <c r="O128" s="84">
        <f>L128/'סכום נכסי הקרן'!$C$42</f>
        <v>2.1382206800472095E-5</v>
      </c>
    </row>
    <row r="129" spans="2:15">
      <c r="B129" s="76" t="s">
        <v>1227</v>
      </c>
      <c r="C129" s="73" t="s">
        <v>1228</v>
      </c>
      <c r="D129" s="86" t="s">
        <v>120</v>
      </c>
      <c r="E129" s="86" t="s">
        <v>318</v>
      </c>
      <c r="F129" s="73" t="s">
        <v>1229</v>
      </c>
      <c r="G129" s="86" t="s">
        <v>480</v>
      </c>
      <c r="H129" s="86" t="s">
        <v>133</v>
      </c>
      <c r="I129" s="83">
        <v>24612.910953000002</v>
      </c>
      <c r="J129" s="85">
        <v>2461</v>
      </c>
      <c r="K129" s="73"/>
      <c r="L129" s="83">
        <v>605.72373855000012</v>
      </c>
      <c r="M129" s="84">
        <v>8.7922803666986822E-4</v>
      </c>
      <c r="N129" s="84">
        <f t="shared" si="1"/>
        <v>8.3751021487191851E-4</v>
      </c>
      <c r="O129" s="84">
        <f>L129/'סכום נכסי הקרן'!$C$42</f>
        <v>1.1618186364740276E-4</v>
      </c>
    </row>
    <row r="130" spans="2:15">
      <c r="B130" s="76" t="s">
        <v>1230</v>
      </c>
      <c r="C130" s="73" t="s">
        <v>1231</v>
      </c>
      <c r="D130" s="86" t="s">
        <v>120</v>
      </c>
      <c r="E130" s="86" t="s">
        <v>318</v>
      </c>
      <c r="F130" s="73" t="s">
        <v>1232</v>
      </c>
      <c r="G130" s="86" t="s">
        <v>129</v>
      </c>
      <c r="H130" s="86" t="s">
        <v>133</v>
      </c>
      <c r="I130" s="83">
        <v>13139.368250000001</v>
      </c>
      <c r="J130" s="85">
        <v>1686</v>
      </c>
      <c r="K130" s="73"/>
      <c r="L130" s="83">
        <v>221.52974869000005</v>
      </c>
      <c r="M130" s="84">
        <v>2.0126657369766683E-3</v>
      </c>
      <c r="N130" s="84">
        <f t="shared" si="1"/>
        <v>3.0630040663425141E-4</v>
      </c>
      <c r="O130" s="84">
        <f>L130/'סכום נכסי הקרן'!$C$42</f>
        <v>4.2490887211646626E-5</v>
      </c>
    </row>
    <row r="131" spans="2:15">
      <c r="B131" s="76" t="s">
        <v>1233</v>
      </c>
      <c r="C131" s="73" t="s">
        <v>1234</v>
      </c>
      <c r="D131" s="86" t="s">
        <v>120</v>
      </c>
      <c r="E131" s="86" t="s">
        <v>318</v>
      </c>
      <c r="F131" s="73" t="s">
        <v>1235</v>
      </c>
      <c r="G131" s="86" t="s">
        <v>480</v>
      </c>
      <c r="H131" s="86" t="s">
        <v>133</v>
      </c>
      <c r="I131" s="83">
        <v>5728.3031560000009</v>
      </c>
      <c r="J131" s="85">
        <v>7850</v>
      </c>
      <c r="K131" s="73"/>
      <c r="L131" s="83">
        <v>449.67179775600005</v>
      </c>
      <c r="M131" s="84">
        <v>1.13184890537746E-3</v>
      </c>
      <c r="N131" s="84">
        <f t="shared" si="1"/>
        <v>6.2174337902291441E-4</v>
      </c>
      <c r="O131" s="84">
        <f>L131/'סכום נכסי הקרן'!$C$42</f>
        <v>8.6250057853160314E-5</v>
      </c>
    </row>
    <row r="132" spans="2:15">
      <c r="B132" s="76" t="s">
        <v>1236</v>
      </c>
      <c r="C132" s="73" t="s">
        <v>1237</v>
      </c>
      <c r="D132" s="86" t="s">
        <v>120</v>
      </c>
      <c r="E132" s="86" t="s">
        <v>318</v>
      </c>
      <c r="F132" s="73" t="s">
        <v>1238</v>
      </c>
      <c r="G132" s="86" t="s">
        <v>1239</v>
      </c>
      <c r="H132" s="86" t="s">
        <v>133</v>
      </c>
      <c r="I132" s="83">
        <v>17642.157323000003</v>
      </c>
      <c r="J132" s="85">
        <v>206</v>
      </c>
      <c r="K132" s="73"/>
      <c r="L132" s="83">
        <v>36.342844085000003</v>
      </c>
      <c r="M132" s="84">
        <v>5.9972602681005035E-4</v>
      </c>
      <c r="N132" s="84">
        <f t="shared" si="1"/>
        <v>5.0249810634047795E-5</v>
      </c>
      <c r="O132" s="84">
        <f>L132/'סכום נכסי הקרן'!$C$42</f>
        <v>6.970800527233666E-6</v>
      </c>
    </row>
    <row r="133" spans="2:15">
      <c r="B133" s="76" t="s">
        <v>1240</v>
      </c>
      <c r="C133" s="73" t="s">
        <v>1241</v>
      </c>
      <c r="D133" s="86" t="s">
        <v>120</v>
      </c>
      <c r="E133" s="86" t="s">
        <v>318</v>
      </c>
      <c r="F133" s="73" t="s">
        <v>1242</v>
      </c>
      <c r="G133" s="86" t="s">
        <v>547</v>
      </c>
      <c r="H133" s="86" t="s">
        <v>133</v>
      </c>
      <c r="I133" s="83">
        <v>35773.046000000002</v>
      </c>
      <c r="J133" s="85">
        <v>956.7</v>
      </c>
      <c r="K133" s="73"/>
      <c r="L133" s="83">
        <v>342.24073108200008</v>
      </c>
      <c r="M133" s="84">
        <v>7.8455487944784682E-4</v>
      </c>
      <c r="N133" s="84">
        <f t="shared" si="1"/>
        <v>4.7320269948896538E-4</v>
      </c>
      <c r="O133" s="84">
        <f>L133/'סכום נכסי הקרן'!$C$42</f>
        <v>6.5644060852460979E-5</v>
      </c>
    </row>
    <row r="134" spans="2:15">
      <c r="B134" s="76" t="s">
        <v>1243</v>
      </c>
      <c r="C134" s="73" t="s">
        <v>1244</v>
      </c>
      <c r="D134" s="86" t="s">
        <v>120</v>
      </c>
      <c r="E134" s="86" t="s">
        <v>318</v>
      </c>
      <c r="F134" s="73" t="s">
        <v>1245</v>
      </c>
      <c r="G134" s="86" t="s">
        <v>1103</v>
      </c>
      <c r="H134" s="86" t="s">
        <v>133</v>
      </c>
      <c r="I134" s="83">
        <v>36247.342930000006</v>
      </c>
      <c r="J134" s="85">
        <v>116.9</v>
      </c>
      <c r="K134" s="73"/>
      <c r="L134" s="83">
        <v>42.373143832000011</v>
      </c>
      <c r="M134" s="84">
        <v>3.6871642519649964E-4</v>
      </c>
      <c r="N134" s="84">
        <f t="shared" si="1"/>
        <v>5.8587667177266565E-5</v>
      </c>
      <c r="O134" s="84">
        <f>L134/'סכום נכסי הקרן'!$C$42</f>
        <v>8.1274523445061196E-6</v>
      </c>
    </row>
    <row r="135" spans="2:15">
      <c r="B135" s="76" t="s">
        <v>1246</v>
      </c>
      <c r="C135" s="73" t="s">
        <v>1247</v>
      </c>
      <c r="D135" s="86" t="s">
        <v>120</v>
      </c>
      <c r="E135" s="86" t="s">
        <v>318</v>
      </c>
      <c r="F135" s="73" t="s">
        <v>1248</v>
      </c>
      <c r="G135" s="86" t="s">
        <v>1239</v>
      </c>
      <c r="H135" s="86" t="s">
        <v>133</v>
      </c>
      <c r="I135" s="83">
        <v>39360.331280000006</v>
      </c>
      <c r="J135" s="85">
        <v>5770</v>
      </c>
      <c r="K135" s="73"/>
      <c r="L135" s="83">
        <v>2271.0911148460004</v>
      </c>
      <c r="M135" s="84">
        <v>1.5915557067305098E-3</v>
      </c>
      <c r="N135" s="84">
        <f t="shared" si="1"/>
        <v>3.1401477051924572E-3</v>
      </c>
      <c r="O135" s="84">
        <f>L135/'סכום נכסי הקרן'!$C$42</f>
        <v>4.356104630594486E-4</v>
      </c>
    </row>
    <row r="136" spans="2:15">
      <c r="B136" s="76" t="s">
        <v>1249</v>
      </c>
      <c r="C136" s="73" t="s">
        <v>1250</v>
      </c>
      <c r="D136" s="86" t="s">
        <v>120</v>
      </c>
      <c r="E136" s="86" t="s">
        <v>318</v>
      </c>
      <c r="F136" s="73" t="s">
        <v>1251</v>
      </c>
      <c r="G136" s="86" t="s">
        <v>621</v>
      </c>
      <c r="H136" s="86" t="s">
        <v>133</v>
      </c>
      <c r="I136" s="83">
        <v>11932.636089000001</v>
      </c>
      <c r="J136" s="85">
        <v>9957</v>
      </c>
      <c r="K136" s="73"/>
      <c r="L136" s="83">
        <v>1188.1325753810004</v>
      </c>
      <c r="M136" s="84">
        <v>1.3483309744448857E-3</v>
      </c>
      <c r="N136" s="84">
        <f t="shared" si="1"/>
        <v>1.642783838859781E-3</v>
      </c>
      <c r="O136" s="84">
        <f>L136/'סכום נכסי הקרן'!$C$42</f>
        <v>2.2789177323377801E-4</v>
      </c>
    </row>
    <row r="137" spans="2:15">
      <c r="B137" s="76" t="s">
        <v>1252</v>
      </c>
      <c r="C137" s="73" t="s">
        <v>1253</v>
      </c>
      <c r="D137" s="86" t="s">
        <v>120</v>
      </c>
      <c r="E137" s="86" t="s">
        <v>318</v>
      </c>
      <c r="F137" s="73" t="s">
        <v>1254</v>
      </c>
      <c r="G137" s="86" t="s">
        <v>128</v>
      </c>
      <c r="H137" s="86" t="s">
        <v>133</v>
      </c>
      <c r="I137" s="83">
        <v>148100.41044000004</v>
      </c>
      <c r="J137" s="85">
        <v>187.1</v>
      </c>
      <c r="K137" s="73"/>
      <c r="L137" s="83">
        <v>277.09586793300002</v>
      </c>
      <c r="M137" s="84">
        <v>9.8902908959556989E-4</v>
      </c>
      <c r="N137" s="84">
        <f t="shared" si="1"/>
        <v>3.8312947821431809E-4</v>
      </c>
      <c r="O137" s="84">
        <f>L137/'סכום נכסי הקרן'!$C$42</f>
        <v>5.3148840463998229E-5</v>
      </c>
    </row>
    <row r="138" spans="2:15">
      <c r="B138" s="76" t="s">
        <v>1255</v>
      </c>
      <c r="C138" s="73" t="s">
        <v>1256</v>
      </c>
      <c r="D138" s="86" t="s">
        <v>120</v>
      </c>
      <c r="E138" s="86" t="s">
        <v>318</v>
      </c>
      <c r="F138" s="73" t="s">
        <v>1257</v>
      </c>
      <c r="G138" s="86" t="s">
        <v>156</v>
      </c>
      <c r="H138" s="86" t="s">
        <v>133</v>
      </c>
      <c r="I138" s="83">
        <v>17291.351809000003</v>
      </c>
      <c r="J138" s="85">
        <v>326.2</v>
      </c>
      <c r="K138" s="73"/>
      <c r="L138" s="83">
        <v>56.404389567000003</v>
      </c>
      <c r="M138" s="84">
        <v>9.7523699728319893E-4</v>
      </c>
      <c r="N138" s="84">
        <f t="shared" si="1"/>
        <v>7.7988114745280293E-5</v>
      </c>
      <c r="O138" s="84">
        <f>L138/'סכום נכסי הקרן'!$C$42</f>
        <v>1.0818739106172975E-5</v>
      </c>
    </row>
    <row r="139" spans="2:15">
      <c r="B139" s="76" t="s">
        <v>1258</v>
      </c>
      <c r="C139" s="73" t="s">
        <v>1259</v>
      </c>
      <c r="D139" s="86" t="s">
        <v>120</v>
      </c>
      <c r="E139" s="86" t="s">
        <v>318</v>
      </c>
      <c r="F139" s="73" t="s">
        <v>1260</v>
      </c>
      <c r="G139" s="86" t="s">
        <v>129</v>
      </c>
      <c r="H139" s="86" t="s">
        <v>133</v>
      </c>
      <c r="I139" s="83">
        <v>139514.87940000003</v>
      </c>
      <c r="J139" s="85">
        <v>369.5</v>
      </c>
      <c r="K139" s="73"/>
      <c r="L139" s="83">
        <v>515.50747938300003</v>
      </c>
      <c r="M139" s="84">
        <v>1.7497632509266019E-3</v>
      </c>
      <c r="N139" s="84">
        <f t="shared" si="1"/>
        <v>7.1277176763726718E-4</v>
      </c>
      <c r="O139" s="84">
        <f>L139/'סכום נכסי הקרן'!$C$42</f>
        <v>9.887778184534218E-5</v>
      </c>
    </row>
    <row r="140" spans="2:15">
      <c r="B140" s="76" t="s">
        <v>1261</v>
      </c>
      <c r="C140" s="73" t="s">
        <v>1262</v>
      </c>
      <c r="D140" s="86" t="s">
        <v>120</v>
      </c>
      <c r="E140" s="86" t="s">
        <v>318</v>
      </c>
      <c r="F140" s="73" t="s">
        <v>1263</v>
      </c>
      <c r="G140" s="86" t="s">
        <v>156</v>
      </c>
      <c r="H140" s="86" t="s">
        <v>133</v>
      </c>
      <c r="I140" s="83">
        <v>144355.31236800004</v>
      </c>
      <c r="J140" s="85">
        <v>169.8</v>
      </c>
      <c r="K140" s="73"/>
      <c r="L140" s="83">
        <v>245.11532036500003</v>
      </c>
      <c r="M140" s="84">
        <v>1.3344297320155123E-3</v>
      </c>
      <c r="N140" s="84">
        <f t="shared" ref="N140:N200" si="2">IFERROR(L140/$L$11,0)</f>
        <v>3.3891124214268303E-4</v>
      </c>
      <c r="O140" s="84">
        <f>L140/'סכום נכסי הקרן'!$C$42</f>
        <v>4.7014757580258076E-5</v>
      </c>
    </row>
    <row r="141" spans="2:15">
      <c r="B141" s="76" t="s">
        <v>1264</v>
      </c>
      <c r="C141" s="73" t="s">
        <v>1265</v>
      </c>
      <c r="D141" s="86" t="s">
        <v>120</v>
      </c>
      <c r="E141" s="86" t="s">
        <v>318</v>
      </c>
      <c r="F141" s="73" t="s">
        <v>1266</v>
      </c>
      <c r="G141" s="86" t="s">
        <v>419</v>
      </c>
      <c r="H141" s="86" t="s">
        <v>133</v>
      </c>
      <c r="I141" s="83">
        <v>48413.178856000006</v>
      </c>
      <c r="J141" s="85">
        <v>1067</v>
      </c>
      <c r="K141" s="73"/>
      <c r="L141" s="83">
        <v>516.56861882400005</v>
      </c>
      <c r="M141" s="84">
        <v>1.4142734274449418E-3</v>
      </c>
      <c r="N141" s="84">
        <f t="shared" si="2"/>
        <v>7.1423896310061224E-4</v>
      </c>
      <c r="O141" s="84">
        <f>L141/'סכום נכסי הקרן'!$C$42</f>
        <v>9.908131548617368E-5</v>
      </c>
    </row>
    <row r="142" spans="2:15">
      <c r="B142" s="76" t="s">
        <v>1267</v>
      </c>
      <c r="C142" s="73" t="s">
        <v>1268</v>
      </c>
      <c r="D142" s="86" t="s">
        <v>120</v>
      </c>
      <c r="E142" s="86" t="s">
        <v>318</v>
      </c>
      <c r="F142" s="73" t="s">
        <v>1269</v>
      </c>
      <c r="G142" s="86" t="s">
        <v>158</v>
      </c>
      <c r="H142" s="86" t="s">
        <v>133</v>
      </c>
      <c r="I142" s="83">
        <v>12010.621329000001</v>
      </c>
      <c r="J142" s="85">
        <v>2004</v>
      </c>
      <c r="K142" s="73"/>
      <c r="L142" s="83">
        <v>240.69285143900001</v>
      </c>
      <c r="M142" s="84">
        <v>1.0159233156296075E-3</v>
      </c>
      <c r="N142" s="84">
        <f t="shared" si="2"/>
        <v>3.3279646957434176E-4</v>
      </c>
      <c r="O142" s="84">
        <f>L142/'סכום נכסי הקרן'!$C$42</f>
        <v>4.6166498466333651E-5</v>
      </c>
    </row>
    <row r="143" spans="2:15">
      <c r="B143" s="76" t="s">
        <v>1270</v>
      </c>
      <c r="C143" s="73" t="s">
        <v>1271</v>
      </c>
      <c r="D143" s="86" t="s">
        <v>120</v>
      </c>
      <c r="E143" s="86" t="s">
        <v>318</v>
      </c>
      <c r="F143" s="73" t="s">
        <v>576</v>
      </c>
      <c r="G143" s="86" t="s">
        <v>130</v>
      </c>
      <c r="H143" s="86" t="s">
        <v>133</v>
      </c>
      <c r="I143" s="83">
        <v>57026.152473000009</v>
      </c>
      <c r="J143" s="85">
        <v>982</v>
      </c>
      <c r="K143" s="73"/>
      <c r="L143" s="83">
        <v>559.99681728000007</v>
      </c>
      <c r="M143" s="84">
        <v>8.3744183032932891E-4</v>
      </c>
      <c r="N143" s="84">
        <f t="shared" si="2"/>
        <v>7.7428541250583493E-4</v>
      </c>
      <c r="O143" s="84">
        <f>L143/'סכום נכסי הקרן'!$C$42</f>
        <v>1.0741113436292033E-4</v>
      </c>
    </row>
    <row r="144" spans="2:15">
      <c r="B144" s="76" t="s">
        <v>1272</v>
      </c>
      <c r="C144" s="73" t="s">
        <v>1273</v>
      </c>
      <c r="D144" s="86" t="s">
        <v>120</v>
      </c>
      <c r="E144" s="86" t="s">
        <v>318</v>
      </c>
      <c r="F144" s="73" t="s">
        <v>1274</v>
      </c>
      <c r="G144" s="86" t="s">
        <v>419</v>
      </c>
      <c r="H144" s="86" t="s">
        <v>133</v>
      </c>
      <c r="I144" s="83">
        <v>30225.523005000003</v>
      </c>
      <c r="J144" s="85">
        <v>619.70000000000005</v>
      </c>
      <c r="K144" s="73"/>
      <c r="L144" s="83">
        <v>187.30756600800007</v>
      </c>
      <c r="M144" s="84">
        <v>1.9911717357058247E-3</v>
      </c>
      <c r="N144" s="84">
        <f t="shared" si="2"/>
        <v>2.589827505027641E-4</v>
      </c>
      <c r="O144" s="84">
        <f>L144/'סכום נכסי הקרן'!$C$42</f>
        <v>3.5926843722787343E-5</v>
      </c>
    </row>
    <row r="145" spans="2:15">
      <c r="B145" s="76" t="s">
        <v>1275</v>
      </c>
      <c r="C145" s="73" t="s">
        <v>1276</v>
      </c>
      <c r="D145" s="86" t="s">
        <v>120</v>
      </c>
      <c r="E145" s="86" t="s">
        <v>318</v>
      </c>
      <c r="F145" s="73" t="s">
        <v>1277</v>
      </c>
      <c r="G145" s="86" t="s">
        <v>156</v>
      </c>
      <c r="H145" s="86" t="s">
        <v>133</v>
      </c>
      <c r="I145" s="83">
        <v>36356.14665000001</v>
      </c>
      <c r="J145" s="85">
        <v>456.4</v>
      </c>
      <c r="K145" s="73"/>
      <c r="L145" s="83">
        <v>165.92945331000004</v>
      </c>
      <c r="M145" s="84">
        <v>1.5122942525230042E-3</v>
      </c>
      <c r="N145" s="84">
        <f t="shared" si="2"/>
        <v>2.2942408106359344E-4</v>
      </c>
      <c r="O145" s="84">
        <f>L145/'סכום נכסי הקרן'!$C$42</f>
        <v>3.1826378747675885E-5</v>
      </c>
    </row>
    <row r="146" spans="2:15">
      <c r="B146" s="76" t="s">
        <v>1278</v>
      </c>
      <c r="C146" s="73" t="s">
        <v>1279</v>
      </c>
      <c r="D146" s="86" t="s">
        <v>120</v>
      </c>
      <c r="E146" s="86" t="s">
        <v>318</v>
      </c>
      <c r="F146" s="73" t="s">
        <v>1280</v>
      </c>
      <c r="G146" s="86" t="s">
        <v>1103</v>
      </c>
      <c r="H146" s="86" t="s">
        <v>133</v>
      </c>
      <c r="I146" s="83">
        <v>150502.46316000004</v>
      </c>
      <c r="J146" s="85">
        <v>36.200000000000003</v>
      </c>
      <c r="K146" s="73"/>
      <c r="L146" s="83">
        <v>54.481891700000006</v>
      </c>
      <c r="M146" s="84">
        <v>1.6546815971402648E-3</v>
      </c>
      <c r="N146" s="84">
        <f t="shared" si="2"/>
        <v>7.5329953112823376E-5</v>
      </c>
      <c r="O146" s="84">
        <f>L146/'סכום נכסי הקרן'!$C$42</f>
        <v>1.044999115916185E-5</v>
      </c>
    </row>
    <row r="147" spans="2:15">
      <c r="B147" s="76" t="s">
        <v>1281</v>
      </c>
      <c r="C147" s="73" t="s">
        <v>1282</v>
      </c>
      <c r="D147" s="86" t="s">
        <v>120</v>
      </c>
      <c r="E147" s="86" t="s">
        <v>318</v>
      </c>
      <c r="F147" s="73" t="s">
        <v>1283</v>
      </c>
      <c r="G147" s="86" t="s">
        <v>570</v>
      </c>
      <c r="H147" s="86" t="s">
        <v>133</v>
      </c>
      <c r="I147" s="83">
        <v>90419.825863999999</v>
      </c>
      <c r="J147" s="85">
        <v>90.8</v>
      </c>
      <c r="K147" s="73"/>
      <c r="L147" s="83">
        <v>82.101201813000017</v>
      </c>
      <c r="M147" s="84">
        <v>5.1712787417089023E-4</v>
      </c>
      <c r="N147" s="84">
        <f t="shared" si="2"/>
        <v>1.135180789451138E-4</v>
      </c>
      <c r="O147" s="84">
        <f>L147/'סכום נכסי הקרן'!$C$42</f>
        <v>1.5747559534582255E-5</v>
      </c>
    </row>
    <row r="148" spans="2:15">
      <c r="B148" s="76" t="s">
        <v>1284</v>
      </c>
      <c r="C148" s="73" t="s">
        <v>1285</v>
      </c>
      <c r="D148" s="86" t="s">
        <v>120</v>
      </c>
      <c r="E148" s="86" t="s">
        <v>318</v>
      </c>
      <c r="F148" s="73" t="s">
        <v>1286</v>
      </c>
      <c r="G148" s="86" t="s">
        <v>1011</v>
      </c>
      <c r="H148" s="86" t="s">
        <v>133</v>
      </c>
      <c r="I148" s="83">
        <v>20967.387154000004</v>
      </c>
      <c r="J148" s="85">
        <v>1900</v>
      </c>
      <c r="K148" s="73"/>
      <c r="L148" s="83">
        <v>398.38035592900007</v>
      </c>
      <c r="M148" s="84">
        <v>1.4730178734390005E-3</v>
      </c>
      <c r="N148" s="84">
        <f t="shared" si="2"/>
        <v>5.5082473454572546E-4</v>
      </c>
      <c r="O148" s="84">
        <f>L148/'סכום נכסי הקרן'!$C$42</f>
        <v>7.6412016314804298E-5</v>
      </c>
    </row>
    <row r="149" spans="2:15">
      <c r="B149" s="76" t="s">
        <v>1287</v>
      </c>
      <c r="C149" s="73" t="s">
        <v>1288</v>
      </c>
      <c r="D149" s="86" t="s">
        <v>120</v>
      </c>
      <c r="E149" s="86" t="s">
        <v>318</v>
      </c>
      <c r="F149" s="73" t="s">
        <v>1289</v>
      </c>
      <c r="G149" s="86" t="s">
        <v>1290</v>
      </c>
      <c r="H149" s="86" t="s">
        <v>133</v>
      </c>
      <c r="I149" s="83">
        <v>128430.61898300001</v>
      </c>
      <c r="J149" s="85">
        <v>764.7</v>
      </c>
      <c r="K149" s="73"/>
      <c r="L149" s="83">
        <v>982.10894342000029</v>
      </c>
      <c r="M149" s="84">
        <v>1.3648409503340779E-3</v>
      </c>
      <c r="N149" s="84">
        <f t="shared" si="2"/>
        <v>1.3579231254834186E-3</v>
      </c>
      <c r="O149" s="84">
        <f>L149/'סכום נכסי הקרן'!$C$42</f>
        <v>1.8837506290319921E-4</v>
      </c>
    </row>
    <row r="150" spans="2:15">
      <c r="B150" s="76" t="s">
        <v>1291</v>
      </c>
      <c r="C150" s="73" t="s">
        <v>1292</v>
      </c>
      <c r="D150" s="86" t="s">
        <v>120</v>
      </c>
      <c r="E150" s="86" t="s">
        <v>318</v>
      </c>
      <c r="F150" s="73" t="s">
        <v>1293</v>
      </c>
      <c r="G150" s="86" t="s">
        <v>621</v>
      </c>
      <c r="H150" s="86" t="s">
        <v>133</v>
      </c>
      <c r="I150" s="83">
        <v>18125.206129000002</v>
      </c>
      <c r="J150" s="85">
        <v>245.7</v>
      </c>
      <c r="K150" s="73"/>
      <c r="L150" s="83">
        <v>44.533631545999995</v>
      </c>
      <c r="M150" s="84">
        <v>2.4635498169368848E-4</v>
      </c>
      <c r="N150" s="84">
        <f t="shared" si="2"/>
        <v>6.1574887942151451E-5</v>
      </c>
      <c r="O150" s="84">
        <f>L150/'סכום נכסי הקרן'!$C$42</f>
        <v>8.5418483356566545E-6</v>
      </c>
    </row>
    <row r="151" spans="2:15">
      <c r="B151" s="76" t="s">
        <v>1294</v>
      </c>
      <c r="C151" s="73" t="s">
        <v>1295</v>
      </c>
      <c r="D151" s="86" t="s">
        <v>120</v>
      </c>
      <c r="E151" s="86" t="s">
        <v>318</v>
      </c>
      <c r="F151" s="73" t="s">
        <v>1296</v>
      </c>
      <c r="G151" s="86" t="s">
        <v>547</v>
      </c>
      <c r="H151" s="86" t="s">
        <v>133</v>
      </c>
      <c r="I151" s="83">
        <v>40946.293501000007</v>
      </c>
      <c r="J151" s="85">
        <v>531.6</v>
      </c>
      <c r="K151" s="73"/>
      <c r="L151" s="83">
        <v>217.67049632400003</v>
      </c>
      <c r="M151" s="84">
        <v>5.6300171759254738E-4</v>
      </c>
      <c r="N151" s="84">
        <f t="shared" si="2"/>
        <v>3.009643712891106E-4</v>
      </c>
      <c r="O151" s="84">
        <f>L151/'סכום נכסי הקרן'!$C$42</f>
        <v>4.1750656800269877E-5</v>
      </c>
    </row>
    <row r="152" spans="2:15">
      <c r="B152" s="76" t="s">
        <v>1297</v>
      </c>
      <c r="C152" s="73" t="s">
        <v>1298</v>
      </c>
      <c r="D152" s="86" t="s">
        <v>120</v>
      </c>
      <c r="E152" s="86" t="s">
        <v>318</v>
      </c>
      <c r="F152" s="73" t="s">
        <v>1299</v>
      </c>
      <c r="G152" s="86" t="s">
        <v>570</v>
      </c>
      <c r="H152" s="86" t="s">
        <v>133</v>
      </c>
      <c r="I152" s="83">
        <v>60127.872312000014</v>
      </c>
      <c r="J152" s="85">
        <v>206</v>
      </c>
      <c r="K152" s="73"/>
      <c r="L152" s="83">
        <v>123.86341696400002</v>
      </c>
      <c r="M152" s="84">
        <v>4.8150111295317151E-4</v>
      </c>
      <c r="N152" s="84">
        <f t="shared" si="2"/>
        <v>1.7126103923979961E-4</v>
      </c>
      <c r="O152" s="84">
        <f>L152/'סכום נכסי הקרן'!$C$42</f>
        <v>2.375783167267259E-5</v>
      </c>
    </row>
    <row r="153" spans="2:15">
      <c r="B153" s="76" t="s">
        <v>1300</v>
      </c>
      <c r="C153" s="73" t="s">
        <v>1301</v>
      </c>
      <c r="D153" s="86" t="s">
        <v>120</v>
      </c>
      <c r="E153" s="86" t="s">
        <v>318</v>
      </c>
      <c r="F153" s="73" t="s">
        <v>1302</v>
      </c>
      <c r="G153" s="86" t="s">
        <v>532</v>
      </c>
      <c r="H153" s="86" t="s">
        <v>133</v>
      </c>
      <c r="I153" s="83">
        <v>14424.622246000003</v>
      </c>
      <c r="J153" s="85">
        <v>7412</v>
      </c>
      <c r="K153" s="73"/>
      <c r="L153" s="83">
        <v>1069.153000903</v>
      </c>
      <c r="M153" s="84">
        <v>2.4319413294173983E-4</v>
      </c>
      <c r="N153" s="84">
        <f t="shared" si="2"/>
        <v>1.4782754951303829E-3</v>
      </c>
      <c r="O153" s="84">
        <f>L153/'סכום נכסי הקרן'!$C$42</f>
        <v>2.050706952091333E-4</v>
      </c>
    </row>
    <row r="154" spans="2:15">
      <c r="B154" s="76" t="s">
        <v>1303</v>
      </c>
      <c r="C154" s="73" t="s">
        <v>1304</v>
      </c>
      <c r="D154" s="86" t="s">
        <v>120</v>
      </c>
      <c r="E154" s="86" t="s">
        <v>318</v>
      </c>
      <c r="F154" s="73" t="s">
        <v>1305</v>
      </c>
      <c r="G154" s="86" t="s">
        <v>129</v>
      </c>
      <c r="H154" s="86" t="s">
        <v>133</v>
      </c>
      <c r="I154" s="83">
        <v>20984.772854000003</v>
      </c>
      <c r="J154" s="85">
        <v>1352</v>
      </c>
      <c r="K154" s="73"/>
      <c r="L154" s="83">
        <v>283.71412899300009</v>
      </c>
      <c r="M154" s="84">
        <v>1.8208557753814512E-3</v>
      </c>
      <c r="N154" s="84">
        <f t="shared" si="2"/>
        <v>3.9228028557033784E-4</v>
      </c>
      <c r="O154" s="84">
        <f>L154/'סכום נכסי הקרן'!$C$42</f>
        <v>5.4418267192916778E-5</v>
      </c>
    </row>
    <row r="155" spans="2:15">
      <c r="B155" s="76" t="s">
        <v>1306</v>
      </c>
      <c r="C155" s="73" t="s">
        <v>1307</v>
      </c>
      <c r="D155" s="86" t="s">
        <v>120</v>
      </c>
      <c r="E155" s="86" t="s">
        <v>318</v>
      </c>
      <c r="F155" s="73" t="s">
        <v>1308</v>
      </c>
      <c r="G155" s="86" t="s">
        <v>506</v>
      </c>
      <c r="H155" s="86" t="s">
        <v>133</v>
      </c>
      <c r="I155" s="83">
        <v>8802.4945640000005</v>
      </c>
      <c r="J155" s="85">
        <v>28700</v>
      </c>
      <c r="K155" s="73"/>
      <c r="L155" s="83">
        <v>2526.3159398650005</v>
      </c>
      <c r="M155" s="84">
        <v>2.4115154939794948E-3</v>
      </c>
      <c r="N155" s="84">
        <f t="shared" si="2"/>
        <v>3.4930369588875489E-3</v>
      </c>
      <c r="O155" s="84">
        <f>L155/'סכום נכסי הקרן'!$C$42</f>
        <v>4.8456429123658551E-4</v>
      </c>
    </row>
    <row r="156" spans="2:15">
      <c r="B156" s="76" t="s">
        <v>1309</v>
      </c>
      <c r="C156" s="73" t="s">
        <v>1310</v>
      </c>
      <c r="D156" s="86" t="s">
        <v>120</v>
      </c>
      <c r="E156" s="86" t="s">
        <v>318</v>
      </c>
      <c r="F156" s="73" t="s">
        <v>1311</v>
      </c>
      <c r="G156" s="86" t="s">
        <v>1103</v>
      </c>
      <c r="H156" s="86" t="s">
        <v>133</v>
      </c>
      <c r="I156" s="83">
        <v>25595.614412999999</v>
      </c>
      <c r="J156" s="85">
        <v>619.29999999999995</v>
      </c>
      <c r="K156" s="73"/>
      <c r="L156" s="83">
        <v>158.51364006000003</v>
      </c>
      <c r="M156" s="84">
        <v>1.1702166690448386E-3</v>
      </c>
      <c r="N156" s="84">
        <f t="shared" si="2"/>
        <v>2.1917052989301329E-4</v>
      </c>
      <c r="O156" s="84">
        <f>L156/'סכום נכסי הקרן'!$C$42</f>
        <v>3.0403976175327326E-5</v>
      </c>
    </row>
    <row r="157" spans="2:15">
      <c r="B157" s="76" t="s">
        <v>1312</v>
      </c>
      <c r="C157" s="73" t="s">
        <v>1313</v>
      </c>
      <c r="D157" s="86" t="s">
        <v>120</v>
      </c>
      <c r="E157" s="86" t="s">
        <v>318</v>
      </c>
      <c r="F157" s="73" t="s">
        <v>1314</v>
      </c>
      <c r="G157" s="86" t="s">
        <v>1011</v>
      </c>
      <c r="H157" s="86" t="s">
        <v>133</v>
      </c>
      <c r="I157" s="83">
        <v>884.24119199999996</v>
      </c>
      <c r="J157" s="85">
        <v>12670</v>
      </c>
      <c r="K157" s="73"/>
      <c r="L157" s="83">
        <v>112.033359011</v>
      </c>
      <c r="M157" s="84">
        <v>2.6595127802253593E-4</v>
      </c>
      <c r="N157" s="84">
        <f t="shared" si="2"/>
        <v>1.5490408680818139E-4</v>
      </c>
      <c r="O157" s="84">
        <f>L157/'סכום נכסי הקרן'!$C$42</f>
        <v>2.1488747447368012E-5</v>
      </c>
    </row>
    <row r="158" spans="2:15">
      <c r="B158" s="76" t="s">
        <v>1315</v>
      </c>
      <c r="C158" s="73" t="s">
        <v>1316</v>
      </c>
      <c r="D158" s="86" t="s">
        <v>120</v>
      </c>
      <c r="E158" s="86" t="s">
        <v>318</v>
      </c>
      <c r="F158" s="73" t="s">
        <v>1317</v>
      </c>
      <c r="G158" s="86" t="s">
        <v>128</v>
      </c>
      <c r="H158" s="86" t="s">
        <v>133</v>
      </c>
      <c r="I158" s="83">
        <v>56865.960773000006</v>
      </c>
      <c r="J158" s="85">
        <v>839.3</v>
      </c>
      <c r="K158" s="73"/>
      <c r="L158" s="83">
        <v>477.27600878200013</v>
      </c>
      <c r="M158" s="84">
        <v>1.4352803432105825E-3</v>
      </c>
      <c r="N158" s="84">
        <f t="shared" si="2"/>
        <v>6.5991062794582705E-4</v>
      </c>
      <c r="O158" s="84">
        <f>L158/'סכום נכסי הקרן'!$C$42</f>
        <v>9.1544730122723581E-5</v>
      </c>
    </row>
    <row r="159" spans="2:15">
      <c r="B159" s="76" t="s">
        <v>1320</v>
      </c>
      <c r="C159" s="73" t="s">
        <v>1321</v>
      </c>
      <c r="D159" s="86" t="s">
        <v>120</v>
      </c>
      <c r="E159" s="86" t="s">
        <v>318</v>
      </c>
      <c r="F159" s="73" t="s">
        <v>1322</v>
      </c>
      <c r="G159" s="86" t="s">
        <v>480</v>
      </c>
      <c r="H159" s="86" t="s">
        <v>133</v>
      </c>
      <c r="I159" s="83">
        <v>28272.028509000003</v>
      </c>
      <c r="J159" s="85">
        <v>8907</v>
      </c>
      <c r="K159" s="73"/>
      <c r="L159" s="83">
        <v>2518.1895793019999</v>
      </c>
      <c r="M159" s="84">
        <v>1.1308811403600001E-3</v>
      </c>
      <c r="N159" s="84">
        <f t="shared" si="2"/>
        <v>3.4818009620987528E-3</v>
      </c>
      <c r="O159" s="84">
        <f>L159/'סכום נכסי הקרן'!$C$42</f>
        <v>4.8300560093803409E-4</v>
      </c>
    </row>
    <row r="160" spans="2:15">
      <c r="B160" s="76" t="s">
        <v>1323</v>
      </c>
      <c r="C160" s="73" t="s">
        <v>1324</v>
      </c>
      <c r="D160" s="86" t="s">
        <v>120</v>
      </c>
      <c r="E160" s="86" t="s">
        <v>318</v>
      </c>
      <c r="F160" s="73" t="s">
        <v>1325</v>
      </c>
      <c r="G160" s="86" t="s">
        <v>570</v>
      </c>
      <c r="H160" s="86" t="s">
        <v>133</v>
      </c>
      <c r="I160" s="83">
        <v>79980.964857000014</v>
      </c>
      <c r="J160" s="85">
        <v>761.9</v>
      </c>
      <c r="K160" s="73"/>
      <c r="L160" s="83">
        <v>609.37497119000011</v>
      </c>
      <c r="M160" s="84">
        <v>5.752498070692387E-4</v>
      </c>
      <c r="N160" s="84">
        <f t="shared" si="2"/>
        <v>8.4255862958353925E-4</v>
      </c>
      <c r="O160" s="84">
        <f>L160/'סכום נכסי הקרן'!$C$42</f>
        <v>1.1688219448426398E-4</v>
      </c>
    </row>
    <row r="161" spans="2:15">
      <c r="B161" s="76" t="s">
        <v>1326</v>
      </c>
      <c r="C161" s="73" t="s">
        <v>1327</v>
      </c>
      <c r="D161" s="86" t="s">
        <v>120</v>
      </c>
      <c r="E161" s="86" t="s">
        <v>318</v>
      </c>
      <c r="F161" s="73" t="s">
        <v>1328</v>
      </c>
      <c r="G161" s="86" t="s">
        <v>156</v>
      </c>
      <c r="H161" s="86" t="s">
        <v>133</v>
      </c>
      <c r="I161" s="83">
        <v>11805.105180000002</v>
      </c>
      <c r="J161" s="85">
        <v>642.70000000000005</v>
      </c>
      <c r="K161" s="73"/>
      <c r="L161" s="83">
        <v>75.871410992000023</v>
      </c>
      <c r="M161" s="84">
        <v>1.5573101081387563E-3</v>
      </c>
      <c r="N161" s="84">
        <f t="shared" si="2"/>
        <v>1.0490439399759523E-4</v>
      </c>
      <c r="O161" s="84">
        <f>L161/'סכום נכסי הקרן'!$C$42</f>
        <v>1.4552643995280643E-5</v>
      </c>
    </row>
    <row r="162" spans="2:15">
      <c r="B162" s="76" t="s">
        <v>1329</v>
      </c>
      <c r="C162" s="73" t="s">
        <v>1330</v>
      </c>
      <c r="D162" s="86" t="s">
        <v>120</v>
      </c>
      <c r="E162" s="86" t="s">
        <v>318</v>
      </c>
      <c r="F162" s="73" t="s">
        <v>1331</v>
      </c>
      <c r="G162" s="86" t="s">
        <v>547</v>
      </c>
      <c r="H162" s="86" t="s">
        <v>133</v>
      </c>
      <c r="I162" s="83">
        <v>38667.496811000005</v>
      </c>
      <c r="J162" s="85">
        <v>510.4</v>
      </c>
      <c r="K162" s="73"/>
      <c r="L162" s="83">
        <v>197.35890369000003</v>
      </c>
      <c r="M162" s="84">
        <v>6.6184629501520118E-4</v>
      </c>
      <c r="N162" s="84">
        <f t="shared" si="2"/>
        <v>2.7288033688753E-4</v>
      </c>
      <c r="O162" s="84">
        <f>L162/'סכום נכסי הקרן'!$C$42</f>
        <v>3.7854757505462593E-5</v>
      </c>
    </row>
    <row r="163" spans="2:15">
      <c r="B163" s="76" t="s">
        <v>1332</v>
      </c>
      <c r="C163" s="73" t="s">
        <v>1333</v>
      </c>
      <c r="D163" s="86" t="s">
        <v>120</v>
      </c>
      <c r="E163" s="86" t="s">
        <v>318</v>
      </c>
      <c r="F163" s="73" t="s">
        <v>1334</v>
      </c>
      <c r="G163" s="86" t="s">
        <v>158</v>
      </c>
      <c r="H163" s="86" t="s">
        <v>133</v>
      </c>
      <c r="I163" s="83">
        <v>235977.02314500004</v>
      </c>
      <c r="J163" s="85">
        <v>26.7</v>
      </c>
      <c r="K163" s="73"/>
      <c r="L163" s="83">
        <v>63.005865198000009</v>
      </c>
      <c r="M163" s="84">
        <v>1.7188413475218956E-3</v>
      </c>
      <c r="N163" s="84">
        <f t="shared" si="2"/>
        <v>8.7115713553650529E-5</v>
      </c>
      <c r="O163" s="84">
        <f>L163/'סכום נכסי הקרן'!$C$42</f>
        <v>1.2084946277561857E-5</v>
      </c>
    </row>
    <row r="164" spans="2:15">
      <c r="B164" s="76" t="s">
        <v>1335</v>
      </c>
      <c r="C164" s="73" t="s">
        <v>1336</v>
      </c>
      <c r="D164" s="86" t="s">
        <v>120</v>
      </c>
      <c r="E164" s="86" t="s">
        <v>318</v>
      </c>
      <c r="F164" s="73" t="s">
        <v>1337</v>
      </c>
      <c r="G164" s="86" t="s">
        <v>1189</v>
      </c>
      <c r="H164" s="86" t="s">
        <v>133</v>
      </c>
      <c r="I164" s="83">
        <v>2445.1173859999999</v>
      </c>
      <c r="J164" s="85">
        <v>927</v>
      </c>
      <c r="K164" s="73"/>
      <c r="L164" s="83">
        <v>22.666238198000002</v>
      </c>
      <c r="M164" s="84">
        <v>1.3112302449453563E-4</v>
      </c>
      <c r="N164" s="84">
        <f t="shared" si="2"/>
        <v>3.1339709533239758E-5</v>
      </c>
      <c r="O164" s="84">
        <f>L164/'סכום נכסי הקרן'!$C$42</f>
        <v>4.3475360599594706E-6</v>
      </c>
    </row>
    <row r="165" spans="2:15">
      <c r="B165" s="76" t="s">
        <v>1338</v>
      </c>
      <c r="C165" s="73" t="s">
        <v>1339</v>
      </c>
      <c r="D165" s="86" t="s">
        <v>120</v>
      </c>
      <c r="E165" s="86" t="s">
        <v>318</v>
      </c>
      <c r="F165" s="73" t="s">
        <v>1340</v>
      </c>
      <c r="G165" s="86" t="s">
        <v>419</v>
      </c>
      <c r="H165" s="86" t="s">
        <v>133</v>
      </c>
      <c r="I165" s="83">
        <v>230564.36453300004</v>
      </c>
      <c r="J165" s="85">
        <v>933</v>
      </c>
      <c r="K165" s="73"/>
      <c r="L165" s="83">
        <v>2151.1655210940003</v>
      </c>
      <c r="M165" s="84">
        <v>2.1603221649964858E-3</v>
      </c>
      <c r="N165" s="84">
        <f t="shared" si="2"/>
        <v>2.974331338093631E-3</v>
      </c>
      <c r="O165" s="84">
        <f>L165/'סכום נכסי הקרן'!$C$42</f>
        <v>4.126079322118342E-4</v>
      </c>
    </row>
    <row r="166" spans="2:15">
      <c r="B166" s="76" t="s">
        <v>1341</v>
      </c>
      <c r="C166" s="73" t="s">
        <v>1342</v>
      </c>
      <c r="D166" s="86" t="s">
        <v>120</v>
      </c>
      <c r="E166" s="86" t="s">
        <v>318</v>
      </c>
      <c r="F166" s="73" t="s">
        <v>1343</v>
      </c>
      <c r="G166" s="86" t="s">
        <v>156</v>
      </c>
      <c r="H166" s="86" t="s">
        <v>133</v>
      </c>
      <c r="I166" s="83">
        <v>96231.300279000017</v>
      </c>
      <c r="J166" s="85">
        <v>384.2</v>
      </c>
      <c r="K166" s="73"/>
      <c r="L166" s="83">
        <v>369.72065563500001</v>
      </c>
      <c r="M166" s="84">
        <v>1.2581132240712784E-3</v>
      </c>
      <c r="N166" s="84">
        <f t="shared" si="2"/>
        <v>5.1119810242981824E-4</v>
      </c>
      <c r="O166" s="84">
        <f>L166/'סכום נכסי הקרן'!$C$42</f>
        <v>7.0914894145374772E-5</v>
      </c>
    </row>
    <row r="167" spans="2:15">
      <c r="B167" s="76" t="s">
        <v>1344</v>
      </c>
      <c r="C167" s="73" t="s">
        <v>1345</v>
      </c>
      <c r="D167" s="86" t="s">
        <v>120</v>
      </c>
      <c r="E167" s="86" t="s">
        <v>318</v>
      </c>
      <c r="F167" s="73" t="s">
        <v>1346</v>
      </c>
      <c r="G167" s="86" t="s">
        <v>506</v>
      </c>
      <c r="H167" s="86" t="s">
        <v>133</v>
      </c>
      <c r="I167" s="83">
        <v>273.53913300000005</v>
      </c>
      <c r="J167" s="85">
        <v>158.5</v>
      </c>
      <c r="K167" s="73"/>
      <c r="L167" s="83">
        <v>0.4335596590000001</v>
      </c>
      <c r="M167" s="84">
        <v>3.9900083625029055E-5</v>
      </c>
      <c r="N167" s="84">
        <f t="shared" si="2"/>
        <v>5.9946576311853172E-7</v>
      </c>
      <c r="O167" s="84">
        <f>L167/'סכום נכסי הקרן'!$C$42</f>
        <v>8.3159641894725673E-8</v>
      </c>
    </row>
    <row r="168" spans="2:15">
      <c r="B168" s="76" t="s">
        <v>1347</v>
      </c>
      <c r="C168" s="73" t="s">
        <v>1348</v>
      </c>
      <c r="D168" s="86" t="s">
        <v>120</v>
      </c>
      <c r="E168" s="86" t="s">
        <v>318</v>
      </c>
      <c r="F168" s="73" t="s">
        <v>1349</v>
      </c>
      <c r="G168" s="86" t="s">
        <v>1350</v>
      </c>
      <c r="H168" s="86" t="s">
        <v>133</v>
      </c>
      <c r="I168" s="83">
        <v>29065.599875000004</v>
      </c>
      <c r="J168" s="85">
        <v>635.5</v>
      </c>
      <c r="K168" s="73"/>
      <c r="L168" s="83">
        <v>184.71188720600006</v>
      </c>
      <c r="M168" s="84">
        <v>5.816842055894727E-4</v>
      </c>
      <c r="N168" s="84">
        <f t="shared" si="2"/>
        <v>2.5539380826251857E-4</v>
      </c>
      <c r="O168" s="84">
        <f>L168/'סכום נכסי הקרן'!$C$42</f>
        <v>3.5428975170750195E-5</v>
      </c>
    </row>
    <row r="169" spans="2:15">
      <c r="B169" s="76" t="s">
        <v>1351</v>
      </c>
      <c r="C169" s="73" t="s">
        <v>1352</v>
      </c>
      <c r="D169" s="86" t="s">
        <v>120</v>
      </c>
      <c r="E169" s="86" t="s">
        <v>318</v>
      </c>
      <c r="F169" s="73" t="s">
        <v>1353</v>
      </c>
      <c r="G169" s="86" t="s">
        <v>419</v>
      </c>
      <c r="H169" s="86" t="s">
        <v>133</v>
      </c>
      <c r="I169" s="83">
        <v>13205.745137000002</v>
      </c>
      <c r="J169" s="85">
        <v>553.5</v>
      </c>
      <c r="K169" s="73"/>
      <c r="L169" s="83">
        <v>73.093799420000011</v>
      </c>
      <c r="M169" s="84">
        <v>8.7986254111151456E-4</v>
      </c>
      <c r="N169" s="84">
        <f t="shared" si="2"/>
        <v>1.0106390052434095E-4</v>
      </c>
      <c r="O169" s="84">
        <f>L169/'סכום נכסי הקרן'!$C$42</f>
        <v>1.4019879521337353E-5</v>
      </c>
    </row>
    <row r="170" spans="2:15">
      <c r="B170" s="76" t="s">
        <v>1354</v>
      </c>
      <c r="C170" s="73" t="s">
        <v>1355</v>
      </c>
      <c r="D170" s="86" t="s">
        <v>120</v>
      </c>
      <c r="E170" s="86" t="s">
        <v>318</v>
      </c>
      <c r="F170" s="73" t="s">
        <v>1356</v>
      </c>
      <c r="G170" s="86" t="s">
        <v>419</v>
      </c>
      <c r="H170" s="86" t="s">
        <v>133</v>
      </c>
      <c r="I170" s="83">
        <v>28972.894026000005</v>
      </c>
      <c r="J170" s="85">
        <v>2450</v>
      </c>
      <c r="K170" s="73"/>
      <c r="L170" s="83">
        <v>709.83590364399993</v>
      </c>
      <c r="M170" s="84">
        <v>1.1262330631874921E-3</v>
      </c>
      <c r="N170" s="84">
        <f t="shared" si="2"/>
        <v>9.8146198068414575E-4</v>
      </c>
      <c r="O170" s="84">
        <f>L170/'סכום נכסי הקרן'!$C$42</f>
        <v>1.3615127313091187E-4</v>
      </c>
    </row>
    <row r="171" spans="2:15">
      <c r="B171" s="76" t="s">
        <v>1357</v>
      </c>
      <c r="C171" s="73" t="s">
        <v>1358</v>
      </c>
      <c r="D171" s="86" t="s">
        <v>120</v>
      </c>
      <c r="E171" s="86" t="s">
        <v>318</v>
      </c>
      <c r="F171" s="73" t="s">
        <v>1359</v>
      </c>
      <c r="G171" s="86" t="s">
        <v>490</v>
      </c>
      <c r="H171" s="86" t="s">
        <v>133</v>
      </c>
      <c r="I171" s="83">
        <v>401961.95329400001</v>
      </c>
      <c r="J171" s="85">
        <v>182.7</v>
      </c>
      <c r="K171" s="73"/>
      <c r="L171" s="83">
        <v>734.38448875800009</v>
      </c>
      <c r="M171" s="84">
        <v>1.7572252742236913E-3</v>
      </c>
      <c r="N171" s="84">
        <f t="shared" si="2"/>
        <v>1.0154043367206521E-3</v>
      </c>
      <c r="O171" s="84">
        <f>L171/'סכום נכסי הקרן'!$C$42</f>
        <v>1.4085985591698341E-4</v>
      </c>
    </row>
    <row r="172" spans="2:15">
      <c r="B172" s="76" t="s">
        <v>1360</v>
      </c>
      <c r="C172" s="73" t="s">
        <v>1361</v>
      </c>
      <c r="D172" s="86" t="s">
        <v>120</v>
      </c>
      <c r="E172" s="86" t="s">
        <v>318</v>
      </c>
      <c r="F172" s="73" t="s">
        <v>1362</v>
      </c>
      <c r="G172" s="86" t="s">
        <v>621</v>
      </c>
      <c r="H172" s="86" t="s">
        <v>133</v>
      </c>
      <c r="I172" s="83">
        <v>160978.70700000002</v>
      </c>
      <c r="J172" s="85">
        <v>452.9</v>
      </c>
      <c r="K172" s="73"/>
      <c r="L172" s="83">
        <v>729.07256400300014</v>
      </c>
      <c r="M172" s="84">
        <v>5.5990646238391717E-4</v>
      </c>
      <c r="N172" s="84">
        <f t="shared" si="2"/>
        <v>1.0080597488172738E-3</v>
      </c>
      <c r="O172" s="84">
        <f>L172/'סכום נכסי הקרן'!$C$42</f>
        <v>1.3984099322709114E-4</v>
      </c>
    </row>
    <row r="173" spans="2:15">
      <c r="B173" s="76" t="s">
        <v>1363</v>
      </c>
      <c r="C173" s="73" t="s">
        <v>1364</v>
      </c>
      <c r="D173" s="86" t="s">
        <v>120</v>
      </c>
      <c r="E173" s="86" t="s">
        <v>318</v>
      </c>
      <c r="F173" s="73" t="s">
        <v>1365</v>
      </c>
      <c r="G173" s="86" t="s">
        <v>480</v>
      </c>
      <c r="H173" s="86" t="s">
        <v>133</v>
      </c>
      <c r="I173" s="83">
        <v>135257.88692600004</v>
      </c>
      <c r="J173" s="85">
        <v>636.5</v>
      </c>
      <c r="K173" s="83">
        <v>8.869535935</v>
      </c>
      <c r="L173" s="83">
        <v>869.78598621900005</v>
      </c>
      <c r="M173" s="84">
        <v>8.8695043927978915E-4</v>
      </c>
      <c r="N173" s="84">
        <f t="shared" si="2"/>
        <v>1.2026186227316353E-3</v>
      </c>
      <c r="O173" s="84">
        <f>L173/'סכום נכסי הקרן'!$C$42</f>
        <v>1.6683076858638922E-4</v>
      </c>
    </row>
    <row r="174" spans="2:15">
      <c r="B174" s="76" t="s">
        <v>1366</v>
      </c>
      <c r="C174" s="73" t="s">
        <v>1367</v>
      </c>
      <c r="D174" s="86" t="s">
        <v>120</v>
      </c>
      <c r="E174" s="86" t="s">
        <v>318</v>
      </c>
      <c r="F174" s="73" t="s">
        <v>1368</v>
      </c>
      <c r="G174" s="86" t="s">
        <v>621</v>
      </c>
      <c r="H174" s="86" t="s">
        <v>133</v>
      </c>
      <c r="I174" s="83">
        <v>2511.2141700000006</v>
      </c>
      <c r="J174" s="85">
        <v>18910</v>
      </c>
      <c r="K174" s="73"/>
      <c r="L174" s="83">
        <v>474.87059947700004</v>
      </c>
      <c r="M174" s="84">
        <v>1.1108278876739589E-3</v>
      </c>
      <c r="N174" s="84">
        <f t="shared" si="2"/>
        <v>6.5658476380071689E-4</v>
      </c>
      <c r="O174" s="84">
        <f>L174/'סכום נכסי הקרן'!$C$42</f>
        <v>9.1083356532580486E-5</v>
      </c>
    </row>
    <row r="175" spans="2:15">
      <c r="B175" s="76" t="s">
        <v>1369</v>
      </c>
      <c r="C175" s="73" t="s">
        <v>1370</v>
      </c>
      <c r="D175" s="86" t="s">
        <v>120</v>
      </c>
      <c r="E175" s="86" t="s">
        <v>318</v>
      </c>
      <c r="F175" s="73" t="s">
        <v>1371</v>
      </c>
      <c r="G175" s="86" t="s">
        <v>1372</v>
      </c>
      <c r="H175" s="86" t="s">
        <v>133</v>
      </c>
      <c r="I175" s="83">
        <v>11870.838152000004</v>
      </c>
      <c r="J175" s="85">
        <v>1951</v>
      </c>
      <c r="K175" s="73"/>
      <c r="L175" s="83">
        <v>231.60005234600004</v>
      </c>
      <c r="M175" s="84">
        <v>2.6485607487628621E-4</v>
      </c>
      <c r="N175" s="84">
        <f t="shared" si="2"/>
        <v>3.2022421651984641E-4</v>
      </c>
      <c r="O175" s="84">
        <f>L175/'סכום נכסי הקרן'!$C$42</f>
        <v>4.4422438794964267E-5</v>
      </c>
    </row>
    <row r="176" spans="2:15">
      <c r="B176" s="76" t="s">
        <v>1373</v>
      </c>
      <c r="C176" s="73" t="s">
        <v>1374</v>
      </c>
      <c r="D176" s="86" t="s">
        <v>120</v>
      </c>
      <c r="E176" s="86" t="s">
        <v>318</v>
      </c>
      <c r="F176" s="73" t="s">
        <v>549</v>
      </c>
      <c r="G176" s="86" t="s">
        <v>480</v>
      </c>
      <c r="H176" s="86" t="s">
        <v>133</v>
      </c>
      <c r="I176" s="83">
        <v>19172.387821</v>
      </c>
      <c r="J176" s="85">
        <v>6.5</v>
      </c>
      <c r="K176" s="73"/>
      <c r="L176" s="83">
        <v>1.2462052130000001</v>
      </c>
      <c r="M176" s="84">
        <v>7.8000359810675979E-4</v>
      </c>
      <c r="N176" s="84">
        <f t="shared" si="2"/>
        <v>1.7230785740915465E-6</v>
      </c>
      <c r="O176" s="84">
        <f>L176/'סכום נכסי הקרן'!$C$42</f>
        <v>2.3903049347222662E-7</v>
      </c>
    </row>
    <row r="177" spans="2:15">
      <c r="B177" s="76" t="s">
        <v>1375</v>
      </c>
      <c r="C177" s="73" t="s">
        <v>1376</v>
      </c>
      <c r="D177" s="86" t="s">
        <v>120</v>
      </c>
      <c r="E177" s="86" t="s">
        <v>318</v>
      </c>
      <c r="F177" s="73" t="s">
        <v>1377</v>
      </c>
      <c r="G177" s="86" t="s">
        <v>1011</v>
      </c>
      <c r="H177" s="86" t="s">
        <v>133</v>
      </c>
      <c r="I177" s="83">
        <v>15265.038416000001</v>
      </c>
      <c r="J177" s="85">
        <v>8116</v>
      </c>
      <c r="K177" s="73"/>
      <c r="L177" s="83">
        <v>1238.9105178490001</v>
      </c>
      <c r="M177" s="84">
        <v>1.2136749871636205E-3</v>
      </c>
      <c r="N177" s="84">
        <f t="shared" si="2"/>
        <v>1.7129924881178254E-3</v>
      </c>
      <c r="O177" s="84">
        <f>L177/'סכום נכסי הקרן'!$C$42</f>
        <v>2.3763132216120678E-4</v>
      </c>
    </row>
    <row r="178" spans="2:15">
      <c r="B178" s="76" t="s">
        <v>1378</v>
      </c>
      <c r="C178" s="73" t="s">
        <v>1379</v>
      </c>
      <c r="D178" s="86" t="s">
        <v>120</v>
      </c>
      <c r="E178" s="86" t="s">
        <v>318</v>
      </c>
      <c r="F178" s="73" t="s">
        <v>1380</v>
      </c>
      <c r="G178" s="86" t="s">
        <v>419</v>
      </c>
      <c r="H178" s="86" t="s">
        <v>133</v>
      </c>
      <c r="I178" s="83">
        <v>148095.79571700003</v>
      </c>
      <c r="J178" s="85">
        <v>415.6</v>
      </c>
      <c r="K178" s="73"/>
      <c r="L178" s="83">
        <v>615.48612696400016</v>
      </c>
      <c r="M178" s="84">
        <v>1.7342027933495501E-3</v>
      </c>
      <c r="N178" s="84">
        <f t="shared" si="2"/>
        <v>8.5100828255182232E-4</v>
      </c>
      <c r="O178" s="84">
        <f>L178/'סכום נכסי הקרן'!$C$42</f>
        <v>1.1805435502821515E-4</v>
      </c>
    </row>
    <row r="179" spans="2:15">
      <c r="B179" s="76" t="s">
        <v>1381</v>
      </c>
      <c r="C179" s="73" t="s">
        <v>1382</v>
      </c>
      <c r="D179" s="86" t="s">
        <v>120</v>
      </c>
      <c r="E179" s="86" t="s">
        <v>318</v>
      </c>
      <c r="F179" s="73" t="s">
        <v>658</v>
      </c>
      <c r="G179" s="86" t="s">
        <v>334</v>
      </c>
      <c r="H179" s="86" t="s">
        <v>133</v>
      </c>
      <c r="I179" s="83">
        <v>198540.40530000004</v>
      </c>
      <c r="J179" s="85">
        <v>566.6</v>
      </c>
      <c r="K179" s="73"/>
      <c r="L179" s="83">
        <v>1124.9299364300002</v>
      </c>
      <c r="M179" s="84">
        <v>2.7924021233689577E-3</v>
      </c>
      <c r="N179" s="84">
        <f t="shared" si="2"/>
        <v>1.5553960540339185E-3</v>
      </c>
      <c r="O179" s="84">
        <f>L179/'סכום נכסי הקרן'!$C$42</f>
        <v>2.1576908443452601E-4</v>
      </c>
    </row>
    <row r="180" spans="2:15">
      <c r="B180" s="76" t="s">
        <v>1383</v>
      </c>
      <c r="C180" s="73" t="s">
        <v>1384</v>
      </c>
      <c r="D180" s="86" t="s">
        <v>120</v>
      </c>
      <c r="E180" s="86" t="s">
        <v>318</v>
      </c>
      <c r="F180" s="73" t="s">
        <v>1385</v>
      </c>
      <c r="G180" s="86" t="s">
        <v>158</v>
      </c>
      <c r="H180" s="86" t="s">
        <v>133</v>
      </c>
      <c r="I180" s="83">
        <v>33644.54976300001</v>
      </c>
      <c r="J180" s="85">
        <v>71.8</v>
      </c>
      <c r="K180" s="73"/>
      <c r="L180" s="83">
        <v>24.156786730000004</v>
      </c>
      <c r="M180" s="84">
        <v>8.5690570210436676E-4</v>
      </c>
      <c r="N180" s="84">
        <f t="shared" si="2"/>
        <v>3.3400631933772853E-5</v>
      </c>
      <c r="O180" s="84">
        <f>L180/'סכום נכסי הקרן'!$C$42</f>
        <v>4.6334332359876243E-6</v>
      </c>
    </row>
    <row r="181" spans="2:15">
      <c r="B181" s="76" t="s">
        <v>1386</v>
      </c>
      <c r="C181" s="73" t="s">
        <v>1387</v>
      </c>
      <c r="D181" s="86" t="s">
        <v>120</v>
      </c>
      <c r="E181" s="86" t="s">
        <v>318</v>
      </c>
      <c r="F181" s="73" t="s">
        <v>1388</v>
      </c>
      <c r="G181" s="86" t="s">
        <v>506</v>
      </c>
      <c r="H181" s="86" t="s">
        <v>133</v>
      </c>
      <c r="I181" s="83">
        <v>41035.243180000005</v>
      </c>
      <c r="J181" s="85">
        <v>3471</v>
      </c>
      <c r="K181" s="73"/>
      <c r="L181" s="83">
        <v>1424.3332907800002</v>
      </c>
      <c r="M181" s="84">
        <v>1.149768651723172E-3</v>
      </c>
      <c r="N181" s="84">
        <f t="shared" si="2"/>
        <v>1.9693692099074238E-3</v>
      </c>
      <c r="O181" s="84">
        <f>L181/'סכום נכסי הקרן'!$C$42</f>
        <v>2.7319664996784432E-4</v>
      </c>
    </row>
    <row r="182" spans="2:15">
      <c r="B182" s="76" t="s">
        <v>1389</v>
      </c>
      <c r="C182" s="73" t="s">
        <v>1390</v>
      </c>
      <c r="D182" s="86" t="s">
        <v>120</v>
      </c>
      <c r="E182" s="86" t="s">
        <v>318</v>
      </c>
      <c r="F182" s="73" t="s">
        <v>1391</v>
      </c>
      <c r="G182" s="86" t="s">
        <v>419</v>
      </c>
      <c r="H182" s="86" t="s">
        <v>133</v>
      </c>
      <c r="I182" s="83">
        <v>8943.2615000000005</v>
      </c>
      <c r="J182" s="85">
        <v>6021</v>
      </c>
      <c r="K182" s="73"/>
      <c r="L182" s="83">
        <v>538.47377491500004</v>
      </c>
      <c r="M182" s="84">
        <v>1.0641925676479688E-3</v>
      </c>
      <c r="N182" s="84">
        <f t="shared" si="2"/>
        <v>7.4452635455813211E-4</v>
      </c>
      <c r="O182" s="84">
        <f>L182/'סכום נכסי הקרן'!$C$42</f>
        <v>1.0328287090850513E-4</v>
      </c>
    </row>
    <row r="183" spans="2:15">
      <c r="B183" s="76" t="s">
        <v>1392</v>
      </c>
      <c r="C183" s="73" t="s">
        <v>1393</v>
      </c>
      <c r="D183" s="86" t="s">
        <v>120</v>
      </c>
      <c r="E183" s="86" t="s">
        <v>318</v>
      </c>
      <c r="F183" s="73" t="s">
        <v>1394</v>
      </c>
      <c r="G183" s="86" t="s">
        <v>419</v>
      </c>
      <c r="H183" s="86" t="s">
        <v>133</v>
      </c>
      <c r="I183" s="83">
        <v>35068.17390200001</v>
      </c>
      <c r="J183" s="85">
        <v>1028</v>
      </c>
      <c r="K183" s="73"/>
      <c r="L183" s="83">
        <v>360.50082770900002</v>
      </c>
      <c r="M183" s="84">
        <v>2.1031599961377091E-3</v>
      </c>
      <c r="N183" s="84">
        <f t="shared" si="2"/>
        <v>4.9845021164074204E-4</v>
      </c>
      <c r="O183" s="84">
        <f>L183/'סכום נכסי הקרן'!$C$42</f>
        <v>6.914646949436925E-5</v>
      </c>
    </row>
    <row r="184" spans="2:15">
      <c r="B184" s="76" t="s">
        <v>1395</v>
      </c>
      <c r="C184" s="73" t="s">
        <v>1396</v>
      </c>
      <c r="D184" s="86" t="s">
        <v>120</v>
      </c>
      <c r="E184" s="86" t="s">
        <v>318</v>
      </c>
      <c r="F184" s="73" t="s">
        <v>1397</v>
      </c>
      <c r="G184" s="86" t="s">
        <v>127</v>
      </c>
      <c r="H184" s="86" t="s">
        <v>133</v>
      </c>
      <c r="I184" s="83">
        <v>28448.514832000004</v>
      </c>
      <c r="J184" s="85">
        <v>862.9</v>
      </c>
      <c r="K184" s="73"/>
      <c r="L184" s="83">
        <v>245.48223448100006</v>
      </c>
      <c r="M184" s="84">
        <v>1.4223546238688067E-3</v>
      </c>
      <c r="N184" s="84">
        <f t="shared" si="2"/>
        <v>3.3941855975395301E-4</v>
      </c>
      <c r="O184" s="84">
        <f>L184/'סכום נכסי הקרן'!$C$42</f>
        <v>4.708513416133358E-5</v>
      </c>
    </row>
    <row r="185" spans="2:15">
      <c r="B185" s="76" t="s">
        <v>1398</v>
      </c>
      <c r="C185" s="73" t="s">
        <v>1399</v>
      </c>
      <c r="D185" s="86" t="s">
        <v>120</v>
      </c>
      <c r="E185" s="86" t="s">
        <v>318</v>
      </c>
      <c r="F185" s="73" t="s">
        <v>665</v>
      </c>
      <c r="G185" s="86" t="s">
        <v>127</v>
      </c>
      <c r="H185" s="86" t="s">
        <v>133</v>
      </c>
      <c r="I185" s="83">
        <v>86580.447929000016</v>
      </c>
      <c r="J185" s="85">
        <v>1176</v>
      </c>
      <c r="K185" s="73"/>
      <c r="L185" s="83">
        <v>1018.1860676440002</v>
      </c>
      <c r="M185" s="84">
        <v>9.7835905298814061E-4</v>
      </c>
      <c r="N185" s="84">
        <f t="shared" si="2"/>
        <v>1.4078055357933275E-3</v>
      </c>
      <c r="O185" s="84">
        <f>L185/'סכום נכסי הקרן'!$C$42</f>
        <v>1.9529489658417221E-4</v>
      </c>
    </row>
    <row r="186" spans="2:15">
      <c r="B186" s="72"/>
      <c r="C186" s="73"/>
      <c r="D186" s="73"/>
      <c r="E186" s="73"/>
      <c r="F186" s="73"/>
      <c r="G186" s="73"/>
      <c r="H186" s="73"/>
      <c r="I186" s="83"/>
      <c r="J186" s="85"/>
      <c r="K186" s="73"/>
      <c r="L186" s="73"/>
      <c r="M186" s="73"/>
      <c r="N186" s="84"/>
      <c r="O186" s="73"/>
    </row>
    <row r="187" spans="2:15">
      <c r="B187" s="70" t="s">
        <v>198</v>
      </c>
      <c r="C187" s="71"/>
      <c r="D187" s="71"/>
      <c r="E187" s="71"/>
      <c r="F187" s="71"/>
      <c r="G187" s="71"/>
      <c r="H187" s="71"/>
      <c r="I187" s="80"/>
      <c r="J187" s="82"/>
      <c r="K187" s="80">
        <v>18.139457994000004</v>
      </c>
      <c r="L187" s="80">
        <f>L188+L217</f>
        <v>176911.19813795201</v>
      </c>
      <c r="M187" s="71"/>
      <c r="N187" s="81">
        <f t="shared" si="2"/>
        <v>0.24460810454687884</v>
      </c>
      <c r="O187" s="81">
        <f>L187/'סכום נכסי הקרן'!$C$42</f>
        <v>3.3932750842759901E-2</v>
      </c>
    </row>
    <row r="188" spans="2:15">
      <c r="B188" s="89" t="s">
        <v>65</v>
      </c>
      <c r="C188" s="71"/>
      <c r="D188" s="71"/>
      <c r="E188" s="71"/>
      <c r="F188" s="71"/>
      <c r="G188" s="71"/>
      <c r="H188" s="71"/>
      <c r="I188" s="80"/>
      <c r="J188" s="82"/>
      <c r="K188" s="80">
        <v>0.23163047300000003</v>
      </c>
      <c r="L188" s="80">
        <f>SUM(L189:L215)</f>
        <v>65056.457851381012</v>
      </c>
      <c r="M188" s="71"/>
      <c r="N188" s="81">
        <f t="shared" si="2"/>
        <v>8.9950986772195748E-2</v>
      </c>
      <c r="O188" s="81">
        <f>L188/'סכום נכסי הקרן'!$C$42</f>
        <v>1.2478263661195836E-2</v>
      </c>
    </row>
    <row r="189" spans="2:15">
      <c r="B189" s="76" t="s">
        <v>1400</v>
      </c>
      <c r="C189" s="73" t="s">
        <v>1401</v>
      </c>
      <c r="D189" s="86" t="s">
        <v>1402</v>
      </c>
      <c r="E189" s="86" t="s">
        <v>669</v>
      </c>
      <c r="F189" s="73" t="s">
        <v>1403</v>
      </c>
      <c r="G189" s="86" t="s">
        <v>748</v>
      </c>
      <c r="H189" s="86" t="s">
        <v>132</v>
      </c>
      <c r="I189" s="83">
        <v>25041.132200000004</v>
      </c>
      <c r="J189" s="85">
        <v>289</v>
      </c>
      <c r="K189" s="73"/>
      <c r="L189" s="83">
        <v>267.76482661500006</v>
      </c>
      <c r="M189" s="84">
        <v>3.815754651364517E-4</v>
      </c>
      <c r="N189" s="84">
        <f t="shared" si="2"/>
        <v>3.7022781707433321E-4</v>
      </c>
      <c r="O189" s="84">
        <f>L189/'סכום נכסי הקרן'!$C$42</f>
        <v>5.1359084340701328E-5</v>
      </c>
    </row>
    <row r="190" spans="2:15">
      <c r="B190" s="76" t="s">
        <v>1404</v>
      </c>
      <c r="C190" s="73" t="s">
        <v>1405</v>
      </c>
      <c r="D190" s="86" t="s">
        <v>1402</v>
      </c>
      <c r="E190" s="86" t="s">
        <v>669</v>
      </c>
      <c r="F190" s="73" t="s">
        <v>1159</v>
      </c>
      <c r="G190" s="86" t="s">
        <v>984</v>
      </c>
      <c r="H190" s="86" t="s">
        <v>132</v>
      </c>
      <c r="I190" s="83">
        <v>27401.670300000009</v>
      </c>
      <c r="J190" s="85">
        <v>3563</v>
      </c>
      <c r="K190" s="73"/>
      <c r="L190" s="83">
        <v>3612.3895972500009</v>
      </c>
      <c r="M190" s="84">
        <v>6.1476126595769144E-4</v>
      </c>
      <c r="N190" s="84">
        <f t="shared" si="2"/>
        <v>4.9947079753490543E-3</v>
      </c>
      <c r="O190" s="84">
        <f>L190/'סכום נכסי הקרן'!$C$42</f>
        <v>6.9288048151071703E-4</v>
      </c>
    </row>
    <row r="191" spans="2:15">
      <c r="B191" s="76" t="s">
        <v>1406</v>
      </c>
      <c r="C191" s="73" t="s">
        <v>1407</v>
      </c>
      <c r="D191" s="86" t="s">
        <v>1402</v>
      </c>
      <c r="E191" s="86" t="s">
        <v>669</v>
      </c>
      <c r="F191" s="73" t="s">
        <v>1408</v>
      </c>
      <c r="G191" s="86" t="s">
        <v>794</v>
      </c>
      <c r="H191" s="86" t="s">
        <v>132</v>
      </c>
      <c r="I191" s="83">
        <v>2951.795004000001</v>
      </c>
      <c r="J191" s="85">
        <v>12562</v>
      </c>
      <c r="K191" s="73"/>
      <c r="L191" s="83">
        <v>1371.9766070590001</v>
      </c>
      <c r="M191" s="84">
        <v>2.52303651197638E-5</v>
      </c>
      <c r="N191" s="84">
        <f t="shared" si="2"/>
        <v>1.8969776976676632E-3</v>
      </c>
      <c r="O191" s="84">
        <f>L191/'סכום נכסי הקרן'!$C$42</f>
        <v>2.631542879107375E-4</v>
      </c>
    </row>
    <row r="192" spans="2:15">
      <c r="B192" s="76" t="s">
        <v>1409</v>
      </c>
      <c r="C192" s="73" t="s">
        <v>1410</v>
      </c>
      <c r="D192" s="86" t="s">
        <v>1402</v>
      </c>
      <c r="E192" s="86" t="s">
        <v>669</v>
      </c>
      <c r="F192" s="73" t="s">
        <v>1411</v>
      </c>
      <c r="G192" s="86" t="s">
        <v>794</v>
      </c>
      <c r="H192" s="86" t="s">
        <v>132</v>
      </c>
      <c r="I192" s="83">
        <v>1860.1983920000002</v>
      </c>
      <c r="J192" s="85">
        <v>15633</v>
      </c>
      <c r="K192" s="73"/>
      <c r="L192" s="83">
        <v>1075.9778140990004</v>
      </c>
      <c r="M192" s="84">
        <v>4.453957745451666E-5</v>
      </c>
      <c r="N192" s="84">
        <f t="shared" si="2"/>
        <v>1.487711893941375E-3</v>
      </c>
      <c r="O192" s="84">
        <f>L192/'סכום נכסי הקרן'!$C$42</f>
        <v>2.0637974001899139E-4</v>
      </c>
    </row>
    <row r="193" spans="2:15">
      <c r="B193" s="76" t="s">
        <v>1412</v>
      </c>
      <c r="C193" s="73" t="s">
        <v>1413</v>
      </c>
      <c r="D193" s="86" t="s">
        <v>1402</v>
      </c>
      <c r="E193" s="86" t="s">
        <v>669</v>
      </c>
      <c r="F193" s="73" t="s">
        <v>660</v>
      </c>
      <c r="G193" s="86" t="s">
        <v>554</v>
      </c>
      <c r="H193" s="86" t="s">
        <v>132</v>
      </c>
      <c r="I193" s="83">
        <v>125.20566100000002</v>
      </c>
      <c r="J193" s="85">
        <v>20896</v>
      </c>
      <c r="K193" s="83">
        <v>0.23163047300000003</v>
      </c>
      <c r="L193" s="83">
        <v>97.034637686000011</v>
      </c>
      <c r="M193" s="84">
        <v>2.8232762422936165E-6</v>
      </c>
      <c r="N193" s="84">
        <f t="shared" si="2"/>
        <v>1.3416594907269316E-4</v>
      </c>
      <c r="O193" s="84">
        <f>L193/'סכום נכסי הקרן'!$C$42</f>
        <v>1.861189239784002E-5</v>
      </c>
    </row>
    <row r="194" spans="2:15">
      <c r="B194" s="76" t="s">
        <v>1416</v>
      </c>
      <c r="C194" s="73" t="s">
        <v>1417</v>
      </c>
      <c r="D194" s="86" t="s">
        <v>1418</v>
      </c>
      <c r="E194" s="86" t="s">
        <v>669</v>
      </c>
      <c r="F194" s="73" t="s">
        <v>1419</v>
      </c>
      <c r="G194" s="86" t="s">
        <v>771</v>
      </c>
      <c r="H194" s="86" t="s">
        <v>132</v>
      </c>
      <c r="I194" s="83">
        <v>3572.8866290000005</v>
      </c>
      <c r="J194" s="85">
        <v>2601</v>
      </c>
      <c r="K194" s="73"/>
      <c r="L194" s="83">
        <v>343.84389048000008</v>
      </c>
      <c r="M194" s="84">
        <v>9.4627281002336268E-5</v>
      </c>
      <c r="N194" s="84">
        <f t="shared" si="2"/>
        <v>4.7541932447233988E-4</v>
      </c>
      <c r="O194" s="84">
        <f>L194/'סכום נכסי הקרן'!$C$42</f>
        <v>6.5951557545638882E-5</v>
      </c>
    </row>
    <row r="195" spans="2:15">
      <c r="B195" s="76" t="s">
        <v>1420</v>
      </c>
      <c r="C195" s="73" t="s">
        <v>1421</v>
      </c>
      <c r="D195" s="86" t="s">
        <v>1418</v>
      </c>
      <c r="E195" s="86" t="s">
        <v>669</v>
      </c>
      <c r="F195" s="73" t="s">
        <v>1422</v>
      </c>
      <c r="G195" s="86" t="s">
        <v>1423</v>
      </c>
      <c r="H195" s="86" t="s">
        <v>132</v>
      </c>
      <c r="I195" s="83">
        <v>10392.069863000002</v>
      </c>
      <c r="J195" s="85">
        <v>4094</v>
      </c>
      <c r="K195" s="73"/>
      <c r="L195" s="83">
        <v>1574.1699587080002</v>
      </c>
      <c r="M195" s="84">
        <v>6.3268465447507215E-5</v>
      </c>
      <c r="N195" s="84">
        <f t="shared" si="2"/>
        <v>2.1765424342100946E-3</v>
      </c>
      <c r="O195" s="84">
        <f>L195/'סכום נכסי הקרן'!$C$42</f>
        <v>3.0193632486363858E-4</v>
      </c>
    </row>
    <row r="196" spans="2:15">
      <c r="B196" s="76" t="s">
        <v>1424</v>
      </c>
      <c r="C196" s="73" t="s">
        <v>1425</v>
      </c>
      <c r="D196" s="86" t="s">
        <v>1402</v>
      </c>
      <c r="E196" s="86" t="s">
        <v>669</v>
      </c>
      <c r="F196" s="73" t="s">
        <v>1426</v>
      </c>
      <c r="G196" s="86" t="s">
        <v>1427</v>
      </c>
      <c r="H196" s="86" t="s">
        <v>132</v>
      </c>
      <c r="I196" s="83">
        <v>13489.407505000001</v>
      </c>
      <c r="J196" s="85">
        <v>3735</v>
      </c>
      <c r="K196" s="73"/>
      <c r="L196" s="83">
        <v>1864.1686701280005</v>
      </c>
      <c r="M196" s="84">
        <v>1.6236437351319942E-4</v>
      </c>
      <c r="N196" s="84">
        <f t="shared" si="2"/>
        <v>2.5775121629107562E-3</v>
      </c>
      <c r="O196" s="84">
        <f>L196/'סכום נכסי הקרן'!$C$42</f>
        <v>3.5756001699229005E-4</v>
      </c>
    </row>
    <row r="197" spans="2:15">
      <c r="B197" s="76" t="s">
        <v>1428</v>
      </c>
      <c r="C197" s="73" t="s">
        <v>1429</v>
      </c>
      <c r="D197" s="86" t="s">
        <v>1418</v>
      </c>
      <c r="E197" s="86" t="s">
        <v>669</v>
      </c>
      <c r="F197" s="73" t="s">
        <v>1430</v>
      </c>
      <c r="G197" s="86" t="s">
        <v>748</v>
      </c>
      <c r="H197" s="86" t="s">
        <v>132</v>
      </c>
      <c r="I197" s="83">
        <v>43195.953045000002</v>
      </c>
      <c r="J197" s="85">
        <v>284</v>
      </c>
      <c r="K197" s="73"/>
      <c r="L197" s="83">
        <v>453.90307459700011</v>
      </c>
      <c r="M197" s="84">
        <v>3.1806267139578866E-4</v>
      </c>
      <c r="N197" s="84">
        <f t="shared" si="2"/>
        <v>6.2759379787024521E-4</v>
      </c>
      <c r="O197" s="84">
        <f>L197/'סכום נכסי הקרן'!$C$42</f>
        <v>8.7061645046642753E-5</v>
      </c>
    </row>
    <row r="198" spans="2:15">
      <c r="B198" s="76" t="s">
        <v>1431</v>
      </c>
      <c r="C198" s="73" t="s">
        <v>1432</v>
      </c>
      <c r="D198" s="86" t="s">
        <v>1402</v>
      </c>
      <c r="E198" s="86" t="s">
        <v>669</v>
      </c>
      <c r="F198" s="73" t="s">
        <v>1433</v>
      </c>
      <c r="G198" s="86" t="s">
        <v>794</v>
      </c>
      <c r="H198" s="86" t="s">
        <v>132</v>
      </c>
      <c r="I198" s="83">
        <v>4471.6307500000003</v>
      </c>
      <c r="J198" s="85">
        <v>2770</v>
      </c>
      <c r="K198" s="73"/>
      <c r="L198" s="83">
        <v>458.29743556800008</v>
      </c>
      <c r="M198" s="84">
        <v>4.3889412103522435E-5</v>
      </c>
      <c r="N198" s="84">
        <f t="shared" si="2"/>
        <v>6.3366970668282858E-4</v>
      </c>
      <c r="O198" s="84">
        <f>L198/'סכום נכסי הקרן'!$C$42</f>
        <v>8.7904512866834753E-5</v>
      </c>
    </row>
    <row r="199" spans="2:15">
      <c r="B199" s="76" t="s">
        <v>1434</v>
      </c>
      <c r="C199" s="73" t="s">
        <v>1435</v>
      </c>
      <c r="D199" s="86" t="s">
        <v>1402</v>
      </c>
      <c r="E199" s="86" t="s">
        <v>669</v>
      </c>
      <c r="F199" s="73" t="s">
        <v>1436</v>
      </c>
      <c r="G199" s="86" t="s">
        <v>741</v>
      </c>
      <c r="H199" s="86" t="s">
        <v>132</v>
      </c>
      <c r="I199" s="83">
        <v>10708.339363000001</v>
      </c>
      <c r="J199" s="85">
        <v>2937</v>
      </c>
      <c r="K199" s="73"/>
      <c r="L199" s="83">
        <v>1163.6645302390002</v>
      </c>
      <c r="M199" s="84">
        <v>2.1509313315843612E-4</v>
      </c>
      <c r="N199" s="84">
        <f t="shared" si="2"/>
        <v>1.6089528422516123E-3</v>
      </c>
      <c r="O199" s="84">
        <f>L199/'סכום נכסי הקרן'!$C$42</f>
        <v>2.2319863855292267E-4</v>
      </c>
    </row>
    <row r="200" spans="2:15">
      <c r="B200" s="76" t="s">
        <v>1439</v>
      </c>
      <c r="C200" s="73" t="s">
        <v>1440</v>
      </c>
      <c r="D200" s="86" t="s">
        <v>1418</v>
      </c>
      <c r="E200" s="86" t="s">
        <v>669</v>
      </c>
      <c r="F200" s="73" t="s">
        <v>1441</v>
      </c>
      <c r="G200" s="86" t="s">
        <v>758</v>
      </c>
      <c r="H200" s="86" t="s">
        <v>132</v>
      </c>
      <c r="I200" s="83">
        <v>468.62690300000008</v>
      </c>
      <c r="J200" s="85">
        <v>3842</v>
      </c>
      <c r="K200" s="73"/>
      <c r="L200" s="83">
        <v>66.617188712000001</v>
      </c>
      <c r="M200" s="84">
        <v>2.1132602561847718E-6</v>
      </c>
      <c r="N200" s="84">
        <f t="shared" si="2"/>
        <v>9.21089474979274E-5</v>
      </c>
      <c r="O200" s="84">
        <f>L200/'סכום נכסי הקרן'!$C$42</f>
        <v>1.2777622277176116E-5</v>
      </c>
    </row>
    <row r="201" spans="2:15">
      <c r="B201" s="76" t="s">
        <v>1442</v>
      </c>
      <c r="C201" s="73" t="s">
        <v>1443</v>
      </c>
      <c r="D201" s="86" t="s">
        <v>1402</v>
      </c>
      <c r="E201" s="86" t="s">
        <v>669</v>
      </c>
      <c r="F201" s="73" t="s">
        <v>1444</v>
      </c>
      <c r="G201" s="86" t="s">
        <v>794</v>
      </c>
      <c r="H201" s="86" t="s">
        <v>132</v>
      </c>
      <c r="I201" s="83">
        <v>2193.1510820000003</v>
      </c>
      <c r="J201" s="85">
        <v>17122</v>
      </c>
      <c r="K201" s="73"/>
      <c r="L201" s="83">
        <v>1389.3919124590002</v>
      </c>
      <c r="M201" s="84">
        <v>4.5941538109745503E-5</v>
      </c>
      <c r="N201" s="84">
        <f t="shared" ref="N201:N217" si="3">IFERROR(L201/$L$11,0)</f>
        <v>1.9210571504600028E-3</v>
      </c>
      <c r="O201" s="84">
        <f>L201/'סכום נכסי הקרן'!$C$42</f>
        <v>2.6649465994602246E-4</v>
      </c>
    </row>
    <row r="202" spans="2:15">
      <c r="B202" s="76" t="s">
        <v>1445</v>
      </c>
      <c r="C202" s="73" t="s">
        <v>1446</v>
      </c>
      <c r="D202" s="86" t="s">
        <v>1402</v>
      </c>
      <c r="E202" s="86" t="s">
        <v>669</v>
      </c>
      <c r="F202" s="73" t="s">
        <v>1003</v>
      </c>
      <c r="G202" s="86" t="s">
        <v>158</v>
      </c>
      <c r="H202" s="86" t="s">
        <v>132</v>
      </c>
      <c r="I202" s="83">
        <v>21549.146315000005</v>
      </c>
      <c r="J202" s="85">
        <v>20650</v>
      </c>
      <c r="K202" s="73"/>
      <c r="L202" s="83">
        <v>16464.625241754002</v>
      </c>
      <c r="M202" s="84">
        <v>3.4058391157579319E-4</v>
      </c>
      <c r="N202" s="84">
        <f t="shared" si="3"/>
        <v>2.2764985002925973E-2</v>
      </c>
      <c r="O202" s="84">
        <f>L202/'סכום נכסי הקרן'!$C$42</f>
        <v>3.1580252235485855E-3</v>
      </c>
    </row>
    <row r="203" spans="2:15">
      <c r="B203" s="76" t="s">
        <v>1447</v>
      </c>
      <c r="C203" s="73" t="s">
        <v>1448</v>
      </c>
      <c r="D203" s="86" t="s">
        <v>1402</v>
      </c>
      <c r="E203" s="86" t="s">
        <v>669</v>
      </c>
      <c r="F203" s="73" t="s">
        <v>997</v>
      </c>
      <c r="G203" s="86" t="s">
        <v>984</v>
      </c>
      <c r="H203" s="86" t="s">
        <v>132</v>
      </c>
      <c r="I203" s="83">
        <v>18810.987941000003</v>
      </c>
      <c r="J203" s="85">
        <v>11730</v>
      </c>
      <c r="K203" s="73"/>
      <c r="L203" s="83">
        <v>8164.1568765630009</v>
      </c>
      <c r="M203" s="84">
        <v>6.5486903467312882E-4</v>
      </c>
      <c r="N203" s="84">
        <f t="shared" si="3"/>
        <v>1.1288256254090849E-2</v>
      </c>
      <c r="O203" s="84">
        <f>L203/'סכום נכסי הקרן'!$C$42</f>
        <v>1.5659398842440297E-3</v>
      </c>
    </row>
    <row r="204" spans="2:15">
      <c r="B204" s="76" t="s">
        <v>1451</v>
      </c>
      <c r="C204" s="73" t="s">
        <v>1452</v>
      </c>
      <c r="D204" s="86" t="s">
        <v>1402</v>
      </c>
      <c r="E204" s="86" t="s">
        <v>669</v>
      </c>
      <c r="F204" s="73" t="s">
        <v>1151</v>
      </c>
      <c r="G204" s="86" t="s">
        <v>158</v>
      </c>
      <c r="H204" s="86" t="s">
        <v>132</v>
      </c>
      <c r="I204" s="83">
        <v>35040.396131000009</v>
      </c>
      <c r="J204" s="85">
        <v>3067</v>
      </c>
      <c r="K204" s="73"/>
      <c r="L204" s="83">
        <v>3976.3491125770006</v>
      </c>
      <c r="M204" s="84">
        <v>7.4528146097591736E-4</v>
      </c>
      <c r="N204" s="84">
        <f t="shared" si="3"/>
        <v>5.4979403773280193E-3</v>
      </c>
      <c r="O204" s="84">
        <f>L204/'סכום נכסי הקרן'!$C$42</f>
        <v>7.6269035041914152E-4</v>
      </c>
    </row>
    <row r="205" spans="2:15">
      <c r="B205" s="76" t="s">
        <v>1453</v>
      </c>
      <c r="C205" s="73" t="s">
        <v>1454</v>
      </c>
      <c r="D205" s="86" t="s">
        <v>1418</v>
      </c>
      <c r="E205" s="86" t="s">
        <v>669</v>
      </c>
      <c r="F205" s="73" t="s">
        <v>1455</v>
      </c>
      <c r="G205" s="86" t="s">
        <v>794</v>
      </c>
      <c r="H205" s="86" t="s">
        <v>132</v>
      </c>
      <c r="I205" s="83">
        <v>13210.073675000001</v>
      </c>
      <c r="J205" s="85">
        <v>486</v>
      </c>
      <c r="K205" s="73"/>
      <c r="L205" s="83">
        <v>237.54354486200003</v>
      </c>
      <c r="M205" s="84">
        <v>1.2682021563444531E-4</v>
      </c>
      <c r="N205" s="84">
        <f t="shared" si="3"/>
        <v>3.2844204814401327E-4</v>
      </c>
      <c r="O205" s="84">
        <f>L205/'סכום נכסי הקרן'!$C$42</f>
        <v>4.5562440404833927E-5</v>
      </c>
    </row>
    <row r="206" spans="2:15">
      <c r="B206" s="76" t="s">
        <v>1458</v>
      </c>
      <c r="C206" s="73" t="s">
        <v>1459</v>
      </c>
      <c r="D206" s="86" t="s">
        <v>1418</v>
      </c>
      <c r="E206" s="86" t="s">
        <v>669</v>
      </c>
      <c r="F206" s="73" t="s">
        <v>1460</v>
      </c>
      <c r="G206" s="86" t="s">
        <v>794</v>
      </c>
      <c r="H206" s="86" t="s">
        <v>132</v>
      </c>
      <c r="I206" s="83">
        <v>28385.017675000006</v>
      </c>
      <c r="J206" s="85">
        <v>656</v>
      </c>
      <c r="K206" s="73"/>
      <c r="L206" s="83">
        <v>688.96114900400016</v>
      </c>
      <c r="M206" s="84">
        <v>3.6412367742595349E-4</v>
      </c>
      <c r="N206" s="84">
        <f t="shared" si="3"/>
        <v>9.5259928448901941E-4</v>
      </c>
      <c r="O206" s="84">
        <f>L206/'סכום נכסי הקרן'!$C$42</f>
        <v>1.3214735559737898E-4</v>
      </c>
    </row>
    <row r="207" spans="2:15">
      <c r="B207" s="76" t="s">
        <v>1461</v>
      </c>
      <c r="C207" s="73" t="s">
        <v>1462</v>
      </c>
      <c r="D207" s="86" t="s">
        <v>1402</v>
      </c>
      <c r="E207" s="86" t="s">
        <v>669</v>
      </c>
      <c r="F207" s="73" t="s">
        <v>1463</v>
      </c>
      <c r="G207" s="86" t="s">
        <v>838</v>
      </c>
      <c r="H207" s="86" t="s">
        <v>132</v>
      </c>
      <c r="I207" s="83">
        <v>22011.799119000003</v>
      </c>
      <c r="J207" s="85">
        <v>299</v>
      </c>
      <c r="K207" s="73"/>
      <c r="L207" s="83">
        <v>243.51653368500007</v>
      </c>
      <c r="M207" s="84">
        <v>7.9221879139823657E-4</v>
      </c>
      <c r="N207" s="84">
        <f t="shared" si="3"/>
        <v>3.3670066314324268E-4</v>
      </c>
      <c r="O207" s="84">
        <f>L207/'סכום נכסי הקרן'!$C$42</f>
        <v>4.6708099603633793E-5</v>
      </c>
    </row>
    <row r="208" spans="2:15">
      <c r="B208" s="76" t="s">
        <v>1464</v>
      </c>
      <c r="C208" s="73" t="s">
        <v>1465</v>
      </c>
      <c r="D208" s="86" t="s">
        <v>1402</v>
      </c>
      <c r="E208" s="86" t="s">
        <v>669</v>
      </c>
      <c r="F208" s="73" t="s">
        <v>699</v>
      </c>
      <c r="G208" s="86" t="s">
        <v>700</v>
      </c>
      <c r="H208" s="86" t="s">
        <v>132</v>
      </c>
      <c r="I208" s="83">
        <v>4871.5376310000011</v>
      </c>
      <c r="J208" s="85">
        <v>26905</v>
      </c>
      <c r="K208" s="73"/>
      <c r="L208" s="83">
        <v>4849.5426388290016</v>
      </c>
      <c r="M208" s="84">
        <v>8.6459512546755275E-5</v>
      </c>
      <c r="N208" s="84">
        <f t="shared" si="3"/>
        <v>6.7052704706585366E-3</v>
      </c>
      <c r="O208" s="84">
        <f>L208/'סכום נכסי הקרן'!$C$42</f>
        <v>9.3017470797074927E-4</v>
      </c>
    </row>
    <row r="209" spans="2:15">
      <c r="B209" s="76" t="s">
        <v>1466</v>
      </c>
      <c r="C209" s="73" t="s">
        <v>1467</v>
      </c>
      <c r="D209" s="86" t="s">
        <v>1402</v>
      </c>
      <c r="E209" s="86" t="s">
        <v>669</v>
      </c>
      <c r="F209" s="73" t="s">
        <v>1468</v>
      </c>
      <c r="G209" s="86" t="s">
        <v>794</v>
      </c>
      <c r="H209" s="86" t="s">
        <v>136</v>
      </c>
      <c r="I209" s="83">
        <v>237890.75590000005</v>
      </c>
      <c r="J209" s="85">
        <v>8</v>
      </c>
      <c r="K209" s="73"/>
      <c r="L209" s="83">
        <v>46.658941298999999</v>
      </c>
      <c r="M209" s="84">
        <v>4.4314906822443678E-4</v>
      </c>
      <c r="N209" s="84">
        <f t="shared" si="3"/>
        <v>6.451346953409197E-5</v>
      </c>
      <c r="O209" s="84">
        <f>L209/'סכום נכסי הקרן'!$C$42</f>
        <v>8.949496958645466E-6</v>
      </c>
    </row>
    <row r="210" spans="2:15">
      <c r="B210" s="76" t="s">
        <v>1469</v>
      </c>
      <c r="C210" s="73" t="s">
        <v>1470</v>
      </c>
      <c r="D210" s="86" t="s">
        <v>1402</v>
      </c>
      <c r="E210" s="86" t="s">
        <v>669</v>
      </c>
      <c r="F210" s="73" t="s">
        <v>1471</v>
      </c>
      <c r="G210" s="86" t="s">
        <v>748</v>
      </c>
      <c r="H210" s="86" t="s">
        <v>132</v>
      </c>
      <c r="I210" s="83">
        <v>13300.060772000003</v>
      </c>
      <c r="J210" s="85">
        <v>1776</v>
      </c>
      <c r="K210" s="73"/>
      <c r="L210" s="83">
        <v>873.97359347200006</v>
      </c>
      <c r="M210" s="84">
        <v>1.9825389458307251E-4</v>
      </c>
      <c r="N210" s="84">
        <f t="shared" si="3"/>
        <v>1.2084086613698018E-3</v>
      </c>
      <c r="O210" s="84">
        <f>L210/'סכום נכסי הקרן'!$C$42</f>
        <v>1.6763397966086614E-4</v>
      </c>
    </row>
    <row r="211" spans="2:15">
      <c r="B211" s="76" t="s">
        <v>1472</v>
      </c>
      <c r="C211" s="73" t="s">
        <v>1473</v>
      </c>
      <c r="D211" s="86" t="s">
        <v>1402</v>
      </c>
      <c r="E211" s="86" t="s">
        <v>669</v>
      </c>
      <c r="F211" s="73" t="s">
        <v>691</v>
      </c>
      <c r="G211" s="86" t="s">
        <v>692</v>
      </c>
      <c r="H211" s="86" t="s">
        <v>132</v>
      </c>
      <c r="I211" s="83">
        <v>422708.62075400003</v>
      </c>
      <c r="J211" s="85">
        <v>753</v>
      </c>
      <c r="K211" s="73"/>
      <c r="L211" s="83">
        <v>11777.084882838002</v>
      </c>
      <c r="M211" s="84">
        <v>3.7728170875007315E-4</v>
      </c>
      <c r="N211" s="84">
        <f t="shared" si="3"/>
        <v>1.628370866626732E-2</v>
      </c>
      <c r="O211" s="84">
        <f>L211/'סכום נכסי הקרן'!$C$42</f>
        <v>2.2589236362061888E-3</v>
      </c>
    </row>
    <row r="212" spans="2:15">
      <c r="B212" s="76" t="s">
        <v>1474</v>
      </c>
      <c r="C212" s="73" t="s">
        <v>1475</v>
      </c>
      <c r="D212" s="86" t="s">
        <v>1402</v>
      </c>
      <c r="E212" s="86" t="s">
        <v>669</v>
      </c>
      <c r="F212" s="73" t="s">
        <v>983</v>
      </c>
      <c r="G212" s="86" t="s">
        <v>984</v>
      </c>
      <c r="H212" s="86" t="s">
        <v>132</v>
      </c>
      <c r="I212" s="83">
        <v>13965.904478000002</v>
      </c>
      <c r="J212" s="85">
        <v>3752</v>
      </c>
      <c r="K212" s="73"/>
      <c r="L212" s="83">
        <v>1938.8027231180004</v>
      </c>
      <c r="M212" s="84">
        <v>1.2682082319899444E-4</v>
      </c>
      <c r="N212" s="84">
        <f t="shared" si="3"/>
        <v>2.6807057110223879E-3</v>
      </c>
      <c r="O212" s="84">
        <f>L212/'סכום נכסי הקרן'!$C$42</f>
        <v>3.7187532744833123E-4</v>
      </c>
    </row>
    <row r="213" spans="2:15">
      <c r="B213" s="76" t="s">
        <v>1476</v>
      </c>
      <c r="C213" s="73" t="s">
        <v>1477</v>
      </c>
      <c r="D213" s="86" t="s">
        <v>1402</v>
      </c>
      <c r="E213" s="86" t="s">
        <v>669</v>
      </c>
      <c r="F213" s="73" t="s">
        <v>1478</v>
      </c>
      <c r="G213" s="86" t="s">
        <v>838</v>
      </c>
      <c r="H213" s="86" t="s">
        <v>132</v>
      </c>
      <c r="I213" s="83">
        <v>12490.194784000001</v>
      </c>
      <c r="J213" s="85">
        <v>1035</v>
      </c>
      <c r="K213" s="73"/>
      <c r="L213" s="83">
        <v>478.31200925100006</v>
      </c>
      <c r="M213" s="84">
        <v>5.3254751682380486E-4</v>
      </c>
      <c r="N213" s="84">
        <f t="shared" si="3"/>
        <v>6.6134306474857911E-4</v>
      </c>
      <c r="O213" s="84">
        <f>L213/'סכום נכסי הקרן'!$C$42</f>
        <v>9.1743441940616216E-5</v>
      </c>
    </row>
    <row r="214" spans="2:15">
      <c r="B214" s="76" t="s">
        <v>1479</v>
      </c>
      <c r="C214" s="73" t="s">
        <v>1480</v>
      </c>
      <c r="D214" s="86" t="s">
        <v>1402</v>
      </c>
      <c r="E214" s="86" t="s">
        <v>669</v>
      </c>
      <c r="F214" s="73" t="s">
        <v>1481</v>
      </c>
      <c r="G214" s="86" t="s">
        <v>794</v>
      </c>
      <c r="H214" s="86" t="s">
        <v>132</v>
      </c>
      <c r="I214" s="83">
        <v>5223.472858000001</v>
      </c>
      <c r="J214" s="85">
        <v>7824</v>
      </c>
      <c r="K214" s="73"/>
      <c r="L214" s="83">
        <v>1512.1327106180001</v>
      </c>
      <c r="M214" s="84">
        <v>9.2002389943363519E-5</v>
      </c>
      <c r="N214" s="84">
        <f t="shared" si="3"/>
        <v>2.0907659891556312E-3</v>
      </c>
      <c r="O214" s="84">
        <f>L214/'סכום נכסי הקרן'!$C$42</f>
        <v>2.9003716582472379E-4</v>
      </c>
    </row>
    <row r="215" spans="2:15">
      <c r="B215" s="76" t="s">
        <v>1482</v>
      </c>
      <c r="C215" s="73" t="s">
        <v>1483</v>
      </c>
      <c r="D215" s="86" t="s">
        <v>1402</v>
      </c>
      <c r="E215" s="86" t="s">
        <v>669</v>
      </c>
      <c r="F215" s="73" t="s">
        <v>1484</v>
      </c>
      <c r="G215" s="86" t="s">
        <v>724</v>
      </c>
      <c r="H215" s="86" t="s">
        <v>132</v>
      </c>
      <c r="I215" s="83">
        <v>1430.92184</v>
      </c>
      <c r="J215" s="85">
        <v>1239</v>
      </c>
      <c r="K215" s="73"/>
      <c r="L215" s="83">
        <v>65.597749911000008</v>
      </c>
      <c r="M215" s="84">
        <v>1.1906082949509677E-5</v>
      </c>
      <c r="N215" s="84">
        <f t="shared" si="3"/>
        <v>9.0699409857355296E-5</v>
      </c>
      <c r="O215" s="84">
        <f>L215/'סכום נכסי הקרן'!$C$42</f>
        <v>1.2582087097956989E-5</v>
      </c>
    </row>
    <row r="216" spans="2:15">
      <c r="B216" s="72"/>
      <c r="C216" s="73"/>
      <c r="D216" s="73"/>
      <c r="E216" s="73"/>
      <c r="F216" s="73"/>
      <c r="G216" s="73"/>
      <c r="H216" s="73"/>
      <c r="I216" s="83"/>
      <c r="J216" s="85"/>
      <c r="K216" s="73"/>
      <c r="L216" s="73"/>
      <c r="M216" s="73"/>
      <c r="N216" s="84"/>
      <c r="O216" s="73"/>
    </row>
    <row r="217" spans="2:15">
      <c r="B217" s="89" t="s">
        <v>64</v>
      </c>
      <c r="C217" s="71"/>
      <c r="D217" s="71"/>
      <c r="E217" s="71"/>
      <c r="F217" s="71"/>
      <c r="G217" s="71"/>
      <c r="H217" s="71"/>
      <c r="I217" s="80"/>
      <c r="J217" s="82"/>
      <c r="K217" s="80">
        <v>17.907827521000002</v>
      </c>
      <c r="L217" s="80">
        <f>SUM(L218:L264)</f>
        <v>111854.74028657099</v>
      </c>
      <c r="M217" s="71"/>
      <c r="N217" s="81">
        <f t="shared" si="3"/>
        <v>0.15465711777468308</v>
      </c>
      <c r="O217" s="81">
        <f>L217/'סכום נכסי הקרן'!$C$42</f>
        <v>2.145448718156406E-2</v>
      </c>
    </row>
    <row r="218" spans="2:15">
      <c r="B218" s="76" t="s">
        <v>1485</v>
      </c>
      <c r="C218" s="73" t="s">
        <v>1486</v>
      </c>
      <c r="D218" s="86" t="s">
        <v>1418</v>
      </c>
      <c r="E218" s="86" t="s">
        <v>669</v>
      </c>
      <c r="F218" s="73"/>
      <c r="G218" s="86" t="s">
        <v>741</v>
      </c>
      <c r="H218" s="86" t="s">
        <v>132</v>
      </c>
      <c r="I218" s="83">
        <v>3432.8286200000002</v>
      </c>
      <c r="J218" s="85">
        <v>13142</v>
      </c>
      <c r="K218" s="73"/>
      <c r="L218" s="83">
        <v>1669.2266477890003</v>
      </c>
      <c r="M218" s="84">
        <v>4.585409308618529E-5</v>
      </c>
      <c r="N218" s="84">
        <f t="shared" ref="N218:N264" si="4">IFERROR(L218/$L$11,0)</f>
        <v>2.3079735521118242E-3</v>
      </c>
      <c r="O218" s="84">
        <f>L218/'סכום נכסי הקרן'!$C$42</f>
        <v>3.2016883349210911E-4</v>
      </c>
    </row>
    <row r="219" spans="2:15">
      <c r="B219" s="76" t="s">
        <v>1487</v>
      </c>
      <c r="C219" s="73" t="s">
        <v>1488</v>
      </c>
      <c r="D219" s="86" t="s">
        <v>28</v>
      </c>
      <c r="E219" s="86" t="s">
        <v>669</v>
      </c>
      <c r="F219" s="73"/>
      <c r="G219" s="86" t="s">
        <v>741</v>
      </c>
      <c r="H219" s="86" t="s">
        <v>134</v>
      </c>
      <c r="I219" s="83">
        <v>3798.4943180000009</v>
      </c>
      <c r="J219" s="85">
        <v>13236</v>
      </c>
      <c r="K219" s="73"/>
      <c r="L219" s="83">
        <v>2020.3760530590002</v>
      </c>
      <c r="M219" s="84">
        <v>4.8058140317785761E-6</v>
      </c>
      <c r="N219" s="84">
        <f t="shared" si="4"/>
        <v>2.7934939224440627E-3</v>
      </c>
      <c r="O219" s="84">
        <f>L219/'סכום נכסי הקרן'!$C$42</f>
        <v>3.875216376278811E-4</v>
      </c>
    </row>
    <row r="220" spans="2:15">
      <c r="B220" s="76" t="s">
        <v>1489</v>
      </c>
      <c r="C220" s="73" t="s">
        <v>1490</v>
      </c>
      <c r="D220" s="86" t="s">
        <v>1402</v>
      </c>
      <c r="E220" s="86" t="s">
        <v>669</v>
      </c>
      <c r="F220" s="73"/>
      <c r="G220" s="86" t="s">
        <v>830</v>
      </c>
      <c r="H220" s="86" t="s">
        <v>132</v>
      </c>
      <c r="I220" s="83">
        <v>8827.5922150000024</v>
      </c>
      <c r="J220" s="85">
        <v>12097</v>
      </c>
      <c r="K220" s="73"/>
      <c r="L220" s="83">
        <v>3951.133171719001</v>
      </c>
      <c r="M220" s="84">
        <v>1.5028246876064016E-6</v>
      </c>
      <c r="N220" s="84">
        <f t="shared" si="4"/>
        <v>5.4630752949445301E-3</v>
      </c>
      <c r="O220" s="84">
        <f>L220/'סכום נכסי הקרן'!$C$42</f>
        <v>7.5785376433863206E-4</v>
      </c>
    </row>
    <row r="221" spans="2:15">
      <c r="B221" s="76" t="s">
        <v>1491</v>
      </c>
      <c r="C221" s="73" t="s">
        <v>1492</v>
      </c>
      <c r="D221" s="86" t="s">
        <v>1402</v>
      </c>
      <c r="E221" s="86" t="s">
        <v>669</v>
      </c>
      <c r="F221" s="73"/>
      <c r="G221" s="86" t="s">
        <v>1423</v>
      </c>
      <c r="H221" s="86" t="s">
        <v>132</v>
      </c>
      <c r="I221" s="83">
        <v>2678.7968999999998</v>
      </c>
      <c r="J221" s="85">
        <v>13036</v>
      </c>
      <c r="K221" s="73"/>
      <c r="L221" s="83">
        <v>1292.0694663710003</v>
      </c>
      <c r="M221" s="84">
        <v>2.6108231562553128E-7</v>
      </c>
      <c r="N221" s="84">
        <f t="shared" si="4"/>
        <v>1.7864932601126655E-3</v>
      </c>
      <c r="O221" s="84">
        <f>L221/'סכום נכסי הקרן'!$C$42</f>
        <v>2.4782756397204761E-4</v>
      </c>
    </row>
    <row r="222" spans="2:15">
      <c r="B222" s="76" t="s">
        <v>1493</v>
      </c>
      <c r="C222" s="73" t="s">
        <v>1494</v>
      </c>
      <c r="D222" s="86" t="s">
        <v>1402</v>
      </c>
      <c r="E222" s="86" t="s">
        <v>669</v>
      </c>
      <c r="F222" s="73"/>
      <c r="G222" s="86" t="s">
        <v>700</v>
      </c>
      <c r="H222" s="86" t="s">
        <v>132</v>
      </c>
      <c r="I222" s="83">
        <v>5258.3791000000001</v>
      </c>
      <c r="J222" s="85">
        <v>14454</v>
      </c>
      <c r="K222" s="73"/>
      <c r="L222" s="83">
        <v>2812.1706259220005</v>
      </c>
      <c r="M222" s="84">
        <v>6.2618580373956849E-6</v>
      </c>
      <c r="N222" s="84">
        <f t="shared" si="4"/>
        <v>3.8882769079026571E-3</v>
      </c>
      <c r="O222" s="84">
        <f>L222/'סכום נכסי הקרן'!$C$42</f>
        <v>5.393931315887026E-4</v>
      </c>
    </row>
    <row r="223" spans="2:15">
      <c r="B223" s="76" t="s">
        <v>1495</v>
      </c>
      <c r="C223" s="73" t="s">
        <v>1496</v>
      </c>
      <c r="D223" s="86" t="s">
        <v>28</v>
      </c>
      <c r="E223" s="86" t="s">
        <v>669</v>
      </c>
      <c r="F223" s="73"/>
      <c r="G223" s="86" t="s">
        <v>736</v>
      </c>
      <c r="H223" s="86" t="s">
        <v>134</v>
      </c>
      <c r="I223" s="83">
        <v>341632.58930000005</v>
      </c>
      <c r="J223" s="85">
        <v>106.15</v>
      </c>
      <c r="K223" s="73"/>
      <c r="L223" s="83">
        <v>1457.2808694590001</v>
      </c>
      <c r="M223" s="84">
        <v>2.2226863840106651E-4</v>
      </c>
      <c r="N223" s="84">
        <f t="shared" si="4"/>
        <v>2.0149245215830298E-3</v>
      </c>
      <c r="O223" s="84">
        <f>L223/'סכום נכסי הקרן'!$C$42</f>
        <v>2.7951621588540108E-4</v>
      </c>
    </row>
    <row r="224" spans="2:15">
      <c r="B224" s="76" t="s">
        <v>1497</v>
      </c>
      <c r="C224" s="73" t="s">
        <v>1498</v>
      </c>
      <c r="D224" s="86" t="s">
        <v>28</v>
      </c>
      <c r="E224" s="86" t="s">
        <v>669</v>
      </c>
      <c r="F224" s="73"/>
      <c r="G224" s="86" t="s">
        <v>700</v>
      </c>
      <c r="H224" s="86" t="s">
        <v>134</v>
      </c>
      <c r="I224" s="83">
        <v>2222.4092800000003</v>
      </c>
      <c r="J224" s="85">
        <v>66300</v>
      </c>
      <c r="K224" s="73"/>
      <c r="L224" s="83">
        <v>5921.0883715840009</v>
      </c>
      <c r="M224" s="84">
        <v>5.5127723585667996E-6</v>
      </c>
      <c r="N224" s="84">
        <f t="shared" si="4"/>
        <v>8.1868543013220389E-3</v>
      </c>
      <c r="O224" s="84">
        <f>L224/'סכום נכסי הקרן'!$C$42</f>
        <v>1.1357043451497636E-3</v>
      </c>
    </row>
    <row r="225" spans="2:15">
      <c r="B225" s="76" t="s">
        <v>1499</v>
      </c>
      <c r="C225" s="73" t="s">
        <v>1500</v>
      </c>
      <c r="D225" s="86" t="s">
        <v>1418</v>
      </c>
      <c r="E225" s="86" t="s">
        <v>669</v>
      </c>
      <c r="F225" s="73"/>
      <c r="G225" s="86" t="s">
        <v>715</v>
      </c>
      <c r="H225" s="86" t="s">
        <v>132</v>
      </c>
      <c r="I225" s="83">
        <v>17858.646000000004</v>
      </c>
      <c r="J225" s="85">
        <v>2869</v>
      </c>
      <c r="K225" s="73"/>
      <c r="L225" s="83">
        <v>1895.7488488380004</v>
      </c>
      <c r="M225" s="84">
        <v>2.2409717074845827E-6</v>
      </c>
      <c r="N225" s="84">
        <f t="shared" si="4"/>
        <v>2.621176824824815E-3</v>
      </c>
      <c r="O225" s="84">
        <f>L225/'סכום נכסי הקרן'!$C$42</f>
        <v>3.6361730645172066E-4</v>
      </c>
    </row>
    <row r="226" spans="2:15">
      <c r="B226" s="76" t="s">
        <v>1501</v>
      </c>
      <c r="C226" s="73" t="s">
        <v>1502</v>
      </c>
      <c r="D226" s="86" t="s">
        <v>1402</v>
      </c>
      <c r="E226" s="86" t="s">
        <v>669</v>
      </c>
      <c r="F226" s="73"/>
      <c r="G226" s="86" t="s">
        <v>130</v>
      </c>
      <c r="H226" s="86" t="s">
        <v>132</v>
      </c>
      <c r="I226" s="83">
        <v>1.3890060000000002</v>
      </c>
      <c r="J226" s="85">
        <v>51781000</v>
      </c>
      <c r="K226" s="73"/>
      <c r="L226" s="83">
        <v>2661.1920452030004</v>
      </c>
      <c r="M226" s="84">
        <v>2.3709323920197734E-6</v>
      </c>
      <c r="N226" s="84">
        <f t="shared" si="4"/>
        <v>3.6795248060257891E-3</v>
      </c>
      <c r="O226" s="84">
        <f>L226/'סכום נכסי הקרן'!$C$42</f>
        <v>5.1043443018339968E-4</v>
      </c>
    </row>
    <row r="227" spans="2:15">
      <c r="B227" s="76" t="s">
        <v>1503</v>
      </c>
      <c r="C227" s="73" t="s">
        <v>1504</v>
      </c>
      <c r="D227" s="86" t="s">
        <v>1418</v>
      </c>
      <c r="E227" s="86" t="s">
        <v>669</v>
      </c>
      <c r="F227" s="73"/>
      <c r="G227" s="86" t="s">
        <v>753</v>
      </c>
      <c r="H227" s="86" t="s">
        <v>132</v>
      </c>
      <c r="I227" s="83">
        <v>1174.7020480000001</v>
      </c>
      <c r="J227" s="85">
        <v>69114</v>
      </c>
      <c r="K227" s="73"/>
      <c r="L227" s="83">
        <v>3003.9692217820002</v>
      </c>
      <c r="M227" s="84">
        <v>7.843758165211482E-6</v>
      </c>
      <c r="N227" s="84">
        <f t="shared" si="4"/>
        <v>4.1534692274497985E-3</v>
      </c>
      <c r="O227" s="84">
        <f>L227/'סכום נכסי הקרן'!$C$42</f>
        <v>5.7618138486950155E-4</v>
      </c>
    </row>
    <row r="228" spans="2:15">
      <c r="B228" s="76" t="s">
        <v>1505</v>
      </c>
      <c r="C228" s="73" t="s">
        <v>1506</v>
      </c>
      <c r="D228" s="86" t="s">
        <v>1418</v>
      </c>
      <c r="E228" s="86" t="s">
        <v>669</v>
      </c>
      <c r="F228" s="73"/>
      <c r="G228" s="86" t="s">
        <v>741</v>
      </c>
      <c r="H228" s="86" t="s">
        <v>132</v>
      </c>
      <c r="I228" s="83">
        <v>5893.353180000001</v>
      </c>
      <c r="J228" s="85">
        <v>21116</v>
      </c>
      <c r="K228" s="73"/>
      <c r="L228" s="83">
        <v>4604.4296927090008</v>
      </c>
      <c r="M228" s="84">
        <v>9.7962380102616382E-6</v>
      </c>
      <c r="N228" s="84">
        <f t="shared" si="4"/>
        <v>6.3663625112903481E-3</v>
      </c>
      <c r="O228" s="84">
        <f>L228/'סכום נכסי הקרן'!$C$42</f>
        <v>8.8316040578655911E-4</v>
      </c>
    </row>
    <row r="229" spans="2:15">
      <c r="B229" s="76" t="s">
        <v>1507</v>
      </c>
      <c r="C229" s="73" t="s">
        <v>1508</v>
      </c>
      <c r="D229" s="86" t="s">
        <v>1402</v>
      </c>
      <c r="E229" s="86" t="s">
        <v>669</v>
      </c>
      <c r="F229" s="73"/>
      <c r="G229" s="86" t="s">
        <v>700</v>
      </c>
      <c r="H229" s="86" t="s">
        <v>132</v>
      </c>
      <c r="I229" s="83">
        <v>1547.7493199999999</v>
      </c>
      <c r="J229" s="85">
        <v>86743</v>
      </c>
      <c r="K229" s="73"/>
      <c r="L229" s="83">
        <v>4967.4875127960004</v>
      </c>
      <c r="M229" s="84">
        <v>3.7504338686268778E-6</v>
      </c>
      <c r="N229" s="84">
        <f t="shared" si="4"/>
        <v>6.8683481749856031E-3</v>
      </c>
      <c r="O229" s="84">
        <f>L229/'סכום נכסי הקרן'!$C$42</f>
        <v>9.527973235181384E-4</v>
      </c>
    </row>
    <row r="230" spans="2:15">
      <c r="B230" s="76" t="s">
        <v>1509</v>
      </c>
      <c r="C230" s="73" t="s">
        <v>1510</v>
      </c>
      <c r="D230" s="86" t="s">
        <v>1402</v>
      </c>
      <c r="E230" s="86" t="s">
        <v>669</v>
      </c>
      <c r="F230" s="73"/>
      <c r="G230" s="86" t="s">
        <v>753</v>
      </c>
      <c r="H230" s="86" t="s">
        <v>132</v>
      </c>
      <c r="I230" s="83">
        <v>17886.523000000001</v>
      </c>
      <c r="J230" s="85">
        <v>1076</v>
      </c>
      <c r="K230" s="73"/>
      <c r="L230" s="83">
        <v>712.09825367600001</v>
      </c>
      <c r="M230" s="84">
        <v>1.557309327475528E-3</v>
      </c>
      <c r="N230" s="84">
        <f t="shared" si="4"/>
        <v>9.8459004244040387E-4</v>
      </c>
      <c r="O230" s="84">
        <f>L230/'סכום נכסי הקרן'!$C$42</f>
        <v>1.3658520699582813E-4</v>
      </c>
    </row>
    <row r="231" spans="2:15">
      <c r="B231" s="76" t="s">
        <v>1511</v>
      </c>
      <c r="C231" s="73" t="s">
        <v>1512</v>
      </c>
      <c r="D231" s="86" t="s">
        <v>1402</v>
      </c>
      <c r="E231" s="86" t="s">
        <v>669</v>
      </c>
      <c r="F231" s="73"/>
      <c r="G231" s="86" t="s">
        <v>1513</v>
      </c>
      <c r="H231" s="86" t="s">
        <v>132</v>
      </c>
      <c r="I231" s="83">
        <v>1349.3199199999999</v>
      </c>
      <c r="J231" s="85">
        <v>53838</v>
      </c>
      <c r="K231" s="73"/>
      <c r="L231" s="83">
        <v>2687.85337656</v>
      </c>
      <c r="M231" s="84">
        <v>3.0448483473420728E-6</v>
      </c>
      <c r="N231" s="84">
        <f t="shared" si="4"/>
        <v>3.7163883725867173E-3</v>
      </c>
      <c r="O231" s="84">
        <f>L231/'סכום נכסי הקרן'!$C$42</f>
        <v>5.1554825182722726E-4</v>
      </c>
    </row>
    <row r="232" spans="2:15">
      <c r="B232" s="76" t="s">
        <v>1514</v>
      </c>
      <c r="C232" s="73" t="s">
        <v>1515</v>
      </c>
      <c r="D232" s="86" t="s">
        <v>1402</v>
      </c>
      <c r="E232" s="86" t="s">
        <v>669</v>
      </c>
      <c r="F232" s="73"/>
      <c r="G232" s="86" t="s">
        <v>794</v>
      </c>
      <c r="H232" s="86" t="s">
        <v>132</v>
      </c>
      <c r="I232" s="83">
        <v>1854.8324350000005</v>
      </c>
      <c r="J232" s="85">
        <v>14687</v>
      </c>
      <c r="K232" s="73"/>
      <c r="L232" s="83">
        <v>1007.9511870500002</v>
      </c>
      <c r="M232" s="84">
        <v>8.2756100958357622E-6</v>
      </c>
      <c r="N232" s="84">
        <f t="shared" si="4"/>
        <v>1.393654171896002E-3</v>
      </c>
      <c r="O232" s="84">
        <f>L232/'סכום נכסי הקרן'!$C$42</f>
        <v>1.9333177804358787E-4</v>
      </c>
    </row>
    <row r="233" spans="2:15">
      <c r="B233" s="76" t="s">
        <v>1516</v>
      </c>
      <c r="C233" s="73" t="s">
        <v>1517</v>
      </c>
      <c r="D233" s="86" t="s">
        <v>1418</v>
      </c>
      <c r="E233" s="86" t="s">
        <v>669</v>
      </c>
      <c r="F233" s="73"/>
      <c r="G233" s="86" t="s">
        <v>158</v>
      </c>
      <c r="H233" s="86" t="s">
        <v>132</v>
      </c>
      <c r="I233" s="83">
        <v>1706.4928400000001</v>
      </c>
      <c r="J233" s="85">
        <v>9838</v>
      </c>
      <c r="K233" s="73"/>
      <c r="L233" s="83">
        <v>621.17363271699992</v>
      </c>
      <c r="M233" s="84">
        <v>5.7599501911575669E-6</v>
      </c>
      <c r="N233" s="84">
        <f t="shared" si="4"/>
        <v>8.5887217142083499E-4</v>
      </c>
      <c r="O233" s="84">
        <f>L233/'סכום נכסי הקרן'!$C$42</f>
        <v>1.1914525666510765E-4</v>
      </c>
    </row>
    <row r="234" spans="2:15">
      <c r="B234" s="76" t="s">
        <v>1518</v>
      </c>
      <c r="C234" s="73" t="s">
        <v>1519</v>
      </c>
      <c r="D234" s="86" t="s">
        <v>1418</v>
      </c>
      <c r="E234" s="86" t="s">
        <v>669</v>
      </c>
      <c r="F234" s="73"/>
      <c r="G234" s="86" t="s">
        <v>748</v>
      </c>
      <c r="H234" s="86" t="s">
        <v>132</v>
      </c>
      <c r="I234" s="83">
        <v>3472.5145000000007</v>
      </c>
      <c r="J234" s="85">
        <v>5147</v>
      </c>
      <c r="K234" s="73"/>
      <c r="L234" s="83">
        <v>661.30218886600017</v>
      </c>
      <c r="M234" s="84">
        <v>1.1934042798704564E-5</v>
      </c>
      <c r="N234" s="84">
        <f t="shared" si="4"/>
        <v>9.1435633613807241E-4</v>
      </c>
      <c r="O234" s="84">
        <f>L234/'סכום נכסי הקרן'!$C$42</f>
        <v>1.2684218208201608E-4</v>
      </c>
    </row>
    <row r="235" spans="2:15">
      <c r="B235" s="76" t="s">
        <v>1520</v>
      </c>
      <c r="C235" s="73" t="s">
        <v>1521</v>
      </c>
      <c r="D235" s="86" t="s">
        <v>28</v>
      </c>
      <c r="E235" s="86" t="s">
        <v>669</v>
      </c>
      <c r="F235" s="73"/>
      <c r="G235" s="86" t="s">
        <v>741</v>
      </c>
      <c r="H235" s="86" t="s">
        <v>134</v>
      </c>
      <c r="I235" s="83">
        <v>6052.0967000000001</v>
      </c>
      <c r="J235" s="85">
        <v>9558</v>
      </c>
      <c r="K235" s="73"/>
      <c r="L235" s="83">
        <v>2324.5391092920004</v>
      </c>
      <c r="M235" s="84">
        <v>6.17560887755102E-5</v>
      </c>
      <c r="N235" s="84">
        <f t="shared" si="4"/>
        <v>3.2140481295345807E-3</v>
      </c>
      <c r="O235" s="84">
        <f>L235/'סכום נכסי הקרן'!$C$42</f>
        <v>4.4586214581141941E-4</v>
      </c>
    </row>
    <row r="236" spans="2:15">
      <c r="B236" s="76" t="s">
        <v>1522</v>
      </c>
      <c r="C236" s="73" t="s">
        <v>1523</v>
      </c>
      <c r="D236" s="86" t="s">
        <v>1418</v>
      </c>
      <c r="E236" s="86" t="s">
        <v>669</v>
      </c>
      <c r="F236" s="73"/>
      <c r="G236" s="86" t="s">
        <v>741</v>
      </c>
      <c r="H236" s="86" t="s">
        <v>132</v>
      </c>
      <c r="I236" s="83">
        <v>5556.0232000000005</v>
      </c>
      <c r="J236" s="85">
        <v>9039</v>
      </c>
      <c r="K236" s="73"/>
      <c r="L236" s="83">
        <v>1858.1730670780005</v>
      </c>
      <c r="M236" s="84">
        <v>9.7218253718285232E-6</v>
      </c>
      <c r="N236" s="84">
        <f t="shared" si="4"/>
        <v>2.5692222801158163E-3</v>
      </c>
      <c r="O236" s="84">
        <f>L236/'סכום נכסי הקרן'!$C$42</f>
        <v>3.5641002023352578E-4</v>
      </c>
    </row>
    <row r="237" spans="2:15">
      <c r="B237" s="76" t="s">
        <v>1414</v>
      </c>
      <c r="C237" s="73" t="s">
        <v>1415</v>
      </c>
      <c r="D237" s="86" t="s">
        <v>121</v>
      </c>
      <c r="E237" s="86" t="s">
        <v>669</v>
      </c>
      <c r="F237" s="73"/>
      <c r="G237" s="86" t="s">
        <v>127</v>
      </c>
      <c r="H237" s="86" t="s">
        <v>135</v>
      </c>
      <c r="I237" s="83">
        <v>70978.96401500002</v>
      </c>
      <c r="J237" s="85">
        <v>1024</v>
      </c>
      <c r="K237" s="73"/>
      <c r="L237" s="83">
        <v>3394.7796196189997</v>
      </c>
      <c r="M237" s="84">
        <v>3.9639998782858924E-4</v>
      </c>
      <c r="N237" s="84">
        <f t="shared" si="4"/>
        <v>4.6938272808590385E-3</v>
      </c>
      <c r="O237" s="84">
        <f>L237/'סכום נכסי הקרן'!$C$42</f>
        <v>6.5114143260046472E-4</v>
      </c>
    </row>
    <row r="238" spans="2:15">
      <c r="B238" s="76" t="s">
        <v>1524</v>
      </c>
      <c r="C238" s="73" t="s">
        <v>1525</v>
      </c>
      <c r="D238" s="86" t="s">
        <v>1402</v>
      </c>
      <c r="E238" s="86" t="s">
        <v>669</v>
      </c>
      <c r="F238" s="73"/>
      <c r="G238" s="86" t="s">
        <v>794</v>
      </c>
      <c r="H238" s="86" t="s">
        <v>132</v>
      </c>
      <c r="I238" s="83">
        <v>3224.0457710000005</v>
      </c>
      <c r="J238" s="85">
        <v>7559</v>
      </c>
      <c r="K238" s="73"/>
      <c r="L238" s="83">
        <v>901.71079330100019</v>
      </c>
      <c r="M238" s="84">
        <v>4.1060386741349718E-6</v>
      </c>
      <c r="N238" s="84">
        <f t="shared" si="4"/>
        <v>1.2467597886416839E-3</v>
      </c>
      <c r="O238" s="84">
        <f>L238/'סכום נכסי הקרן'!$C$42</f>
        <v>1.7295416007216704E-4</v>
      </c>
    </row>
    <row r="239" spans="2:15">
      <c r="B239" s="76" t="s">
        <v>1526</v>
      </c>
      <c r="C239" s="73" t="s">
        <v>1527</v>
      </c>
      <c r="D239" s="86" t="s">
        <v>1418</v>
      </c>
      <c r="E239" s="86" t="s">
        <v>669</v>
      </c>
      <c r="F239" s="73"/>
      <c r="G239" s="86" t="s">
        <v>1423</v>
      </c>
      <c r="H239" s="86" t="s">
        <v>132</v>
      </c>
      <c r="I239" s="83">
        <v>1190.5764000000001</v>
      </c>
      <c r="J239" s="85">
        <v>31064</v>
      </c>
      <c r="K239" s="73"/>
      <c r="L239" s="83">
        <v>1368.4104157150002</v>
      </c>
      <c r="M239" s="84">
        <v>1.184209933450479E-6</v>
      </c>
      <c r="N239" s="84">
        <f t="shared" si="4"/>
        <v>1.8920468661867353E-3</v>
      </c>
      <c r="O239" s="84">
        <f>L239/'סכום נכסי הקרן'!$C$42</f>
        <v>2.6247026856313695E-4</v>
      </c>
    </row>
    <row r="240" spans="2:15">
      <c r="B240" s="76" t="s">
        <v>1528</v>
      </c>
      <c r="C240" s="73" t="s">
        <v>1529</v>
      </c>
      <c r="D240" s="86" t="s">
        <v>1418</v>
      </c>
      <c r="E240" s="86" t="s">
        <v>669</v>
      </c>
      <c r="F240" s="73"/>
      <c r="G240" s="86" t="s">
        <v>715</v>
      </c>
      <c r="H240" s="86" t="s">
        <v>132</v>
      </c>
      <c r="I240" s="83">
        <v>3670.9439000000007</v>
      </c>
      <c r="J240" s="85">
        <v>14544</v>
      </c>
      <c r="K240" s="73"/>
      <c r="L240" s="83">
        <v>1975.4376990190001</v>
      </c>
      <c r="M240" s="84">
        <v>1.2561880487482013E-6</v>
      </c>
      <c r="N240" s="84">
        <f t="shared" si="4"/>
        <v>2.7313594407443265E-3</v>
      </c>
      <c r="O240" s="84">
        <f>L240/'סכום נכסי הקרן'!$C$42</f>
        <v>3.7890216081141645E-4</v>
      </c>
    </row>
    <row r="241" spans="2:15">
      <c r="B241" s="76" t="s">
        <v>1437</v>
      </c>
      <c r="C241" s="73" t="s">
        <v>1438</v>
      </c>
      <c r="D241" s="86" t="s">
        <v>1402</v>
      </c>
      <c r="E241" s="86" t="s">
        <v>669</v>
      </c>
      <c r="F241" s="73"/>
      <c r="G241" s="86" t="s">
        <v>741</v>
      </c>
      <c r="H241" s="86" t="s">
        <v>132</v>
      </c>
      <c r="I241" s="83">
        <v>9198.2696579999993</v>
      </c>
      <c r="J241" s="85">
        <v>1734</v>
      </c>
      <c r="K241" s="73"/>
      <c r="L241" s="83">
        <v>590.14258481599995</v>
      </c>
      <c r="M241" s="84">
        <v>3.5242412482758615E-5</v>
      </c>
      <c r="N241" s="84">
        <f t="shared" si="4"/>
        <v>8.1596677092013795E-4</v>
      </c>
      <c r="O241" s="84">
        <f>L241/'סכום נכסי הקרן'!$C$42</f>
        <v>1.1319329416698871E-4</v>
      </c>
    </row>
    <row r="242" spans="2:15">
      <c r="B242" s="76" t="s">
        <v>1530</v>
      </c>
      <c r="C242" s="73" t="s">
        <v>1531</v>
      </c>
      <c r="D242" s="86" t="s">
        <v>1418</v>
      </c>
      <c r="E242" s="86" t="s">
        <v>669</v>
      </c>
      <c r="F242" s="73"/>
      <c r="G242" s="86" t="s">
        <v>794</v>
      </c>
      <c r="H242" s="86" t="s">
        <v>132</v>
      </c>
      <c r="I242" s="83">
        <v>1885.0793000000006</v>
      </c>
      <c r="J242" s="85">
        <v>39330</v>
      </c>
      <c r="K242" s="73"/>
      <c r="L242" s="83">
        <v>2743.1862481530006</v>
      </c>
      <c r="M242" s="84">
        <v>2.0050185726683279E-6</v>
      </c>
      <c r="N242" s="84">
        <f t="shared" si="4"/>
        <v>3.7928949418822655E-3</v>
      </c>
      <c r="O242" s="84">
        <f>L242/'סכום נכסי הקרן'!$C$42</f>
        <v>5.2616146662053619E-4</v>
      </c>
    </row>
    <row r="243" spans="2:15">
      <c r="B243" s="76" t="s">
        <v>1532</v>
      </c>
      <c r="C243" s="73" t="s">
        <v>1533</v>
      </c>
      <c r="D243" s="86" t="s">
        <v>1402</v>
      </c>
      <c r="E243" s="86" t="s">
        <v>669</v>
      </c>
      <c r="F243" s="73"/>
      <c r="G243" s="86" t="s">
        <v>830</v>
      </c>
      <c r="H243" s="86" t="s">
        <v>132</v>
      </c>
      <c r="I243" s="83">
        <v>3135.1845200000007</v>
      </c>
      <c r="J243" s="85">
        <v>28698</v>
      </c>
      <c r="K243" s="73"/>
      <c r="L243" s="83">
        <v>3329.0204381340013</v>
      </c>
      <c r="M243" s="84">
        <v>1.4172546981593485E-6</v>
      </c>
      <c r="N243" s="84">
        <f t="shared" si="4"/>
        <v>4.60290466596014E-3</v>
      </c>
      <c r="O243" s="84">
        <f>L243/'סכום נכסי הקרן'!$C$42</f>
        <v>6.3852838184709027E-4</v>
      </c>
    </row>
    <row r="244" spans="2:15">
      <c r="B244" s="76" t="s">
        <v>1534</v>
      </c>
      <c r="C244" s="73" t="s">
        <v>1535</v>
      </c>
      <c r="D244" s="86" t="s">
        <v>1402</v>
      </c>
      <c r="E244" s="86" t="s">
        <v>669</v>
      </c>
      <c r="F244" s="73"/>
      <c r="G244" s="86" t="s">
        <v>794</v>
      </c>
      <c r="H244" s="86" t="s">
        <v>132</v>
      </c>
      <c r="I244" s="83">
        <v>3214.5562800000002</v>
      </c>
      <c r="J244" s="85">
        <v>34054</v>
      </c>
      <c r="K244" s="73"/>
      <c r="L244" s="83">
        <v>4050.3344836870006</v>
      </c>
      <c r="M244" s="84">
        <v>4.3232622576200061E-7</v>
      </c>
      <c r="N244" s="84">
        <f t="shared" si="4"/>
        <v>5.6002370187045727E-3</v>
      </c>
      <c r="O244" s="84">
        <f>L244/'סכום נכסי הקרן'!$C$42</f>
        <v>7.7688123935273576E-4</v>
      </c>
    </row>
    <row r="245" spans="2:15">
      <c r="B245" s="76" t="s">
        <v>1536</v>
      </c>
      <c r="C245" s="73" t="s">
        <v>1537</v>
      </c>
      <c r="D245" s="86" t="s">
        <v>1418</v>
      </c>
      <c r="E245" s="86" t="s">
        <v>669</v>
      </c>
      <c r="F245" s="73"/>
      <c r="G245" s="86" t="s">
        <v>753</v>
      </c>
      <c r="H245" s="86" t="s">
        <v>132</v>
      </c>
      <c r="I245" s="83">
        <v>10897.147360000003</v>
      </c>
      <c r="J245" s="85">
        <v>8540</v>
      </c>
      <c r="K245" s="73"/>
      <c r="L245" s="83">
        <v>3443.2806227500005</v>
      </c>
      <c r="M245" s="84">
        <v>6.5247937423201464E-6</v>
      </c>
      <c r="N245" s="84">
        <f t="shared" si="4"/>
        <v>4.7608876963068222E-3</v>
      </c>
      <c r="O245" s="84">
        <f>L245/'סכום נכסי הקרן'!$C$42</f>
        <v>6.604442493367169E-4</v>
      </c>
    </row>
    <row r="246" spans="2:15">
      <c r="B246" s="76" t="s">
        <v>1538</v>
      </c>
      <c r="C246" s="73" t="s">
        <v>1539</v>
      </c>
      <c r="D246" s="86" t="s">
        <v>1418</v>
      </c>
      <c r="E246" s="86" t="s">
        <v>669</v>
      </c>
      <c r="F246" s="73"/>
      <c r="G246" s="86" t="s">
        <v>748</v>
      </c>
      <c r="H246" s="86" t="s">
        <v>132</v>
      </c>
      <c r="I246" s="83">
        <v>2182.7234000000003</v>
      </c>
      <c r="J246" s="85">
        <v>7640</v>
      </c>
      <c r="K246" s="73"/>
      <c r="L246" s="83">
        <v>617.01225071200008</v>
      </c>
      <c r="M246" s="84">
        <v>1.0274982404275388E-5</v>
      </c>
      <c r="N246" s="84">
        <f t="shared" si="4"/>
        <v>8.5311839339404926E-4</v>
      </c>
      <c r="O246" s="84">
        <f>L246/'סכום נכסי הקרן'!$C$42</f>
        <v>1.1834707576857055E-4</v>
      </c>
    </row>
    <row r="247" spans="2:15">
      <c r="B247" s="76" t="s">
        <v>1540</v>
      </c>
      <c r="C247" s="73" t="s">
        <v>1541</v>
      </c>
      <c r="D247" s="86" t="s">
        <v>1402</v>
      </c>
      <c r="E247" s="86" t="s">
        <v>669</v>
      </c>
      <c r="F247" s="73"/>
      <c r="G247" s="86" t="s">
        <v>700</v>
      </c>
      <c r="H247" s="86" t="s">
        <v>132</v>
      </c>
      <c r="I247" s="83">
        <v>1329.4769800000001</v>
      </c>
      <c r="J247" s="85">
        <v>42302</v>
      </c>
      <c r="K247" s="73"/>
      <c r="L247" s="83">
        <v>2080.8628026950005</v>
      </c>
      <c r="M247" s="84">
        <v>5.382497894736843E-7</v>
      </c>
      <c r="N247" s="84">
        <f t="shared" si="4"/>
        <v>2.8771265547160251E-3</v>
      </c>
      <c r="O247" s="84">
        <f>L247/'סכום נכסי הקרן'!$C$42</f>
        <v>3.9912340069483124E-4</v>
      </c>
    </row>
    <row r="248" spans="2:15">
      <c r="B248" s="76" t="s">
        <v>1449</v>
      </c>
      <c r="C248" s="73" t="s">
        <v>1450</v>
      </c>
      <c r="D248" s="86" t="s">
        <v>1418</v>
      </c>
      <c r="E248" s="86" t="s">
        <v>669</v>
      </c>
      <c r="F248" s="73"/>
      <c r="G248" s="86" t="s">
        <v>547</v>
      </c>
      <c r="H248" s="86" t="s">
        <v>132</v>
      </c>
      <c r="I248" s="83">
        <v>20095.973640000004</v>
      </c>
      <c r="J248" s="85">
        <v>8046</v>
      </c>
      <c r="K248" s="73"/>
      <c r="L248" s="83">
        <v>5982.6115445689993</v>
      </c>
      <c r="M248" s="84">
        <v>3.3658247912046144E-4</v>
      </c>
      <c r="N248" s="84">
        <f t="shared" si="4"/>
        <v>8.2719199550961731E-3</v>
      </c>
      <c r="O248" s="84">
        <f>L248/'סכום נכסי הקרן'!$C$42</f>
        <v>1.1475049011458178E-3</v>
      </c>
    </row>
    <row r="249" spans="2:15">
      <c r="B249" s="76" t="s">
        <v>1542</v>
      </c>
      <c r="C249" s="73" t="s">
        <v>1543</v>
      </c>
      <c r="D249" s="86" t="s">
        <v>1418</v>
      </c>
      <c r="E249" s="86" t="s">
        <v>669</v>
      </c>
      <c r="F249" s="73"/>
      <c r="G249" s="86" t="s">
        <v>794</v>
      </c>
      <c r="H249" s="86" t="s">
        <v>132</v>
      </c>
      <c r="I249" s="83">
        <v>3416.3258930000006</v>
      </c>
      <c r="J249" s="85">
        <v>25551</v>
      </c>
      <c r="K249" s="73"/>
      <c r="L249" s="83">
        <v>3229.7500870060003</v>
      </c>
      <c r="M249" s="84">
        <v>1.116976298860011E-5</v>
      </c>
      <c r="N249" s="84">
        <f t="shared" si="4"/>
        <v>4.465647484488855E-3</v>
      </c>
      <c r="O249" s="84">
        <f>L249/'סכום נכסי הקרן'!$C$42</f>
        <v>6.1948766466041986E-4</v>
      </c>
    </row>
    <row r="250" spans="2:15">
      <c r="B250" s="76" t="s">
        <v>1544</v>
      </c>
      <c r="C250" s="73" t="s">
        <v>1545</v>
      </c>
      <c r="D250" s="86" t="s">
        <v>1402</v>
      </c>
      <c r="E250" s="86" t="s">
        <v>669</v>
      </c>
      <c r="F250" s="73"/>
      <c r="G250" s="86" t="s">
        <v>130</v>
      </c>
      <c r="H250" s="86" t="s">
        <v>132</v>
      </c>
      <c r="I250" s="83">
        <v>21463.827600000004</v>
      </c>
      <c r="J250" s="85">
        <v>481</v>
      </c>
      <c r="K250" s="73"/>
      <c r="L250" s="83">
        <v>381.99173979700009</v>
      </c>
      <c r="M250" s="84">
        <v>5.9669239716652027E-5</v>
      </c>
      <c r="N250" s="84">
        <f t="shared" si="4"/>
        <v>5.2816484432741974E-4</v>
      </c>
      <c r="O250" s="84">
        <f>L250/'סכום נכסי הקרן'!$C$42</f>
        <v>7.3268570146794377E-5</v>
      </c>
    </row>
    <row r="251" spans="2:15">
      <c r="B251" s="76" t="s">
        <v>1546</v>
      </c>
      <c r="C251" s="73" t="s">
        <v>1547</v>
      </c>
      <c r="D251" s="86" t="s">
        <v>1418</v>
      </c>
      <c r="E251" s="86" t="s">
        <v>669</v>
      </c>
      <c r="F251" s="73"/>
      <c r="G251" s="86" t="s">
        <v>838</v>
      </c>
      <c r="H251" s="86" t="s">
        <v>132</v>
      </c>
      <c r="I251" s="83">
        <v>35459.333780000008</v>
      </c>
      <c r="J251" s="85">
        <v>3668</v>
      </c>
      <c r="K251" s="73"/>
      <c r="L251" s="83">
        <v>4812.3989432860008</v>
      </c>
      <c r="M251" s="84">
        <v>6.2812055490296451E-6</v>
      </c>
      <c r="N251" s="84">
        <f t="shared" si="4"/>
        <v>6.6539133544427781E-3</v>
      </c>
      <c r="O251" s="84">
        <f>L251/'סכום נכסי הקרן'!$C$42</f>
        <v>9.230502987784201E-4</v>
      </c>
    </row>
    <row r="252" spans="2:15">
      <c r="B252" s="76" t="s">
        <v>1548</v>
      </c>
      <c r="C252" s="73" t="s">
        <v>1549</v>
      </c>
      <c r="D252" s="86" t="s">
        <v>1418</v>
      </c>
      <c r="E252" s="86" t="s">
        <v>669</v>
      </c>
      <c r="F252" s="73"/>
      <c r="G252" s="86" t="s">
        <v>724</v>
      </c>
      <c r="H252" s="86" t="s">
        <v>132</v>
      </c>
      <c r="I252" s="83">
        <v>4464.6615000000011</v>
      </c>
      <c r="J252" s="85">
        <v>3682</v>
      </c>
      <c r="K252" s="73"/>
      <c r="L252" s="83">
        <v>608.23869479099994</v>
      </c>
      <c r="M252" s="84">
        <v>1.4517673383395153E-5</v>
      </c>
      <c r="N252" s="84">
        <f t="shared" si="4"/>
        <v>8.4098754522524979E-4</v>
      </c>
      <c r="O252" s="84">
        <f>L252/'סכום נכסי הקרן'!$C$42</f>
        <v>1.1666424907243247E-4</v>
      </c>
    </row>
    <row r="253" spans="2:15">
      <c r="B253" s="76" t="s">
        <v>1550</v>
      </c>
      <c r="C253" s="73" t="s">
        <v>1551</v>
      </c>
      <c r="D253" s="86" t="s">
        <v>1402</v>
      </c>
      <c r="E253" s="86" t="s">
        <v>669</v>
      </c>
      <c r="F253" s="73"/>
      <c r="G253" s="86" t="s">
        <v>700</v>
      </c>
      <c r="H253" s="86" t="s">
        <v>132</v>
      </c>
      <c r="I253" s="83">
        <v>5357.5937999999996</v>
      </c>
      <c r="J253" s="85">
        <v>11904</v>
      </c>
      <c r="K253" s="73"/>
      <c r="L253" s="83">
        <v>2359.7414740220006</v>
      </c>
      <c r="M253" s="84">
        <v>4.8093301615798918E-6</v>
      </c>
      <c r="N253" s="84">
        <f t="shared" si="4"/>
        <v>3.2627210445495968E-3</v>
      </c>
      <c r="O253" s="84">
        <f>L253/'סכום נכסי הקרן'!$C$42</f>
        <v>4.5261419477175488E-4</v>
      </c>
    </row>
    <row r="254" spans="2:15">
      <c r="B254" s="76" t="s">
        <v>1552</v>
      </c>
      <c r="C254" s="73" t="s">
        <v>1553</v>
      </c>
      <c r="D254" s="86" t="s">
        <v>1418</v>
      </c>
      <c r="E254" s="86" t="s">
        <v>669</v>
      </c>
      <c r="F254" s="73"/>
      <c r="G254" s="86" t="s">
        <v>741</v>
      </c>
      <c r="H254" s="86" t="s">
        <v>132</v>
      </c>
      <c r="I254" s="83">
        <v>7143.4584000000023</v>
      </c>
      <c r="J254" s="85">
        <v>9796</v>
      </c>
      <c r="K254" s="73"/>
      <c r="L254" s="83">
        <v>2589.1607839970006</v>
      </c>
      <c r="M254" s="84">
        <v>4.8889555715849059E-6</v>
      </c>
      <c r="N254" s="84">
        <f t="shared" si="4"/>
        <v>3.5799300349928023E-3</v>
      </c>
      <c r="O254" s="84">
        <f>L254/'סכום נכסי הקרן'!$C$42</f>
        <v>4.9661835259690913E-4</v>
      </c>
    </row>
    <row r="255" spans="2:15">
      <c r="B255" s="76" t="s">
        <v>1554</v>
      </c>
      <c r="C255" s="73" t="s">
        <v>1555</v>
      </c>
      <c r="D255" s="86" t="s">
        <v>28</v>
      </c>
      <c r="E255" s="86" t="s">
        <v>669</v>
      </c>
      <c r="F255" s="73"/>
      <c r="G255" s="86" t="s">
        <v>126</v>
      </c>
      <c r="H255" s="86" t="s">
        <v>134</v>
      </c>
      <c r="I255" s="83">
        <v>3452.6715600000007</v>
      </c>
      <c r="J255" s="85">
        <v>14346</v>
      </c>
      <c r="K255" s="73"/>
      <c r="L255" s="83">
        <v>1990.4444728370001</v>
      </c>
      <c r="M255" s="84">
        <v>8.0809511496639713E-6</v>
      </c>
      <c r="N255" s="84">
        <f t="shared" si="4"/>
        <v>2.752108712342851E-3</v>
      </c>
      <c r="O255" s="84">
        <f>L255/'סכום נכסי הקרן'!$C$42</f>
        <v>3.8178056038295046E-4</v>
      </c>
    </row>
    <row r="256" spans="2:15">
      <c r="B256" s="76" t="s">
        <v>1556</v>
      </c>
      <c r="C256" s="73" t="s">
        <v>1557</v>
      </c>
      <c r="D256" s="86" t="s">
        <v>28</v>
      </c>
      <c r="E256" s="86" t="s">
        <v>669</v>
      </c>
      <c r="F256" s="73"/>
      <c r="G256" s="86" t="s">
        <v>748</v>
      </c>
      <c r="H256" s="86" t="s">
        <v>132</v>
      </c>
      <c r="I256" s="83">
        <v>726.25160400000004</v>
      </c>
      <c r="J256" s="85">
        <v>138600</v>
      </c>
      <c r="K256" s="73"/>
      <c r="L256" s="83">
        <v>3724.3634756330011</v>
      </c>
      <c r="M256" s="84">
        <v>3.041365401156865E-6</v>
      </c>
      <c r="N256" s="84">
        <f t="shared" si="4"/>
        <v>5.1495298206494884E-3</v>
      </c>
      <c r="O256" s="84">
        <f>L256/'סכום נכסי הקרן'!$C$42</f>
        <v>7.143578201758761E-4</v>
      </c>
    </row>
    <row r="257" spans="2:15">
      <c r="B257" s="76" t="s">
        <v>1456</v>
      </c>
      <c r="C257" s="73" t="s">
        <v>1457</v>
      </c>
      <c r="D257" s="86" t="s">
        <v>1402</v>
      </c>
      <c r="E257" s="86" t="s">
        <v>669</v>
      </c>
      <c r="F257" s="73"/>
      <c r="G257" s="86" t="s">
        <v>158</v>
      </c>
      <c r="H257" s="86" t="s">
        <v>132</v>
      </c>
      <c r="I257" s="83">
        <v>833.95913500000006</v>
      </c>
      <c r="J257" s="85">
        <v>2660</v>
      </c>
      <c r="K257" s="73"/>
      <c r="L257" s="83">
        <v>82.078258054000017</v>
      </c>
      <c r="M257" s="84">
        <v>1.5119569748479073E-5</v>
      </c>
      <c r="N257" s="84">
        <f t="shared" si="4"/>
        <v>1.1348635551856285E-4</v>
      </c>
      <c r="O257" s="84">
        <f>L257/'סכום נכסי הקרן'!$C$42</f>
        <v>1.5743158768176637E-5</v>
      </c>
    </row>
    <row r="258" spans="2:15">
      <c r="B258" s="76" t="s">
        <v>1558</v>
      </c>
      <c r="C258" s="73" t="s">
        <v>1559</v>
      </c>
      <c r="D258" s="86" t="s">
        <v>1402</v>
      </c>
      <c r="E258" s="86" t="s">
        <v>669</v>
      </c>
      <c r="F258" s="73"/>
      <c r="G258" s="86" t="s">
        <v>794</v>
      </c>
      <c r="H258" s="86" t="s">
        <v>132</v>
      </c>
      <c r="I258" s="83">
        <v>12395.360439000002</v>
      </c>
      <c r="J258" s="85">
        <v>1510</v>
      </c>
      <c r="K258" s="73"/>
      <c r="L258" s="83">
        <v>692.52878772700012</v>
      </c>
      <c r="M258" s="84">
        <v>5.1973092545063056E-5</v>
      </c>
      <c r="N258" s="84">
        <f t="shared" si="4"/>
        <v>9.5753211720354654E-4</v>
      </c>
      <c r="O258" s="84">
        <f>L258/'סכום נכסי הקרן'!$C$42</f>
        <v>1.3283165256195066E-4</v>
      </c>
    </row>
    <row r="259" spans="2:15">
      <c r="B259" s="76" t="s">
        <v>1560</v>
      </c>
      <c r="C259" s="73" t="s">
        <v>1561</v>
      </c>
      <c r="D259" s="86" t="s">
        <v>1418</v>
      </c>
      <c r="E259" s="86" t="s">
        <v>669</v>
      </c>
      <c r="F259" s="73"/>
      <c r="G259" s="86" t="s">
        <v>830</v>
      </c>
      <c r="H259" s="86" t="s">
        <v>132</v>
      </c>
      <c r="I259" s="83">
        <v>54790.623282000015</v>
      </c>
      <c r="J259" s="85">
        <v>311</v>
      </c>
      <c r="K259" s="73"/>
      <c r="L259" s="83">
        <v>630.47570219400018</v>
      </c>
      <c r="M259" s="84">
        <v>1.8389032448687964E-4</v>
      </c>
      <c r="N259" s="84">
        <f t="shared" si="4"/>
        <v>8.7173377434411701E-4</v>
      </c>
      <c r="O259" s="84">
        <f>L259/'סכום נכסי הקרן'!$C$42</f>
        <v>1.2092945579556041E-4</v>
      </c>
    </row>
    <row r="260" spans="2:15">
      <c r="B260" s="76" t="s">
        <v>1562</v>
      </c>
      <c r="C260" s="73" t="s">
        <v>1563</v>
      </c>
      <c r="D260" s="86" t="s">
        <v>1418</v>
      </c>
      <c r="E260" s="86" t="s">
        <v>669</v>
      </c>
      <c r="F260" s="73"/>
      <c r="G260" s="86" t="s">
        <v>700</v>
      </c>
      <c r="H260" s="86" t="s">
        <v>132</v>
      </c>
      <c r="I260" s="83">
        <v>10814.402300000002</v>
      </c>
      <c r="J260" s="85">
        <v>10092</v>
      </c>
      <c r="K260" s="83">
        <v>17.907827521000002</v>
      </c>
      <c r="L260" s="83">
        <v>4056.0489039500012</v>
      </c>
      <c r="M260" s="84">
        <v>2.0851405011520835E-6</v>
      </c>
      <c r="N260" s="84">
        <f t="shared" si="4"/>
        <v>5.6081381212002264E-3</v>
      </c>
      <c r="O260" s="84">
        <f>L260/'סכום נכסי הקרן'!$C$42</f>
        <v>7.77977303372629E-4</v>
      </c>
    </row>
    <row r="261" spans="2:15">
      <c r="B261" s="76" t="s">
        <v>1564</v>
      </c>
      <c r="C261" s="73" t="s">
        <v>1565</v>
      </c>
      <c r="D261" s="86" t="s">
        <v>1402</v>
      </c>
      <c r="E261" s="86" t="s">
        <v>669</v>
      </c>
      <c r="F261" s="73"/>
      <c r="G261" s="86" t="s">
        <v>1427</v>
      </c>
      <c r="H261" s="86" t="s">
        <v>132</v>
      </c>
      <c r="I261" s="83">
        <v>35773.046000000002</v>
      </c>
      <c r="J261" s="85">
        <v>127</v>
      </c>
      <c r="K261" s="73"/>
      <c r="L261" s="83">
        <v>168.09754315400005</v>
      </c>
      <c r="M261" s="84">
        <v>2.1858210571976694E-4</v>
      </c>
      <c r="N261" s="84">
        <f t="shared" si="4"/>
        <v>2.3242181299243739E-4</v>
      </c>
      <c r="O261" s="84">
        <f>L261/'סכום נכסי הקרן'!$C$42</f>
        <v>3.2242232878197358E-5</v>
      </c>
    </row>
    <row r="262" spans="2:15">
      <c r="B262" s="76" t="s">
        <v>1566</v>
      </c>
      <c r="C262" s="73" t="s">
        <v>1567</v>
      </c>
      <c r="D262" s="86" t="s">
        <v>1402</v>
      </c>
      <c r="E262" s="86" t="s">
        <v>669</v>
      </c>
      <c r="F262" s="73"/>
      <c r="G262" s="86" t="s">
        <v>758</v>
      </c>
      <c r="H262" s="86" t="s">
        <v>132</v>
      </c>
      <c r="I262" s="83">
        <v>1587.4352000000001</v>
      </c>
      <c r="J262" s="85">
        <v>26177</v>
      </c>
      <c r="K262" s="73"/>
      <c r="L262" s="83">
        <v>1537.5087755250001</v>
      </c>
      <c r="M262" s="84">
        <v>5.0084652022688647E-7</v>
      </c>
      <c r="N262" s="84">
        <f t="shared" si="4"/>
        <v>2.1258524687176516E-3</v>
      </c>
      <c r="O262" s="84">
        <f>L262/'סכום נכסי הקרן'!$C$42</f>
        <v>2.9490446476861245E-4</v>
      </c>
    </row>
    <row r="263" spans="2:15">
      <c r="B263" s="76" t="s">
        <v>1568</v>
      </c>
      <c r="C263" s="73" t="s">
        <v>1569</v>
      </c>
      <c r="D263" s="86" t="s">
        <v>28</v>
      </c>
      <c r="E263" s="86" t="s">
        <v>669</v>
      </c>
      <c r="F263" s="73"/>
      <c r="G263" s="86" t="s">
        <v>741</v>
      </c>
      <c r="H263" s="86" t="s">
        <v>134</v>
      </c>
      <c r="I263" s="83">
        <v>13294.769800000002</v>
      </c>
      <c r="J263" s="85">
        <v>10638</v>
      </c>
      <c r="K263" s="73"/>
      <c r="L263" s="83">
        <v>5683.3549511050014</v>
      </c>
      <c r="M263" s="84">
        <v>2.2290517130424899E-5</v>
      </c>
      <c r="N263" s="84">
        <f t="shared" si="4"/>
        <v>7.8581497196851605E-3</v>
      </c>
      <c r="O263" s="84">
        <f>L263/'סכום נכסי הקרן'!$C$42</f>
        <v>1.0901054853318535E-3</v>
      </c>
    </row>
    <row r="264" spans="2:15">
      <c r="B264" s="76" t="s">
        <v>1570</v>
      </c>
      <c r="C264" s="73" t="s">
        <v>1571</v>
      </c>
      <c r="D264" s="86" t="s">
        <v>1418</v>
      </c>
      <c r="E264" s="86" t="s">
        <v>669</v>
      </c>
      <c r="F264" s="73"/>
      <c r="G264" s="86" t="s">
        <v>794</v>
      </c>
      <c r="H264" s="86" t="s">
        <v>132</v>
      </c>
      <c r="I264" s="83">
        <v>3075.6557000000003</v>
      </c>
      <c r="J264" s="85">
        <v>23748</v>
      </c>
      <c r="K264" s="73"/>
      <c r="L264" s="83">
        <v>2702.5048478530002</v>
      </c>
      <c r="M264" s="84">
        <v>1.9006372761666272E-6</v>
      </c>
      <c r="N264" s="84">
        <f t="shared" si="4"/>
        <v>3.7366463814608032E-3</v>
      </c>
      <c r="O264" s="84">
        <f>L264/'סכום נכסי הקרן'!$C$42</f>
        <v>5.1835850199848858E-4</v>
      </c>
    </row>
    <row r="265" spans="2:15">
      <c r="B265" s="115"/>
      <c r="C265" s="115"/>
      <c r="D265" s="115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15"/>
      <c r="C266" s="115"/>
      <c r="D266" s="115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15"/>
      <c r="C267" s="115"/>
      <c r="D267" s="115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29" t="s">
        <v>222</v>
      </c>
      <c r="C268" s="115"/>
      <c r="D268" s="115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29" t="s">
        <v>112</v>
      </c>
      <c r="C269" s="115"/>
      <c r="D269" s="115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29" t="s">
        <v>205</v>
      </c>
      <c r="C270" s="115"/>
      <c r="D270" s="115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29" t="s">
        <v>213</v>
      </c>
      <c r="C271" s="115"/>
      <c r="D271" s="115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29" t="s">
        <v>219</v>
      </c>
      <c r="C272" s="115"/>
      <c r="D272" s="115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30"/>
      <c r="C273" s="115"/>
      <c r="D273" s="115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31"/>
      <c r="C274" s="115"/>
      <c r="D274" s="115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15"/>
      <c r="C275" s="115"/>
      <c r="D275" s="115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15"/>
      <c r="C276" s="115"/>
      <c r="D276" s="115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15"/>
      <c r="C277" s="115"/>
      <c r="D277" s="115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15"/>
      <c r="C278" s="115"/>
      <c r="D278" s="115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15"/>
      <c r="C279" s="115"/>
      <c r="D279" s="115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15"/>
      <c r="C280" s="115"/>
      <c r="D280" s="115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15"/>
      <c r="C281" s="115"/>
      <c r="D281" s="115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15"/>
      <c r="C282" s="115"/>
      <c r="D282" s="115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15"/>
      <c r="C283" s="115"/>
      <c r="D283" s="115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15"/>
      <c r="C284" s="115"/>
      <c r="D284" s="115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15"/>
      <c r="C285" s="115"/>
      <c r="D285" s="115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15"/>
      <c r="C286" s="115"/>
      <c r="D286" s="115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15"/>
      <c r="C287" s="115"/>
      <c r="D287" s="115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15"/>
      <c r="C288" s="115"/>
      <c r="D288" s="115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15"/>
      <c r="C289" s="115"/>
      <c r="D289" s="115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15"/>
      <c r="C290" s="115"/>
      <c r="D290" s="115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15"/>
      <c r="C291" s="115"/>
      <c r="D291" s="115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15"/>
      <c r="C292" s="115"/>
      <c r="D292" s="115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30"/>
      <c r="C293" s="115"/>
      <c r="D293" s="115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30"/>
      <c r="C294" s="115"/>
      <c r="D294" s="115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31"/>
      <c r="C295" s="115"/>
      <c r="D295" s="115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15"/>
      <c r="C296" s="115"/>
      <c r="D296" s="115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15"/>
      <c r="C297" s="115"/>
      <c r="D297" s="115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15"/>
      <c r="C298" s="115"/>
      <c r="D298" s="115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5"/>
      <c r="D299" s="115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5"/>
      <c r="D300" s="115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2:15">
      <c r="B301" s="115"/>
      <c r="C301" s="115"/>
      <c r="D301" s="115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2:15">
      <c r="B302" s="115"/>
      <c r="C302" s="115"/>
      <c r="D302" s="115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2:15">
      <c r="B303" s="115"/>
      <c r="C303" s="115"/>
      <c r="D303" s="115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2:15">
      <c r="B304" s="115"/>
      <c r="C304" s="115"/>
      <c r="D304" s="115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2:15">
      <c r="B305" s="115"/>
      <c r="C305" s="115"/>
      <c r="D305" s="115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2:15">
      <c r="B306" s="115"/>
      <c r="C306" s="115"/>
      <c r="D306" s="115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2:15">
      <c r="B307" s="115"/>
      <c r="C307" s="115"/>
      <c r="D307" s="115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2:15">
      <c r="B308" s="115"/>
      <c r="C308" s="115"/>
      <c r="D308" s="115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2:15">
      <c r="B309" s="115"/>
      <c r="C309" s="115"/>
      <c r="D309" s="115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2:15">
      <c r="B310" s="115"/>
      <c r="C310" s="115"/>
      <c r="D310" s="115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2:15">
      <c r="B311" s="115"/>
      <c r="C311" s="115"/>
      <c r="D311" s="115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2:15">
      <c r="B312" s="115"/>
      <c r="C312" s="115"/>
      <c r="D312" s="115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2:15">
      <c r="B313" s="115"/>
      <c r="C313" s="115"/>
      <c r="D313" s="115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2:15">
      <c r="B314" s="115"/>
      <c r="C314" s="115"/>
      <c r="D314" s="115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</row>
    <row r="315" spans="2:15">
      <c r="B315" s="115"/>
      <c r="C315" s="115"/>
      <c r="D315" s="115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2:15">
      <c r="B316" s="115"/>
      <c r="C316" s="115"/>
      <c r="D316" s="115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</row>
    <row r="317" spans="2:15">
      <c r="B317" s="115"/>
      <c r="C317" s="115"/>
      <c r="D317" s="115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</row>
    <row r="318" spans="2:15">
      <c r="B318" s="115"/>
      <c r="C318" s="115"/>
      <c r="D318" s="115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</row>
    <row r="319" spans="2:15">
      <c r="B319" s="115"/>
      <c r="C319" s="115"/>
      <c r="D319" s="115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2:15">
      <c r="B320" s="115"/>
      <c r="C320" s="115"/>
      <c r="D320" s="115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</row>
    <row r="321" spans="2:15">
      <c r="B321" s="115"/>
      <c r="C321" s="115"/>
      <c r="D321" s="115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</row>
    <row r="322" spans="2:15">
      <c r="B322" s="115"/>
      <c r="C322" s="115"/>
      <c r="D322" s="115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</row>
    <row r="323" spans="2:15">
      <c r="B323" s="115"/>
      <c r="C323" s="115"/>
      <c r="D323" s="115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</row>
    <row r="324" spans="2:15">
      <c r="B324" s="115"/>
      <c r="C324" s="115"/>
      <c r="D324" s="115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</row>
    <row r="325" spans="2:15">
      <c r="B325" s="115"/>
      <c r="C325" s="115"/>
      <c r="D325" s="115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</row>
    <row r="326" spans="2:15">
      <c r="B326" s="115"/>
      <c r="C326" s="115"/>
      <c r="D326" s="115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</row>
    <row r="327" spans="2:15">
      <c r="B327" s="115"/>
      <c r="C327" s="115"/>
      <c r="D327" s="115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</row>
    <row r="328" spans="2:15">
      <c r="B328" s="115"/>
      <c r="C328" s="115"/>
      <c r="D328" s="115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</row>
    <row r="329" spans="2:15">
      <c r="B329" s="115"/>
      <c r="C329" s="115"/>
      <c r="D329" s="115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2:15">
      <c r="B330" s="115"/>
      <c r="C330" s="115"/>
      <c r="D330" s="115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</row>
    <row r="331" spans="2:15">
      <c r="B331" s="115"/>
      <c r="C331" s="115"/>
      <c r="D331" s="115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</row>
    <row r="332" spans="2:15">
      <c r="B332" s="115"/>
      <c r="C332" s="115"/>
      <c r="D332" s="115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</row>
    <row r="333" spans="2:15">
      <c r="B333" s="115"/>
      <c r="C333" s="115"/>
      <c r="D333" s="115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</row>
    <row r="334" spans="2:15">
      <c r="B334" s="115"/>
      <c r="C334" s="115"/>
      <c r="D334" s="115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</row>
    <row r="335" spans="2:15">
      <c r="B335" s="115"/>
      <c r="C335" s="115"/>
      <c r="D335" s="115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</row>
    <row r="336" spans="2:15">
      <c r="B336" s="115"/>
      <c r="C336" s="115"/>
      <c r="D336" s="115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</row>
    <row r="337" spans="2:15">
      <c r="B337" s="115"/>
      <c r="C337" s="115"/>
      <c r="D337" s="115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</row>
    <row r="338" spans="2:15">
      <c r="B338" s="115"/>
      <c r="C338" s="115"/>
      <c r="D338" s="115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</row>
    <row r="339" spans="2:15">
      <c r="B339" s="115"/>
      <c r="C339" s="115"/>
      <c r="D339" s="115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</row>
    <row r="340" spans="2:15">
      <c r="B340" s="115"/>
      <c r="C340" s="115"/>
      <c r="D340" s="115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</row>
    <row r="341" spans="2:15">
      <c r="B341" s="115"/>
      <c r="C341" s="115"/>
      <c r="D341" s="115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</row>
    <row r="342" spans="2:15">
      <c r="B342" s="115"/>
      <c r="C342" s="115"/>
      <c r="D342" s="115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</row>
    <row r="343" spans="2:15">
      <c r="B343" s="115"/>
      <c r="C343" s="115"/>
      <c r="D343" s="115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</row>
    <row r="344" spans="2:15">
      <c r="B344" s="115"/>
      <c r="C344" s="115"/>
      <c r="D344" s="115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</row>
    <row r="345" spans="2:15">
      <c r="B345" s="115"/>
      <c r="C345" s="115"/>
      <c r="D345" s="115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</row>
    <row r="346" spans="2:15">
      <c r="B346" s="115"/>
      <c r="C346" s="115"/>
      <c r="D346" s="115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</row>
    <row r="347" spans="2:15">
      <c r="B347" s="115"/>
      <c r="C347" s="115"/>
      <c r="D347" s="115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</row>
    <row r="348" spans="2:15">
      <c r="B348" s="115"/>
      <c r="C348" s="115"/>
      <c r="D348" s="115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</row>
    <row r="349" spans="2:15">
      <c r="B349" s="115"/>
      <c r="C349" s="115"/>
      <c r="D349" s="115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</row>
    <row r="350" spans="2:15">
      <c r="B350" s="115"/>
      <c r="C350" s="115"/>
      <c r="D350" s="115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</row>
    <row r="351" spans="2:15">
      <c r="B351" s="115"/>
      <c r="C351" s="115"/>
      <c r="D351" s="115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</row>
    <row r="352" spans="2:15">
      <c r="B352" s="115"/>
      <c r="C352" s="115"/>
      <c r="D352" s="115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</row>
    <row r="353" spans="2:15">
      <c r="B353" s="115"/>
      <c r="C353" s="115"/>
      <c r="D353" s="115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</row>
    <row r="354" spans="2:15">
      <c r="B354" s="115"/>
      <c r="C354" s="115"/>
      <c r="D354" s="115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</row>
    <row r="355" spans="2:15">
      <c r="B355" s="115"/>
      <c r="C355" s="115"/>
      <c r="D355" s="115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</row>
    <row r="356" spans="2:15">
      <c r="B356" s="115"/>
      <c r="C356" s="115"/>
      <c r="D356" s="115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</row>
    <row r="357" spans="2:15">
      <c r="B357" s="115"/>
      <c r="C357" s="115"/>
      <c r="D357" s="115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</row>
    <row r="358" spans="2:15">
      <c r="B358" s="115"/>
      <c r="C358" s="115"/>
      <c r="D358" s="115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</row>
    <row r="359" spans="2:15">
      <c r="B359" s="115"/>
      <c r="C359" s="115"/>
      <c r="D359" s="115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</row>
    <row r="360" spans="2:15">
      <c r="B360" s="130"/>
      <c r="C360" s="115"/>
      <c r="D360" s="115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</row>
    <row r="361" spans="2:15">
      <c r="B361" s="130"/>
      <c r="C361" s="115"/>
      <c r="D361" s="115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</row>
    <row r="362" spans="2:15">
      <c r="B362" s="131"/>
      <c r="C362" s="115"/>
      <c r="D362" s="115"/>
      <c r="E362" s="115"/>
      <c r="F362" s="115"/>
      <c r="G362" s="115"/>
      <c r="H362" s="116"/>
      <c r="I362" s="116"/>
      <c r="J362" s="116"/>
      <c r="K362" s="116"/>
      <c r="L362" s="116"/>
      <c r="M362" s="116"/>
      <c r="N362" s="116"/>
      <c r="O362" s="116"/>
    </row>
    <row r="363" spans="2:15">
      <c r="B363" s="115"/>
      <c r="C363" s="115"/>
      <c r="D363" s="115"/>
      <c r="E363" s="115"/>
      <c r="F363" s="115"/>
      <c r="G363" s="115"/>
      <c r="H363" s="116"/>
      <c r="I363" s="116"/>
      <c r="J363" s="116"/>
      <c r="K363" s="116"/>
      <c r="L363" s="116"/>
      <c r="M363" s="116"/>
      <c r="N363" s="116"/>
      <c r="O363" s="116"/>
    </row>
    <row r="364" spans="2:15">
      <c r="B364" s="115"/>
      <c r="C364" s="115"/>
      <c r="D364" s="115"/>
      <c r="E364" s="115"/>
      <c r="F364" s="115"/>
      <c r="G364" s="115"/>
      <c r="H364" s="116"/>
      <c r="I364" s="116"/>
      <c r="J364" s="116"/>
      <c r="K364" s="116"/>
      <c r="L364" s="116"/>
      <c r="M364" s="116"/>
      <c r="N364" s="116"/>
      <c r="O364" s="116"/>
    </row>
    <row r="365" spans="2:15">
      <c r="B365" s="115"/>
      <c r="C365" s="115"/>
      <c r="D365" s="115"/>
      <c r="E365" s="115"/>
      <c r="F365" s="115"/>
      <c r="G365" s="115"/>
      <c r="H365" s="116"/>
      <c r="I365" s="116"/>
      <c r="J365" s="116"/>
      <c r="K365" s="116"/>
      <c r="L365" s="116"/>
      <c r="M365" s="116"/>
      <c r="N365" s="116"/>
      <c r="O365" s="116"/>
    </row>
    <row r="366" spans="2:15">
      <c r="B366" s="115"/>
      <c r="C366" s="115"/>
      <c r="D366" s="115"/>
      <c r="E366" s="115"/>
      <c r="F366" s="115"/>
      <c r="G366" s="115"/>
      <c r="H366" s="116"/>
      <c r="I366" s="116"/>
      <c r="J366" s="116"/>
      <c r="K366" s="116"/>
      <c r="L366" s="116"/>
      <c r="M366" s="116"/>
      <c r="N366" s="116"/>
      <c r="O366" s="116"/>
    </row>
    <row r="367" spans="2:15">
      <c r="B367" s="115"/>
      <c r="C367" s="115"/>
      <c r="D367" s="115"/>
      <c r="E367" s="115"/>
      <c r="F367" s="115"/>
      <c r="G367" s="115"/>
      <c r="H367" s="116"/>
      <c r="I367" s="116"/>
      <c r="J367" s="116"/>
      <c r="K367" s="116"/>
      <c r="L367" s="116"/>
      <c r="M367" s="116"/>
      <c r="N367" s="116"/>
      <c r="O367" s="116"/>
    </row>
    <row r="368" spans="2:15">
      <c r="B368" s="115"/>
      <c r="C368" s="115"/>
      <c r="D368" s="115"/>
      <c r="E368" s="115"/>
      <c r="F368" s="115"/>
      <c r="G368" s="115"/>
      <c r="H368" s="116"/>
      <c r="I368" s="116"/>
      <c r="J368" s="116"/>
      <c r="K368" s="116"/>
      <c r="L368" s="116"/>
      <c r="M368" s="116"/>
      <c r="N368" s="116"/>
      <c r="O368" s="116"/>
    </row>
    <row r="369" spans="2:15">
      <c r="B369" s="115"/>
      <c r="C369" s="115"/>
      <c r="D369" s="115"/>
      <c r="E369" s="115"/>
      <c r="F369" s="115"/>
      <c r="G369" s="115"/>
      <c r="H369" s="116"/>
      <c r="I369" s="116"/>
      <c r="J369" s="116"/>
      <c r="K369" s="116"/>
      <c r="L369" s="116"/>
      <c r="M369" s="116"/>
      <c r="N369" s="116"/>
      <c r="O369" s="116"/>
    </row>
    <row r="370" spans="2:15">
      <c r="B370" s="115"/>
      <c r="C370" s="115"/>
      <c r="D370" s="115"/>
      <c r="E370" s="115"/>
      <c r="F370" s="115"/>
      <c r="G370" s="115"/>
      <c r="H370" s="116"/>
      <c r="I370" s="116"/>
      <c r="J370" s="116"/>
      <c r="K370" s="116"/>
      <c r="L370" s="116"/>
      <c r="M370" s="116"/>
      <c r="N370" s="116"/>
      <c r="O370" s="116"/>
    </row>
    <row r="371" spans="2:15">
      <c r="B371" s="115"/>
      <c r="C371" s="115"/>
      <c r="D371" s="115"/>
      <c r="E371" s="115"/>
      <c r="F371" s="115"/>
      <c r="G371" s="115"/>
      <c r="H371" s="116"/>
      <c r="I371" s="116"/>
      <c r="J371" s="116"/>
      <c r="K371" s="116"/>
      <c r="L371" s="116"/>
      <c r="M371" s="116"/>
      <c r="N371" s="116"/>
      <c r="O371" s="116"/>
    </row>
    <row r="372" spans="2:15">
      <c r="B372" s="115"/>
      <c r="C372" s="115"/>
      <c r="D372" s="115"/>
      <c r="E372" s="115"/>
      <c r="F372" s="115"/>
      <c r="G372" s="115"/>
      <c r="H372" s="116"/>
      <c r="I372" s="116"/>
      <c r="J372" s="116"/>
      <c r="K372" s="116"/>
      <c r="L372" s="116"/>
      <c r="M372" s="116"/>
      <c r="N372" s="116"/>
      <c r="O372" s="116"/>
    </row>
    <row r="373" spans="2:15">
      <c r="B373" s="115"/>
      <c r="C373" s="115"/>
      <c r="D373" s="115"/>
      <c r="E373" s="115"/>
      <c r="F373" s="115"/>
      <c r="G373" s="115"/>
      <c r="H373" s="116"/>
      <c r="I373" s="116"/>
      <c r="J373" s="116"/>
      <c r="K373" s="116"/>
      <c r="L373" s="116"/>
      <c r="M373" s="116"/>
      <c r="N373" s="116"/>
      <c r="O373" s="116"/>
    </row>
    <row r="374" spans="2:15">
      <c r="B374" s="115"/>
      <c r="C374" s="115"/>
      <c r="D374" s="115"/>
      <c r="E374" s="115"/>
      <c r="F374" s="115"/>
      <c r="G374" s="115"/>
      <c r="H374" s="116"/>
      <c r="I374" s="116"/>
      <c r="J374" s="116"/>
      <c r="K374" s="116"/>
      <c r="L374" s="116"/>
      <c r="M374" s="116"/>
      <c r="N374" s="116"/>
      <c r="O374" s="116"/>
    </row>
    <row r="375" spans="2:15">
      <c r="B375" s="115"/>
      <c r="C375" s="115"/>
      <c r="D375" s="115"/>
      <c r="E375" s="115"/>
      <c r="F375" s="115"/>
      <c r="G375" s="115"/>
      <c r="H375" s="116"/>
      <c r="I375" s="116"/>
      <c r="J375" s="116"/>
      <c r="K375" s="116"/>
      <c r="L375" s="116"/>
      <c r="M375" s="116"/>
      <c r="N375" s="116"/>
      <c r="O375" s="116"/>
    </row>
    <row r="376" spans="2:15">
      <c r="B376" s="115"/>
      <c r="C376" s="115"/>
      <c r="D376" s="115"/>
      <c r="E376" s="115"/>
      <c r="F376" s="115"/>
      <c r="G376" s="115"/>
      <c r="H376" s="116"/>
      <c r="I376" s="116"/>
      <c r="J376" s="116"/>
      <c r="K376" s="116"/>
      <c r="L376" s="116"/>
      <c r="M376" s="116"/>
      <c r="N376" s="116"/>
      <c r="O376" s="116"/>
    </row>
    <row r="377" spans="2:15">
      <c r="B377" s="115"/>
      <c r="C377" s="115"/>
      <c r="D377" s="115"/>
      <c r="E377" s="115"/>
      <c r="F377" s="115"/>
      <c r="G377" s="115"/>
      <c r="H377" s="116"/>
      <c r="I377" s="116"/>
      <c r="J377" s="116"/>
      <c r="K377" s="116"/>
      <c r="L377" s="116"/>
      <c r="M377" s="116"/>
      <c r="N377" s="116"/>
      <c r="O377" s="116"/>
    </row>
    <row r="378" spans="2:15">
      <c r="B378" s="115"/>
      <c r="C378" s="115"/>
      <c r="D378" s="115"/>
      <c r="E378" s="115"/>
      <c r="F378" s="115"/>
      <c r="G378" s="115"/>
      <c r="H378" s="116"/>
      <c r="I378" s="116"/>
      <c r="J378" s="116"/>
      <c r="K378" s="116"/>
      <c r="L378" s="116"/>
      <c r="M378" s="116"/>
      <c r="N378" s="116"/>
      <c r="O378" s="116"/>
    </row>
    <row r="379" spans="2:15">
      <c r="B379" s="115"/>
      <c r="C379" s="115"/>
      <c r="D379" s="115"/>
      <c r="E379" s="115"/>
      <c r="F379" s="115"/>
      <c r="G379" s="115"/>
      <c r="H379" s="116"/>
      <c r="I379" s="116"/>
      <c r="J379" s="116"/>
      <c r="K379" s="116"/>
      <c r="L379" s="116"/>
      <c r="M379" s="116"/>
      <c r="N379" s="116"/>
      <c r="O379" s="116"/>
    </row>
    <row r="380" spans="2:15">
      <c r="B380" s="115"/>
      <c r="C380" s="115"/>
      <c r="D380" s="115"/>
      <c r="E380" s="115"/>
      <c r="F380" s="115"/>
      <c r="G380" s="115"/>
      <c r="H380" s="116"/>
      <c r="I380" s="116"/>
      <c r="J380" s="116"/>
      <c r="K380" s="116"/>
      <c r="L380" s="116"/>
      <c r="M380" s="116"/>
      <c r="N380" s="116"/>
      <c r="O380" s="116"/>
    </row>
    <row r="381" spans="2:15">
      <c r="B381" s="115"/>
      <c r="C381" s="115"/>
      <c r="D381" s="115"/>
      <c r="E381" s="115"/>
      <c r="F381" s="115"/>
      <c r="G381" s="115"/>
      <c r="H381" s="116"/>
      <c r="I381" s="116"/>
      <c r="J381" s="116"/>
      <c r="K381" s="116"/>
      <c r="L381" s="116"/>
      <c r="M381" s="116"/>
      <c r="N381" s="116"/>
      <c r="O381" s="116"/>
    </row>
    <row r="382" spans="2:15">
      <c r="B382" s="115"/>
      <c r="C382" s="115"/>
      <c r="D382" s="115"/>
      <c r="E382" s="115"/>
      <c r="F382" s="115"/>
      <c r="G382" s="115"/>
      <c r="H382" s="116"/>
      <c r="I382" s="116"/>
      <c r="J382" s="116"/>
      <c r="K382" s="116"/>
      <c r="L382" s="116"/>
      <c r="M382" s="116"/>
      <c r="N382" s="116"/>
      <c r="O382" s="116"/>
    </row>
    <row r="383" spans="2:15">
      <c r="B383" s="115"/>
      <c r="C383" s="115"/>
      <c r="D383" s="115"/>
      <c r="E383" s="115"/>
      <c r="F383" s="115"/>
      <c r="G383" s="115"/>
      <c r="H383" s="116"/>
      <c r="I383" s="116"/>
      <c r="J383" s="116"/>
      <c r="K383" s="116"/>
      <c r="L383" s="116"/>
      <c r="M383" s="116"/>
      <c r="N383" s="116"/>
      <c r="O383" s="116"/>
    </row>
    <row r="384" spans="2:15">
      <c r="B384" s="115"/>
      <c r="C384" s="115"/>
      <c r="D384" s="115"/>
      <c r="E384" s="115"/>
      <c r="F384" s="115"/>
      <c r="G384" s="115"/>
      <c r="H384" s="116"/>
      <c r="I384" s="116"/>
      <c r="J384" s="116"/>
      <c r="K384" s="116"/>
      <c r="L384" s="116"/>
      <c r="M384" s="116"/>
      <c r="N384" s="116"/>
      <c r="O384" s="116"/>
    </row>
    <row r="385" spans="2:15">
      <c r="B385" s="115"/>
      <c r="C385" s="115"/>
      <c r="D385" s="115"/>
      <c r="E385" s="115"/>
      <c r="F385" s="115"/>
      <c r="G385" s="115"/>
      <c r="H385" s="116"/>
      <c r="I385" s="116"/>
      <c r="J385" s="116"/>
      <c r="K385" s="116"/>
      <c r="L385" s="116"/>
      <c r="M385" s="116"/>
      <c r="N385" s="116"/>
      <c r="O385" s="116"/>
    </row>
    <row r="386" spans="2:15">
      <c r="B386" s="115"/>
      <c r="C386" s="115"/>
      <c r="D386" s="115"/>
      <c r="E386" s="115"/>
      <c r="F386" s="115"/>
      <c r="G386" s="115"/>
      <c r="H386" s="116"/>
      <c r="I386" s="116"/>
      <c r="J386" s="116"/>
      <c r="K386" s="116"/>
      <c r="L386" s="116"/>
      <c r="M386" s="116"/>
      <c r="N386" s="116"/>
      <c r="O386" s="116"/>
    </row>
    <row r="387" spans="2:15">
      <c r="B387" s="115"/>
      <c r="C387" s="115"/>
      <c r="D387" s="115"/>
      <c r="E387" s="115"/>
      <c r="F387" s="115"/>
      <c r="G387" s="115"/>
      <c r="H387" s="116"/>
      <c r="I387" s="116"/>
      <c r="J387" s="116"/>
      <c r="K387" s="116"/>
      <c r="L387" s="116"/>
      <c r="M387" s="116"/>
      <c r="N387" s="116"/>
      <c r="O387" s="116"/>
    </row>
    <row r="388" spans="2:15">
      <c r="B388" s="115"/>
      <c r="C388" s="115"/>
      <c r="D388" s="115"/>
      <c r="E388" s="115"/>
      <c r="F388" s="115"/>
      <c r="G388" s="115"/>
      <c r="H388" s="116"/>
      <c r="I388" s="116"/>
      <c r="J388" s="116"/>
      <c r="K388" s="116"/>
      <c r="L388" s="116"/>
      <c r="M388" s="116"/>
      <c r="N388" s="116"/>
      <c r="O388" s="116"/>
    </row>
    <row r="389" spans="2:15">
      <c r="B389" s="115"/>
      <c r="C389" s="115"/>
      <c r="D389" s="115"/>
      <c r="E389" s="115"/>
      <c r="F389" s="115"/>
      <c r="G389" s="115"/>
      <c r="H389" s="116"/>
      <c r="I389" s="116"/>
      <c r="J389" s="116"/>
      <c r="K389" s="116"/>
      <c r="L389" s="116"/>
      <c r="M389" s="116"/>
      <c r="N389" s="116"/>
      <c r="O389" s="116"/>
    </row>
    <row r="390" spans="2:15">
      <c r="B390" s="115"/>
      <c r="C390" s="115"/>
      <c r="D390" s="115"/>
      <c r="E390" s="115"/>
      <c r="F390" s="115"/>
      <c r="G390" s="115"/>
      <c r="H390" s="116"/>
      <c r="I390" s="116"/>
      <c r="J390" s="116"/>
      <c r="K390" s="116"/>
      <c r="L390" s="116"/>
      <c r="M390" s="116"/>
      <c r="N390" s="116"/>
      <c r="O390" s="116"/>
    </row>
    <row r="391" spans="2:15">
      <c r="B391" s="115"/>
      <c r="C391" s="115"/>
      <c r="D391" s="115"/>
      <c r="E391" s="115"/>
      <c r="F391" s="115"/>
      <c r="G391" s="115"/>
      <c r="H391" s="116"/>
      <c r="I391" s="116"/>
      <c r="J391" s="116"/>
      <c r="K391" s="116"/>
      <c r="L391" s="116"/>
      <c r="M391" s="116"/>
      <c r="N391" s="116"/>
      <c r="O391" s="116"/>
    </row>
    <row r="392" spans="2:15">
      <c r="B392" s="115"/>
      <c r="C392" s="115"/>
      <c r="D392" s="115"/>
      <c r="E392" s="115"/>
      <c r="F392" s="115"/>
      <c r="G392" s="115"/>
      <c r="H392" s="116"/>
      <c r="I392" s="116"/>
      <c r="J392" s="116"/>
      <c r="K392" s="116"/>
      <c r="L392" s="116"/>
      <c r="M392" s="116"/>
      <c r="N392" s="116"/>
      <c r="O392" s="116"/>
    </row>
    <row r="393" spans="2:15">
      <c r="B393" s="115"/>
      <c r="C393" s="115"/>
      <c r="D393" s="115"/>
      <c r="E393" s="115"/>
      <c r="F393" s="115"/>
      <c r="G393" s="115"/>
      <c r="H393" s="116"/>
      <c r="I393" s="116"/>
      <c r="J393" s="116"/>
      <c r="K393" s="116"/>
      <c r="L393" s="116"/>
      <c r="M393" s="116"/>
      <c r="N393" s="116"/>
      <c r="O393" s="116"/>
    </row>
    <row r="394" spans="2:15">
      <c r="B394" s="115"/>
      <c r="C394" s="115"/>
      <c r="D394" s="115"/>
      <c r="E394" s="115"/>
      <c r="F394" s="115"/>
      <c r="G394" s="115"/>
      <c r="H394" s="116"/>
      <c r="I394" s="116"/>
      <c r="J394" s="116"/>
      <c r="K394" s="116"/>
      <c r="L394" s="116"/>
      <c r="M394" s="116"/>
      <c r="N394" s="116"/>
      <c r="O394" s="116"/>
    </row>
    <row r="395" spans="2:15">
      <c r="B395" s="115"/>
      <c r="C395" s="115"/>
      <c r="D395" s="115"/>
      <c r="E395" s="115"/>
      <c r="F395" s="115"/>
      <c r="G395" s="115"/>
      <c r="H395" s="116"/>
      <c r="I395" s="116"/>
      <c r="J395" s="116"/>
      <c r="K395" s="116"/>
      <c r="L395" s="116"/>
      <c r="M395" s="116"/>
      <c r="N395" s="116"/>
      <c r="O395" s="116"/>
    </row>
    <row r="396" spans="2:15">
      <c r="B396" s="115"/>
      <c r="C396" s="115"/>
      <c r="D396" s="115"/>
      <c r="E396" s="115"/>
      <c r="F396" s="115"/>
      <c r="G396" s="115"/>
      <c r="H396" s="116"/>
      <c r="I396" s="116"/>
      <c r="J396" s="116"/>
      <c r="K396" s="116"/>
      <c r="L396" s="116"/>
      <c r="M396" s="116"/>
      <c r="N396" s="116"/>
      <c r="O396" s="116"/>
    </row>
    <row r="397" spans="2:15">
      <c r="B397" s="115"/>
      <c r="C397" s="115"/>
      <c r="D397" s="115"/>
      <c r="E397" s="115"/>
      <c r="F397" s="115"/>
      <c r="G397" s="115"/>
      <c r="H397" s="116"/>
      <c r="I397" s="116"/>
      <c r="J397" s="116"/>
      <c r="K397" s="116"/>
      <c r="L397" s="116"/>
      <c r="M397" s="116"/>
      <c r="N397" s="116"/>
      <c r="O397" s="116"/>
    </row>
    <row r="398" spans="2:15">
      <c r="B398" s="115"/>
      <c r="C398" s="115"/>
      <c r="D398" s="115"/>
      <c r="E398" s="115"/>
      <c r="F398" s="115"/>
      <c r="G398" s="115"/>
      <c r="H398" s="116"/>
      <c r="I398" s="116"/>
      <c r="J398" s="116"/>
      <c r="K398" s="116"/>
      <c r="L398" s="116"/>
      <c r="M398" s="116"/>
      <c r="N398" s="116"/>
      <c r="O398" s="116"/>
    </row>
    <row r="399" spans="2:15">
      <c r="B399" s="115"/>
      <c r="C399" s="115"/>
      <c r="D399" s="115"/>
      <c r="E399" s="115"/>
      <c r="F399" s="115"/>
      <c r="G399" s="115"/>
      <c r="H399" s="116"/>
      <c r="I399" s="116"/>
      <c r="J399" s="116"/>
      <c r="K399" s="116"/>
      <c r="L399" s="116"/>
      <c r="M399" s="116"/>
      <c r="N399" s="116"/>
      <c r="O399" s="116"/>
    </row>
    <row r="400" spans="2:15">
      <c r="B400" s="115"/>
      <c r="C400" s="115"/>
      <c r="D400" s="115"/>
      <c r="E400" s="115"/>
      <c r="F400" s="115"/>
      <c r="G400" s="115"/>
      <c r="H400" s="116"/>
      <c r="I400" s="116"/>
      <c r="J400" s="116"/>
      <c r="K400" s="116"/>
      <c r="L400" s="116"/>
      <c r="M400" s="116"/>
      <c r="N400" s="116"/>
      <c r="O400" s="116"/>
    </row>
    <row r="401" spans="2:15">
      <c r="B401" s="115"/>
      <c r="C401" s="115"/>
      <c r="D401" s="115"/>
      <c r="E401" s="115"/>
      <c r="F401" s="115"/>
      <c r="G401" s="115"/>
      <c r="H401" s="116"/>
      <c r="I401" s="116"/>
      <c r="J401" s="116"/>
      <c r="K401" s="116"/>
      <c r="L401" s="116"/>
      <c r="M401" s="116"/>
      <c r="N401" s="116"/>
      <c r="O401" s="116"/>
    </row>
    <row r="402" spans="2:15">
      <c r="B402" s="115"/>
      <c r="C402" s="115"/>
      <c r="D402" s="115"/>
      <c r="E402" s="115"/>
      <c r="F402" s="115"/>
      <c r="G402" s="115"/>
      <c r="H402" s="116"/>
      <c r="I402" s="116"/>
      <c r="J402" s="116"/>
      <c r="K402" s="116"/>
      <c r="L402" s="116"/>
      <c r="M402" s="116"/>
      <c r="N402" s="116"/>
      <c r="O402" s="116"/>
    </row>
    <row r="403" spans="2:15">
      <c r="B403" s="115"/>
      <c r="C403" s="115"/>
      <c r="D403" s="115"/>
      <c r="E403" s="115"/>
      <c r="F403" s="115"/>
      <c r="G403" s="115"/>
      <c r="H403" s="116"/>
      <c r="I403" s="116"/>
      <c r="J403" s="116"/>
      <c r="K403" s="116"/>
      <c r="L403" s="116"/>
      <c r="M403" s="116"/>
      <c r="N403" s="116"/>
      <c r="O403" s="116"/>
    </row>
    <row r="404" spans="2:15">
      <c r="B404" s="115"/>
      <c r="C404" s="115"/>
      <c r="D404" s="115"/>
      <c r="E404" s="115"/>
      <c r="F404" s="115"/>
      <c r="G404" s="115"/>
      <c r="H404" s="116"/>
      <c r="I404" s="116"/>
      <c r="J404" s="116"/>
      <c r="K404" s="116"/>
      <c r="L404" s="116"/>
      <c r="M404" s="116"/>
      <c r="N404" s="116"/>
      <c r="O404" s="116"/>
    </row>
    <row r="405" spans="2:15">
      <c r="B405" s="115"/>
      <c r="C405" s="115"/>
      <c r="D405" s="115"/>
      <c r="E405" s="115"/>
      <c r="F405" s="115"/>
      <c r="G405" s="115"/>
      <c r="H405" s="116"/>
      <c r="I405" s="116"/>
      <c r="J405" s="116"/>
      <c r="K405" s="116"/>
      <c r="L405" s="116"/>
      <c r="M405" s="116"/>
      <c r="N405" s="116"/>
      <c r="O405" s="116"/>
    </row>
    <row r="406" spans="2:15">
      <c r="B406" s="115"/>
      <c r="C406" s="115"/>
      <c r="D406" s="115"/>
      <c r="E406" s="115"/>
      <c r="F406" s="115"/>
      <c r="G406" s="115"/>
      <c r="H406" s="116"/>
      <c r="I406" s="116"/>
      <c r="J406" s="116"/>
      <c r="K406" s="116"/>
      <c r="L406" s="116"/>
      <c r="M406" s="116"/>
      <c r="N406" s="116"/>
      <c r="O406" s="116"/>
    </row>
    <row r="407" spans="2:15">
      <c r="B407" s="115"/>
      <c r="C407" s="115"/>
      <c r="D407" s="115"/>
      <c r="E407" s="115"/>
      <c r="F407" s="115"/>
      <c r="G407" s="115"/>
      <c r="H407" s="116"/>
      <c r="I407" s="116"/>
      <c r="J407" s="116"/>
      <c r="K407" s="116"/>
      <c r="L407" s="116"/>
      <c r="M407" s="116"/>
      <c r="N407" s="116"/>
      <c r="O407" s="116"/>
    </row>
    <row r="408" spans="2:15">
      <c r="B408" s="115"/>
      <c r="C408" s="115"/>
      <c r="D408" s="115"/>
      <c r="E408" s="115"/>
      <c r="F408" s="115"/>
      <c r="G408" s="115"/>
      <c r="H408" s="116"/>
      <c r="I408" s="116"/>
      <c r="J408" s="116"/>
      <c r="K408" s="116"/>
      <c r="L408" s="116"/>
      <c r="M408" s="116"/>
      <c r="N408" s="116"/>
      <c r="O408" s="116"/>
    </row>
    <row r="409" spans="2:15">
      <c r="B409" s="115"/>
      <c r="C409" s="115"/>
      <c r="D409" s="115"/>
      <c r="E409" s="115"/>
      <c r="F409" s="115"/>
      <c r="G409" s="115"/>
      <c r="H409" s="116"/>
      <c r="I409" s="116"/>
      <c r="J409" s="116"/>
      <c r="K409" s="116"/>
      <c r="L409" s="116"/>
      <c r="M409" s="116"/>
      <c r="N409" s="116"/>
      <c r="O409" s="116"/>
    </row>
    <row r="410" spans="2:15">
      <c r="B410" s="115"/>
      <c r="C410" s="115"/>
      <c r="D410" s="115"/>
      <c r="E410" s="115"/>
      <c r="F410" s="115"/>
      <c r="G410" s="115"/>
      <c r="H410" s="116"/>
      <c r="I410" s="116"/>
      <c r="J410" s="116"/>
      <c r="K410" s="116"/>
      <c r="L410" s="116"/>
      <c r="M410" s="116"/>
      <c r="N410" s="116"/>
      <c r="O410" s="116"/>
    </row>
    <row r="411" spans="2:15">
      <c r="B411" s="115"/>
      <c r="C411" s="115"/>
      <c r="D411" s="115"/>
      <c r="E411" s="115"/>
      <c r="F411" s="115"/>
      <c r="G411" s="115"/>
      <c r="H411" s="116"/>
      <c r="I411" s="116"/>
      <c r="J411" s="116"/>
      <c r="K411" s="116"/>
      <c r="L411" s="116"/>
      <c r="M411" s="116"/>
      <c r="N411" s="116"/>
      <c r="O411" s="116"/>
    </row>
    <row r="412" spans="2:15">
      <c r="B412" s="115"/>
      <c r="C412" s="115"/>
      <c r="D412" s="115"/>
      <c r="E412" s="115"/>
      <c r="F412" s="115"/>
      <c r="G412" s="115"/>
      <c r="H412" s="116"/>
      <c r="I412" s="116"/>
      <c r="J412" s="116"/>
      <c r="K412" s="116"/>
      <c r="L412" s="116"/>
      <c r="M412" s="116"/>
      <c r="N412" s="116"/>
      <c r="O412" s="116"/>
    </row>
    <row r="413" spans="2:15">
      <c r="B413" s="115"/>
      <c r="C413" s="115"/>
      <c r="D413" s="115"/>
      <c r="E413" s="115"/>
      <c r="F413" s="115"/>
      <c r="G413" s="115"/>
      <c r="H413" s="116"/>
      <c r="I413" s="116"/>
      <c r="J413" s="116"/>
      <c r="K413" s="116"/>
      <c r="L413" s="116"/>
      <c r="M413" s="116"/>
      <c r="N413" s="116"/>
      <c r="O413" s="116"/>
    </row>
    <row r="414" spans="2:15">
      <c r="B414" s="115"/>
      <c r="C414" s="115"/>
      <c r="D414" s="115"/>
      <c r="E414" s="115"/>
      <c r="F414" s="115"/>
      <c r="G414" s="115"/>
      <c r="H414" s="116"/>
      <c r="I414" s="116"/>
      <c r="J414" s="116"/>
      <c r="K414" s="116"/>
      <c r="L414" s="116"/>
      <c r="M414" s="116"/>
      <c r="N414" s="116"/>
      <c r="O414" s="116"/>
    </row>
    <row r="415" spans="2:15">
      <c r="B415" s="115"/>
      <c r="C415" s="115"/>
      <c r="D415" s="115"/>
      <c r="E415" s="115"/>
      <c r="F415" s="115"/>
      <c r="G415" s="115"/>
      <c r="H415" s="116"/>
      <c r="I415" s="116"/>
      <c r="J415" s="116"/>
      <c r="K415" s="116"/>
      <c r="L415" s="116"/>
      <c r="M415" s="116"/>
      <c r="N415" s="116"/>
      <c r="O415" s="116"/>
    </row>
    <row r="416" spans="2:15">
      <c r="B416" s="115"/>
      <c r="C416" s="115"/>
      <c r="D416" s="115"/>
      <c r="E416" s="115"/>
      <c r="F416" s="115"/>
      <c r="G416" s="115"/>
      <c r="H416" s="116"/>
      <c r="I416" s="116"/>
      <c r="J416" s="116"/>
      <c r="K416" s="116"/>
      <c r="L416" s="116"/>
      <c r="M416" s="116"/>
      <c r="N416" s="116"/>
      <c r="O416" s="116"/>
    </row>
    <row r="417" spans="2:15">
      <c r="B417" s="115"/>
      <c r="C417" s="115"/>
      <c r="D417" s="115"/>
      <c r="E417" s="115"/>
      <c r="F417" s="115"/>
      <c r="G417" s="115"/>
      <c r="H417" s="116"/>
      <c r="I417" s="116"/>
      <c r="J417" s="116"/>
      <c r="K417" s="116"/>
      <c r="L417" s="116"/>
      <c r="M417" s="116"/>
      <c r="N417" s="116"/>
      <c r="O417" s="116"/>
    </row>
    <row r="418" spans="2:15">
      <c r="B418" s="115"/>
      <c r="C418" s="115"/>
      <c r="D418" s="115"/>
      <c r="E418" s="115"/>
      <c r="F418" s="115"/>
      <c r="G418" s="115"/>
      <c r="H418" s="116"/>
      <c r="I418" s="116"/>
      <c r="J418" s="116"/>
      <c r="K418" s="116"/>
      <c r="L418" s="116"/>
      <c r="M418" s="116"/>
      <c r="N418" s="116"/>
      <c r="O418" s="116"/>
    </row>
    <row r="419" spans="2:15">
      <c r="B419" s="115"/>
      <c r="C419" s="115"/>
      <c r="D419" s="115"/>
      <c r="E419" s="115"/>
      <c r="F419" s="115"/>
      <c r="G419" s="115"/>
      <c r="H419" s="116"/>
      <c r="I419" s="116"/>
      <c r="J419" s="116"/>
      <c r="K419" s="116"/>
      <c r="L419" s="116"/>
      <c r="M419" s="116"/>
      <c r="N419" s="116"/>
      <c r="O419" s="116"/>
    </row>
    <row r="420" spans="2:15">
      <c r="B420" s="115"/>
      <c r="C420" s="115"/>
      <c r="D420" s="115"/>
      <c r="E420" s="115"/>
      <c r="F420" s="115"/>
      <c r="G420" s="115"/>
      <c r="H420" s="116"/>
      <c r="I420" s="116"/>
      <c r="J420" s="116"/>
      <c r="K420" s="116"/>
      <c r="L420" s="116"/>
      <c r="M420" s="116"/>
      <c r="N420" s="116"/>
      <c r="O420" s="116"/>
    </row>
    <row r="421" spans="2:15">
      <c r="B421" s="115"/>
      <c r="C421" s="115"/>
      <c r="D421" s="115"/>
      <c r="E421" s="115"/>
      <c r="F421" s="115"/>
      <c r="G421" s="115"/>
      <c r="H421" s="116"/>
      <c r="I421" s="116"/>
      <c r="J421" s="116"/>
      <c r="K421" s="116"/>
      <c r="L421" s="116"/>
      <c r="M421" s="116"/>
      <c r="N421" s="116"/>
      <c r="O421" s="116"/>
    </row>
    <row r="422" spans="2:15">
      <c r="B422" s="115"/>
      <c r="C422" s="115"/>
      <c r="D422" s="115"/>
      <c r="E422" s="115"/>
      <c r="F422" s="115"/>
      <c r="G422" s="115"/>
      <c r="H422" s="116"/>
      <c r="I422" s="116"/>
      <c r="J422" s="116"/>
      <c r="K422" s="116"/>
      <c r="L422" s="116"/>
      <c r="M422" s="116"/>
      <c r="N422" s="116"/>
      <c r="O422" s="116"/>
    </row>
    <row r="423" spans="2:15">
      <c r="B423" s="115"/>
      <c r="C423" s="115"/>
      <c r="D423" s="115"/>
      <c r="E423" s="115"/>
      <c r="F423" s="115"/>
      <c r="G423" s="115"/>
      <c r="H423" s="116"/>
      <c r="I423" s="116"/>
      <c r="J423" s="116"/>
      <c r="K423" s="116"/>
      <c r="L423" s="116"/>
      <c r="M423" s="116"/>
      <c r="N423" s="116"/>
      <c r="O423" s="116"/>
    </row>
    <row r="424" spans="2:15">
      <c r="B424" s="115"/>
      <c r="C424" s="115"/>
      <c r="D424" s="115"/>
      <c r="E424" s="115"/>
      <c r="F424" s="115"/>
      <c r="G424" s="115"/>
      <c r="H424" s="116"/>
      <c r="I424" s="116"/>
      <c r="J424" s="116"/>
      <c r="K424" s="116"/>
      <c r="L424" s="116"/>
      <c r="M424" s="116"/>
      <c r="N424" s="116"/>
      <c r="O424" s="116"/>
    </row>
    <row r="425" spans="2:15">
      <c r="B425" s="115"/>
      <c r="C425" s="115"/>
      <c r="D425" s="115"/>
      <c r="E425" s="115"/>
      <c r="F425" s="115"/>
      <c r="G425" s="115"/>
      <c r="H425" s="116"/>
      <c r="I425" s="116"/>
      <c r="J425" s="116"/>
      <c r="K425" s="116"/>
      <c r="L425" s="116"/>
      <c r="M425" s="116"/>
      <c r="N425" s="116"/>
      <c r="O425" s="116"/>
    </row>
    <row r="426" spans="2:15">
      <c r="B426" s="115"/>
      <c r="C426" s="115"/>
      <c r="D426" s="115"/>
      <c r="E426" s="115"/>
      <c r="F426" s="115"/>
      <c r="G426" s="115"/>
      <c r="H426" s="116"/>
      <c r="I426" s="116"/>
      <c r="J426" s="116"/>
      <c r="K426" s="116"/>
      <c r="L426" s="116"/>
      <c r="M426" s="116"/>
      <c r="N426" s="116"/>
      <c r="O426" s="116"/>
    </row>
    <row r="427" spans="2:15">
      <c r="B427" s="115"/>
      <c r="C427" s="115"/>
      <c r="D427" s="115"/>
      <c r="E427" s="115"/>
      <c r="F427" s="115"/>
      <c r="G427" s="115"/>
      <c r="H427" s="116"/>
      <c r="I427" s="116"/>
      <c r="J427" s="116"/>
      <c r="K427" s="116"/>
      <c r="L427" s="116"/>
      <c r="M427" s="116"/>
      <c r="N427" s="116"/>
      <c r="O427" s="116"/>
    </row>
    <row r="428" spans="2:15">
      <c r="B428" s="115"/>
      <c r="C428" s="115"/>
      <c r="D428" s="115"/>
      <c r="E428" s="115"/>
      <c r="F428" s="115"/>
      <c r="G428" s="115"/>
      <c r="H428" s="116"/>
      <c r="I428" s="116"/>
      <c r="J428" s="116"/>
      <c r="K428" s="116"/>
      <c r="L428" s="116"/>
      <c r="M428" s="116"/>
      <c r="N428" s="116"/>
      <c r="O428" s="116"/>
    </row>
    <row r="429" spans="2:15">
      <c r="B429" s="115"/>
      <c r="C429" s="115"/>
      <c r="D429" s="115"/>
      <c r="E429" s="115"/>
      <c r="F429" s="115"/>
      <c r="G429" s="115"/>
      <c r="H429" s="116"/>
      <c r="I429" s="116"/>
      <c r="J429" s="116"/>
      <c r="K429" s="116"/>
      <c r="L429" s="116"/>
      <c r="M429" s="116"/>
      <c r="N429" s="116"/>
      <c r="O429" s="116"/>
    </row>
    <row r="430" spans="2:15">
      <c r="B430" s="115"/>
      <c r="C430" s="115"/>
      <c r="D430" s="115"/>
      <c r="E430" s="115"/>
      <c r="F430" s="115"/>
      <c r="G430" s="115"/>
      <c r="H430" s="116"/>
      <c r="I430" s="116"/>
      <c r="J430" s="116"/>
      <c r="K430" s="116"/>
      <c r="L430" s="116"/>
      <c r="M430" s="116"/>
      <c r="N430" s="116"/>
      <c r="O430" s="116"/>
    </row>
    <row r="431" spans="2:15">
      <c r="B431" s="115"/>
      <c r="C431" s="115"/>
      <c r="D431" s="115"/>
      <c r="E431" s="115"/>
      <c r="F431" s="115"/>
      <c r="G431" s="115"/>
      <c r="H431" s="116"/>
      <c r="I431" s="116"/>
      <c r="J431" s="116"/>
      <c r="K431" s="116"/>
      <c r="L431" s="116"/>
      <c r="M431" s="116"/>
      <c r="N431" s="116"/>
      <c r="O431" s="116"/>
    </row>
    <row r="432" spans="2:15">
      <c r="B432" s="115"/>
      <c r="C432" s="115"/>
      <c r="D432" s="115"/>
      <c r="E432" s="115"/>
      <c r="F432" s="115"/>
      <c r="G432" s="115"/>
      <c r="H432" s="116"/>
      <c r="I432" s="116"/>
      <c r="J432" s="116"/>
      <c r="K432" s="116"/>
      <c r="L432" s="116"/>
      <c r="M432" s="116"/>
      <c r="N432" s="116"/>
      <c r="O432" s="116"/>
    </row>
    <row r="433" spans="2:15">
      <c r="B433" s="115"/>
      <c r="C433" s="115"/>
      <c r="D433" s="115"/>
      <c r="E433" s="115"/>
      <c r="F433" s="115"/>
      <c r="G433" s="115"/>
      <c r="H433" s="116"/>
      <c r="I433" s="116"/>
      <c r="J433" s="116"/>
      <c r="K433" s="116"/>
      <c r="L433" s="116"/>
      <c r="M433" s="116"/>
      <c r="N433" s="116"/>
      <c r="O433" s="116"/>
    </row>
    <row r="434" spans="2:15">
      <c r="B434" s="115"/>
      <c r="C434" s="115"/>
      <c r="D434" s="115"/>
      <c r="E434" s="115"/>
      <c r="F434" s="115"/>
      <c r="G434" s="115"/>
      <c r="H434" s="116"/>
      <c r="I434" s="116"/>
      <c r="J434" s="116"/>
      <c r="K434" s="116"/>
      <c r="L434" s="116"/>
      <c r="M434" s="116"/>
      <c r="N434" s="116"/>
      <c r="O434" s="116"/>
    </row>
    <row r="435" spans="2:15">
      <c r="B435" s="115"/>
      <c r="C435" s="115"/>
      <c r="D435" s="115"/>
      <c r="E435" s="115"/>
      <c r="F435" s="115"/>
      <c r="G435" s="115"/>
      <c r="H435" s="116"/>
      <c r="I435" s="116"/>
      <c r="J435" s="116"/>
      <c r="K435" s="116"/>
      <c r="L435" s="116"/>
      <c r="M435" s="116"/>
      <c r="N435" s="116"/>
      <c r="O435" s="116"/>
    </row>
    <row r="436" spans="2:15">
      <c r="B436" s="115"/>
      <c r="C436" s="115"/>
      <c r="D436" s="115"/>
      <c r="E436" s="115"/>
      <c r="F436" s="115"/>
      <c r="G436" s="115"/>
      <c r="H436" s="116"/>
      <c r="I436" s="116"/>
      <c r="J436" s="116"/>
      <c r="K436" s="116"/>
      <c r="L436" s="116"/>
      <c r="M436" s="116"/>
      <c r="N436" s="116"/>
      <c r="O436" s="116"/>
    </row>
    <row r="437" spans="2:15">
      <c r="B437" s="115"/>
      <c r="C437" s="115"/>
      <c r="D437" s="115"/>
      <c r="E437" s="115"/>
      <c r="F437" s="115"/>
      <c r="G437" s="115"/>
      <c r="H437" s="116"/>
      <c r="I437" s="116"/>
      <c r="J437" s="116"/>
      <c r="K437" s="116"/>
      <c r="L437" s="116"/>
      <c r="M437" s="116"/>
      <c r="N437" s="116"/>
      <c r="O437" s="116"/>
    </row>
    <row r="438" spans="2:15">
      <c r="B438" s="115"/>
      <c r="C438" s="115"/>
      <c r="D438" s="115"/>
      <c r="E438" s="115"/>
      <c r="F438" s="115"/>
      <c r="G438" s="115"/>
      <c r="H438" s="116"/>
      <c r="I438" s="116"/>
      <c r="J438" s="116"/>
      <c r="K438" s="116"/>
      <c r="L438" s="116"/>
      <c r="M438" s="116"/>
      <c r="N438" s="116"/>
      <c r="O438" s="116"/>
    </row>
    <row r="439" spans="2:15">
      <c r="B439" s="115"/>
      <c r="C439" s="115"/>
      <c r="D439" s="115"/>
      <c r="E439" s="115"/>
      <c r="F439" s="115"/>
      <c r="G439" s="115"/>
      <c r="H439" s="116"/>
      <c r="I439" s="116"/>
      <c r="J439" s="116"/>
      <c r="K439" s="116"/>
      <c r="L439" s="116"/>
      <c r="M439" s="116"/>
      <c r="N439" s="116"/>
      <c r="O439" s="116"/>
    </row>
    <row r="440" spans="2:15">
      <c r="B440" s="115"/>
      <c r="C440" s="115"/>
      <c r="D440" s="115"/>
      <c r="E440" s="115"/>
      <c r="F440" s="115"/>
      <c r="G440" s="115"/>
      <c r="H440" s="116"/>
      <c r="I440" s="116"/>
      <c r="J440" s="116"/>
      <c r="K440" s="116"/>
      <c r="L440" s="116"/>
      <c r="M440" s="116"/>
      <c r="N440" s="116"/>
      <c r="O440" s="116"/>
    </row>
    <row r="441" spans="2:15">
      <c r="B441" s="115"/>
      <c r="C441" s="115"/>
      <c r="D441" s="115"/>
      <c r="E441" s="115"/>
      <c r="F441" s="115"/>
      <c r="G441" s="115"/>
      <c r="H441" s="116"/>
      <c r="I441" s="116"/>
      <c r="J441" s="116"/>
      <c r="K441" s="116"/>
      <c r="L441" s="116"/>
      <c r="M441" s="116"/>
      <c r="N441" s="116"/>
      <c r="O441" s="116"/>
    </row>
    <row r="442" spans="2:15">
      <c r="B442" s="115"/>
      <c r="C442" s="115"/>
      <c r="D442" s="115"/>
      <c r="E442" s="115"/>
      <c r="F442" s="115"/>
      <c r="G442" s="115"/>
      <c r="H442" s="116"/>
      <c r="I442" s="116"/>
      <c r="J442" s="116"/>
      <c r="K442" s="116"/>
      <c r="L442" s="116"/>
      <c r="M442" s="116"/>
      <c r="N442" s="116"/>
      <c r="O442" s="116"/>
    </row>
    <row r="443" spans="2:15">
      <c r="B443" s="115"/>
      <c r="C443" s="115"/>
      <c r="D443" s="115"/>
      <c r="E443" s="115"/>
      <c r="F443" s="115"/>
      <c r="G443" s="115"/>
      <c r="H443" s="116"/>
      <c r="I443" s="116"/>
      <c r="J443" s="116"/>
      <c r="K443" s="116"/>
      <c r="L443" s="116"/>
      <c r="M443" s="116"/>
      <c r="N443" s="116"/>
      <c r="O443" s="116"/>
    </row>
    <row r="444" spans="2:15">
      <c r="B444" s="115"/>
      <c r="C444" s="115"/>
      <c r="D444" s="115"/>
      <c r="E444" s="115"/>
      <c r="F444" s="115"/>
      <c r="G444" s="115"/>
      <c r="H444" s="116"/>
      <c r="I444" s="116"/>
      <c r="J444" s="116"/>
      <c r="K444" s="116"/>
      <c r="L444" s="116"/>
      <c r="M444" s="116"/>
      <c r="N444" s="116"/>
      <c r="O444" s="116"/>
    </row>
    <row r="445" spans="2:15">
      <c r="B445" s="115"/>
      <c r="C445" s="115"/>
      <c r="D445" s="115"/>
      <c r="E445" s="115"/>
      <c r="F445" s="115"/>
      <c r="G445" s="115"/>
      <c r="H445" s="116"/>
      <c r="I445" s="116"/>
      <c r="J445" s="116"/>
      <c r="K445" s="116"/>
      <c r="L445" s="116"/>
      <c r="M445" s="116"/>
      <c r="N445" s="116"/>
      <c r="O445" s="116"/>
    </row>
    <row r="446" spans="2:15">
      <c r="B446" s="115"/>
      <c r="C446" s="115"/>
      <c r="D446" s="115"/>
      <c r="E446" s="115"/>
      <c r="F446" s="115"/>
      <c r="G446" s="115"/>
      <c r="H446" s="116"/>
      <c r="I446" s="116"/>
      <c r="J446" s="116"/>
      <c r="K446" s="116"/>
      <c r="L446" s="116"/>
      <c r="M446" s="116"/>
      <c r="N446" s="116"/>
      <c r="O446" s="116"/>
    </row>
    <row r="447" spans="2:15">
      <c r="B447" s="115"/>
      <c r="C447" s="115"/>
      <c r="D447" s="115"/>
      <c r="E447" s="115"/>
      <c r="F447" s="115"/>
      <c r="G447" s="115"/>
      <c r="H447" s="116"/>
      <c r="I447" s="116"/>
      <c r="J447" s="116"/>
      <c r="K447" s="116"/>
      <c r="L447" s="116"/>
      <c r="M447" s="116"/>
      <c r="N447" s="116"/>
      <c r="O447" s="116"/>
    </row>
    <row r="448" spans="2:15">
      <c r="B448" s="115"/>
      <c r="C448" s="115"/>
      <c r="D448" s="115"/>
      <c r="E448" s="115"/>
      <c r="F448" s="115"/>
      <c r="G448" s="115"/>
      <c r="H448" s="116"/>
      <c r="I448" s="116"/>
      <c r="J448" s="116"/>
      <c r="K448" s="116"/>
      <c r="L448" s="116"/>
      <c r="M448" s="116"/>
      <c r="N448" s="116"/>
      <c r="O448" s="116"/>
    </row>
    <row r="449" spans="2:15">
      <c r="B449" s="115"/>
      <c r="C449" s="115"/>
      <c r="D449" s="115"/>
      <c r="E449" s="115"/>
      <c r="F449" s="115"/>
      <c r="G449" s="115"/>
      <c r="H449" s="116"/>
      <c r="I449" s="116"/>
      <c r="J449" s="116"/>
      <c r="K449" s="116"/>
      <c r="L449" s="116"/>
      <c r="M449" s="116"/>
      <c r="N449" s="116"/>
      <c r="O449" s="116"/>
    </row>
    <row r="450" spans="2:15">
      <c r="B450" s="115"/>
      <c r="C450" s="115"/>
      <c r="D450" s="115"/>
      <c r="E450" s="115"/>
      <c r="F450" s="115"/>
      <c r="G450" s="115"/>
      <c r="H450" s="116"/>
      <c r="I450" s="116"/>
      <c r="J450" s="116"/>
      <c r="K450" s="116"/>
      <c r="L450" s="116"/>
      <c r="M450" s="116"/>
      <c r="N450" s="116"/>
      <c r="O450" s="116"/>
    </row>
    <row r="451" spans="2:15">
      <c r="B451" s="115"/>
      <c r="C451" s="115"/>
      <c r="D451" s="115"/>
      <c r="E451" s="115"/>
      <c r="F451" s="115"/>
      <c r="G451" s="115"/>
      <c r="H451" s="116"/>
      <c r="I451" s="116"/>
      <c r="J451" s="116"/>
      <c r="K451" s="116"/>
      <c r="L451" s="116"/>
      <c r="M451" s="116"/>
      <c r="N451" s="116"/>
      <c r="O451" s="116"/>
    </row>
    <row r="452" spans="2:15">
      <c r="B452" s="115"/>
      <c r="C452" s="115"/>
      <c r="D452" s="115"/>
      <c r="E452" s="115"/>
      <c r="F452" s="115"/>
      <c r="G452" s="115"/>
      <c r="H452" s="116"/>
      <c r="I452" s="116"/>
      <c r="J452" s="116"/>
      <c r="K452" s="116"/>
      <c r="L452" s="116"/>
      <c r="M452" s="116"/>
      <c r="N452" s="116"/>
      <c r="O452" s="116"/>
    </row>
    <row r="453" spans="2:15">
      <c r="B453" s="115"/>
      <c r="C453" s="115"/>
      <c r="D453" s="115"/>
      <c r="E453" s="115"/>
      <c r="F453" s="115"/>
      <c r="G453" s="115"/>
      <c r="H453" s="116"/>
      <c r="I453" s="116"/>
      <c r="J453" s="116"/>
      <c r="K453" s="116"/>
      <c r="L453" s="116"/>
      <c r="M453" s="116"/>
      <c r="N453" s="116"/>
      <c r="O453" s="116"/>
    </row>
    <row r="454" spans="2:15">
      <c r="B454" s="115"/>
      <c r="C454" s="115"/>
      <c r="D454" s="115"/>
      <c r="E454" s="115"/>
      <c r="F454" s="115"/>
      <c r="G454" s="115"/>
      <c r="H454" s="116"/>
      <c r="I454" s="116"/>
      <c r="J454" s="116"/>
      <c r="K454" s="116"/>
      <c r="L454" s="116"/>
      <c r="M454" s="116"/>
      <c r="N454" s="116"/>
      <c r="O454" s="116"/>
    </row>
    <row r="455" spans="2:15">
      <c r="B455" s="115"/>
      <c r="C455" s="115"/>
      <c r="D455" s="115"/>
      <c r="E455" s="115"/>
      <c r="F455" s="115"/>
      <c r="G455" s="115"/>
      <c r="H455" s="116"/>
      <c r="I455" s="116"/>
      <c r="J455" s="116"/>
      <c r="K455" s="116"/>
      <c r="L455" s="116"/>
      <c r="M455" s="116"/>
      <c r="N455" s="116"/>
      <c r="O455" s="116"/>
    </row>
    <row r="456" spans="2:15">
      <c r="B456" s="115"/>
      <c r="C456" s="115"/>
      <c r="D456" s="115"/>
      <c r="E456" s="115"/>
      <c r="F456" s="115"/>
      <c r="G456" s="115"/>
      <c r="H456" s="116"/>
      <c r="I456" s="116"/>
      <c r="J456" s="116"/>
      <c r="K456" s="116"/>
      <c r="L456" s="116"/>
      <c r="M456" s="116"/>
      <c r="N456" s="116"/>
      <c r="O456" s="116"/>
    </row>
    <row r="457" spans="2:15">
      <c r="B457" s="115"/>
      <c r="C457" s="115"/>
      <c r="D457" s="115"/>
      <c r="E457" s="115"/>
      <c r="F457" s="115"/>
      <c r="G457" s="115"/>
      <c r="H457" s="116"/>
      <c r="I457" s="116"/>
      <c r="J457" s="116"/>
      <c r="K457" s="116"/>
      <c r="L457" s="116"/>
      <c r="M457" s="116"/>
      <c r="N457" s="116"/>
      <c r="O457" s="116"/>
    </row>
    <row r="458" spans="2:15">
      <c r="B458" s="115"/>
      <c r="C458" s="115"/>
      <c r="D458" s="115"/>
      <c r="E458" s="115"/>
      <c r="F458" s="115"/>
      <c r="G458" s="115"/>
      <c r="H458" s="116"/>
      <c r="I458" s="116"/>
      <c r="J458" s="116"/>
      <c r="K458" s="116"/>
      <c r="L458" s="116"/>
      <c r="M458" s="116"/>
      <c r="N458" s="116"/>
      <c r="O458" s="116"/>
    </row>
    <row r="459" spans="2:15">
      <c r="B459" s="115"/>
      <c r="C459" s="115"/>
      <c r="D459" s="115"/>
      <c r="E459" s="115"/>
      <c r="F459" s="115"/>
      <c r="G459" s="115"/>
      <c r="H459" s="116"/>
      <c r="I459" s="116"/>
      <c r="J459" s="116"/>
      <c r="K459" s="116"/>
      <c r="L459" s="116"/>
      <c r="M459" s="116"/>
      <c r="N459" s="116"/>
      <c r="O459" s="116"/>
    </row>
    <row r="460" spans="2:15">
      <c r="B460" s="115"/>
      <c r="C460" s="115"/>
      <c r="D460" s="115"/>
      <c r="E460" s="115"/>
      <c r="F460" s="115"/>
      <c r="G460" s="115"/>
      <c r="H460" s="116"/>
      <c r="I460" s="116"/>
      <c r="J460" s="116"/>
      <c r="K460" s="116"/>
      <c r="L460" s="116"/>
      <c r="M460" s="116"/>
      <c r="N460" s="116"/>
      <c r="O460" s="116"/>
    </row>
    <row r="461" spans="2:15">
      <c r="B461" s="115"/>
      <c r="C461" s="115"/>
      <c r="D461" s="115"/>
      <c r="E461" s="115"/>
      <c r="F461" s="115"/>
      <c r="G461" s="115"/>
      <c r="H461" s="116"/>
      <c r="I461" s="116"/>
      <c r="J461" s="116"/>
      <c r="K461" s="116"/>
      <c r="L461" s="116"/>
      <c r="M461" s="116"/>
      <c r="N461" s="116"/>
      <c r="O461" s="116"/>
    </row>
    <row r="462" spans="2:15">
      <c r="B462" s="115"/>
      <c r="C462" s="115"/>
      <c r="D462" s="115"/>
      <c r="E462" s="115"/>
      <c r="F462" s="115"/>
      <c r="G462" s="115"/>
      <c r="H462" s="116"/>
      <c r="I462" s="116"/>
      <c r="J462" s="116"/>
      <c r="K462" s="116"/>
      <c r="L462" s="116"/>
      <c r="M462" s="116"/>
      <c r="N462" s="116"/>
      <c r="O462" s="116"/>
    </row>
    <row r="463" spans="2:15">
      <c r="B463" s="115"/>
      <c r="C463" s="115"/>
      <c r="D463" s="115"/>
      <c r="E463" s="115"/>
      <c r="F463" s="115"/>
      <c r="G463" s="115"/>
      <c r="H463" s="116"/>
      <c r="I463" s="116"/>
      <c r="J463" s="116"/>
      <c r="K463" s="116"/>
      <c r="L463" s="116"/>
      <c r="M463" s="116"/>
      <c r="N463" s="116"/>
      <c r="O463" s="116"/>
    </row>
    <row r="464" spans="2:15">
      <c r="B464" s="115"/>
      <c r="C464" s="115"/>
      <c r="D464" s="115"/>
      <c r="E464" s="115"/>
      <c r="F464" s="115"/>
      <c r="G464" s="115"/>
      <c r="H464" s="116"/>
      <c r="I464" s="116"/>
      <c r="J464" s="116"/>
      <c r="K464" s="116"/>
      <c r="L464" s="116"/>
      <c r="M464" s="116"/>
      <c r="N464" s="116"/>
      <c r="O464" s="116"/>
    </row>
    <row r="465" spans="2:15">
      <c r="B465" s="115"/>
      <c r="C465" s="115"/>
      <c r="D465" s="115"/>
      <c r="E465" s="115"/>
      <c r="F465" s="115"/>
      <c r="G465" s="115"/>
      <c r="H465" s="116"/>
      <c r="I465" s="116"/>
      <c r="J465" s="116"/>
      <c r="K465" s="116"/>
      <c r="L465" s="116"/>
      <c r="M465" s="116"/>
      <c r="N465" s="116"/>
      <c r="O465" s="116"/>
    </row>
    <row r="466" spans="2:15">
      <c r="B466" s="115"/>
      <c r="C466" s="115"/>
      <c r="D466" s="115"/>
      <c r="E466" s="115"/>
      <c r="F466" s="115"/>
      <c r="G466" s="115"/>
      <c r="H466" s="116"/>
      <c r="I466" s="116"/>
      <c r="J466" s="116"/>
      <c r="K466" s="116"/>
      <c r="L466" s="116"/>
      <c r="M466" s="116"/>
      <c r="N466" s="116"/>
      <c r="O466" s="116"/>
    </row>
    <row r="467" spans="2:15">
      <c r="B467" s="115"/>
      <c r="C467" s="115"/>
      <c r="D467" s="115"/>
      <c r="E467" s="115"/>
      <c r="F467" s="115"/>
      <c r="G467" s="115"/>
      <c r="H467" s="116"/>
      <c r="I467" s="116"/>
      <c r="J467" s="116"/>
      <c r="K467" s="116"/>
      <c r="L467" s="116"/>
      <c r="M467" s="116"/>
      <c r="N467" s="116"/>
      <c r="O467" s="116"/>
    </row>
    <row r="468" spans="2:15">
      <c r="B468" s="115"/>
      <c r="C468" s="115"/>
      <c r="D468" s="115"/>
      <c r="E468" s="115"/>
      <c r="F468" s="115"/>
      <c r="G468" s="115"/>
      <c r="H468" s="116"/>
      <c r="I468" s="116"/>
      <c r="J468" s="116"/>
      <c r="K468" s="116"/>
      <c r="L468" s="116"/>
      <c r="M468" s="116"/>
      <c r="N468" s="116"/>
      <c r="O468" s="116"/>
    </row>
    <row r="469" spans="2:15">
      <c r="B469" s="115"/>
      <c r="C469" s="115"/>
      <c r="D469" s="115"/>
      <c r="E469" s="115"/>
      <c r="F469" s="115"/>
      <c r="G469" s="115"/>
      <c r="H469" s="116"/>
      <c r="I469" s="116"/>
      <c r="J469" s="116"/>
      <c r="K469" s="116"/>
      <c r="L469" s="116"/>
      <c r="M469" s="116"/>
      <c r="N469" s="116"/>
      <c r="O469" s="116"/>
    </row>
    <row r="470" spans="2:15">
      <c r="B470" s="115"/>
      <c r="C470" s="115"/>
      <c r="D470" s="115"/>
      <c r="E470" s="115"/>
      <c r="F470" s="115"/>
      <c r="G470" s="115"/>
      <c r="H470" s="116"/>
      <c r="I470" s="116"/>
      <c r="J470" s="116"/>
      <c r="K470" s="116"/>
      <c r="L470" s="116"/>
      <c r="M470" s="116"/>
      <c r="N470" s="116"/>
      <c r="O470" s="116"/>
    </row>
    <row r="471" spans="2:15">
      <c r="B471" s="115"/>
      <c r="C471" s="115"/>
      <c r="D471" s="115"/>
      <c r="E471" s="115"/>
      <c r="F471" s="115"/>
      <c r="G471" s="115"/>
      <c r="H471" s="116"/>
      <c r="I471" s="116"/>
      <c r="J471" s="116"/>
      <c r="K471" s="116"/>
      <c r="L471" s="116"/>
      <c r="M471" s="116"/>
      <c r="N471" s="116"/>
      <c r="O471" s="116"/>
    </row>
    <row r="472" spans="2:15">
      <c r="B472" s="115"/>
      <c r="C472" s="115"/>
      <c r="D472" s="115"/>
      <c r="E472" s="115"/>
      <c r="F472" s="115"/>
      <c r="G472" s="115"/>
      <c r="H472" s="116"/>
      <c r="I472" s="116"/>
      <c r="J472" s="116"/>
      <c r="K472" s="116"/>
      <c r="L472" s="116"/>
      <c r="M472" s="116"/>
      <c r="N472" s="116"/>
      <c r="O472" s="116"/>
    </row>
    <row r="473" spans="2:15">
      <c r="B473" s="115"/>
      <c r="C473" s="115"/>
      <c r="D473" s="115"/>
      <c r="E473" s="115"/>
      <c r="F473" s="115"/>
      <c r="G473" s="115"/>
      <c r="H473" s="116"/>
      <c r="I473" s="116"/>
      <c r="J473" s="116"/>
      <c r="K473" s="116"/>
      <c r="L473" s="116"/>
      <c r="M473" s="116"/>
      <c r="N473" s="116"/>
      <c r="O473" s="116"/>
    </row>
    <row r="474" spans="2:15">
      <c r="B474" s="115"/>
      <c r="C474" s="115"/>
      <c r="D474" s="115"/>
      <c r="E474" s="115"/>
      <c r="F474" s="115"/>
      <c r="G474" s="115"/>
      <c r="H474" s="116"/>
      <c r="I474" s="116"/>
      <c r="J474" s="116"/>
      <c r="K474" s="116"/>
      <c r="L474" s="116"/>
      <c r="M474" s="116"/>
      <c r="N474" s="116"/>
      <c r="O474" s="116"/>
    </row>
    <row r="475" spans="2:15">
      <c r="B475" s="115"/>
      <c r="C475" s="115"/>
      <c r="D475" s="115"/>
      <c r="E475" s="115"/>
      <c r="F475" s="115"/>
      <c r="G475" s="115"/>
      <c r="H475" s="116"/>
      <c r="I475" s="116"/>
      <c r="J475" s="116"/>
      <c r="K475" s="116"/>
      <c r="L475" s="116"/>
      <c r="M475" s="116"/>
      <c r="N475" s="116"/>
      <c r="O475" s="116"/>
    </row>
    <row r="476" spans="2:15">
      <c r="B476" s="115"/>
      <c r="C476" s="115"/>
      <c r="D476" s="115"/>
      <c r="E476" s="115"/>
      <c r="F476" s="115"/>
      <c r="G476" s="115"/>
      <c r="H476" s="116"/>
      <c r="I476" s="116"/>
      <c r="J476" s="116"/>
      <c r="K476" s="116"/>
      <c r="L476" s="116"/>
      <c r="M476" s="116"/>
      <c r="N476" s="116"/>
      <c r="O476" s="116"/>
    </row>
    <row r="477" spans="2:15">
      <c r="B477" s="115"/>
      <c r="C477" s="115"/>
      <c r="D477" s="115"/>
      <c r="E477" s="115"/>
      <c r="F477" s="115"/>
      <c r="G477" s="115"/>
      <c r="H477" s="116"/>
      <c r="I477" s="116"/>
      <c r="J477" s="116"/>
      <c r="K477" s="116"/>
      <c r="L477" s="116"/>
      <c r="M477" s="116"/>
      <c r="N477" s="116"/>
      <c r="O477" s="116"/>
    </row>
    <row r="478" spans="2:15">
      <c r="B478" s="115"/>
      <c r="C478" s="115"/>
      <c r="D478" s="115"/>
      <c r="E478" s="115"/>
      <c r="F478" s="115"/>
      <c r="G478" s="115"/>
      <c r="H478" s="116"/>
      <c r="I478" s="116"/>
      <c r="J478" s="116"/>
      <c r="K478" s="116"/>
      <c r="L478" s="116"/>
      <c r="M478" s="116"/>
      <c r="N478" s="116"/>
      <c r="O478" s="116"/>
    </row>
    <row r="479" spans="2:15">
      <c r="B479" s="115"/>
      <c r="C479" s="115"/>
      <c r="D479" s="115"/>
      <c r="E479" s="115"/>
      <c r="F479" s="115"/>
      <c r="G479" s="115"/>
      <c r="H479" s="116"/>
      <c r="I479" s="116"/>
      <c r="J479" s="116"/>
      <c r="K479" s="116"/>
      <c r="L479" s="116"/>
      <c r="M479" s="116"/>
      <c r="N479" s="116"/>
      <c r="O479" s="116"/>
    </row>
    <row r="480" spans="2:15">
      <c r="B480" s="115"/>
      <c r="C480" s="115"/>
      <c r="D480" s="115"/>
      <c r="E480" s="115"/>
      <c r="F480" s="115"/>
      <c r="G480" s="115"/>
      <c r="H480" s="116"/>
      <c r="I480" s="116"/>
      <c r="J480" s="116"/>
      <c r="K480" s="116"/>
      <c r="L480" s="116"/>
      <c r="M480" s="116"/>
      <c r="N480" s="116"/>
      <c r="O480" s="116"/>
    </row>
    <row r="481" spans="2:15">
      <c r="B481" s="115"/>
      <c r="C481" s="115"/>
      <c r="D481" s="115"/>
      <c r="E481" s="115"/>
      <c r="F481" s="115"/>
      <c r="G481" s="115"/>
      <c r="H481" s="116"/>
      <c r="I481" s="116"/>
      <c r="J481" s="116"/>
      <c r="K481" s="116"/>
      <c r="L481" s="116"/>
      <c r="M481" s="116"/>
      <c r="N481" s="116"/>
      <c r="O481" s="116"/>
    </row>
    <row r="482" spans="2:15">
      <c r="B482" s="115"/>
      <c r="C482" s="115"/>
      <c r="D482" s="115"/>
      <c r="E482" s="115"/>
      <c r="F482" s="115"/>
      <c r="G482" s="115"/>
      <c r="H482" s="116"/>
      <c r="I482" s="116"/>
      <c r="J482" s="116"/>
      <c r="K482" s="116"/>
      <c r="L482" s="116"/>
      <c r="M482" s="116"/>
      <c r="N482" s="116"/>
      <c r="O482" s="116"/>
    </row>
    <row r="483" spans="2:15">
      <c r="B483" s="115"/>
      <c r="C483" s="115"/>
      <c r="D483" s="115"/>
      <c r="E483" s="115"/>
      <c r="F483" s="115"/>
      <c r="G483" s="115"/>
      <c r="H483" s="116"/>
      <c r="I483" s="116"/>
      <c r="J483" s="116"/>
      <c r="K483" s="116"/>
      <c r="L483" s="116"/>
      <c r="M483" s="116"/>
      <c r="N483" s="116"/>
      <c r="O483" s="116"/>
    </row>
    <row r="484" spans="2:15">
      <c r="B484" s="115"/>
      <c r="C484" s="115"/>
      <c r="D484" s="115"/>
      <c r="E484" s="115"/>
      <c r="F484" s="115"/>
      <c r="G484" s="115"/>
      <c r="H484" s="116"/>
      <c r="I484" s="116"/>
      <c r="J484" s="116"/>
      <c r="K484" s="116"/>
      <c r="L484" s="116"/>
      <c r="M484" s="116"/>
      <c r="N484" s="116"/>
      <c r="O484" s="116"/>
    </row>
    <row r="485" spans="2:15">
      <c r="B485" s="115"/>
      <c r="C485" s="115"/>
      <c r="D485" s="115"/>
      <c r="E485" s="115"/>
      <c r="F485" s="115"/>
      <c r="G485" s="115"/>
      <c r="H485" s="116"/>
      <c r="I485" s="116"/>
      <c r="J485" s="116"/>
      <c r="K485" s="116"/>
      <c r="L485" s="116"/>
      <c r="M485" s="116"/>
      <c r="N485" s="116"/>
      <c r="O485" s="116"/>
    </row>
    <row r="486" spans="2:15">
      <c r="B486" s="115"/>
      <c r="C486" s="115"/>
      <c r="D486" s="115"/>
      <c r="E486" s="115"/>
      <c r="F486" s="115"/>
      <c r="G486" s="115"/>
      <c r="H486" s="116"/>
      <c r="I486" s="116"/>
      <c r="J486" s="116"/>
      <c r="K486" s="116"/>
      <c r="L486" s="116"/>
      <c r="M486" s="116"/>
      <c r="N486" s="116"/>
      <c r="O486" s="116"/>
    </row>
    <row r="487" spans="2:15">
      <c r="B487" s="115"/>
      <c r="C487" s="115"/>
      <c r="D487" s="115"/>
      <c r="E487" s="115"/>
      <c r="F487" s="115"/>
      <c r="G487" s="115"/>
      <c r="H487" s="116"/>
      <c r="I487" s="116"/>
      <c r="J487" s="116"/>
      <c r="K487" s="116"/>
      <c r="L487" s="116"/>
      <c r="M487" s="116"/>
      <c r="N487" s="116"/>
      <c r="O487" s="116"/>
    </row>
    <row r="488" spans="2:15">
      <c r="B488" s="115"/>
      <c r="C488" s="115"/>
      <c r="D488" s="115"/>
      <c r="E488" s="115"/>
      <c r="F488" s="115"/>
      <c r="G488" s="115"/>
      <c r="H488" s="116"/>
      <c r="I488" s="116"/>
      <c r="J488" s="116"/>
      <c r="K488" s="116"/>
      <c r="L488" s="116"/>
      <c r="M488" s="116"/>
      <c r="N488" s="116"/>
      <c r="O488" s="116"/>
    </row>
    <row r="489" spans="2:15">
      <c r="B489" s="115"/>
      <c r="C489" s="115"/>
      <c r="D489" s="115"/>
      <c r="E489" s="115"/>
      <c r="F489" s="115"/>
      <c r="G489" s="115"/>
      <c r="H489" s="116"/>
      <c r="I489" s="116"/>
      <c r="J489" s="116"/>
      <c r="K489" s="116"/>
      <c r="L489" s="116"/>
      <c r="M489" s="116"/>
      <c r="N489" s="116"/>
      <c r="O489" s="116"/>
    </row>
    <row r="490" spans="2:15">
      <c r="B490" s="115"/>
      <c r="C490" s="115"/>
      <c r="D490" s="115"/>
      <c r="E490" s="115"/>
      <c r="F490" s="115"/>
      <c r="G490" s="115"/>
      <c r="H490" s="116"/>
      <c r="I490" s="116"/>
      <c r="J490" s="116"/>
      <c r="K490" s="116"/>
      <c r="L490" s="116"/>
      <c r="M490" s="116"/>
      <c r="N490" s="116"/>
      <c r="O490" s="116"/>
    </row>
    <row r="491" spans="2:15">
      <c r="B491" s="115"/>
      <c r="C491" s="115"/>
      <c r="D491" s="115"/>
      <c r="E491" s="115"/>
      <c r="F491" s="115"/>
      <c r="G491" s="115"/>
      <c r="H491" s="116"/>
      <c r="I491" s="116"/>
      <c r="J491" s="116"/>
      <c r="K491" s="116"/>
      <c r="L491" s="116"/>
      <c r="M491" s="116"/>
      <c r="N491" s="116"/>
      <c r="O491" s="116"/>
    </row>
    <row r="492" spans="2:15">
      <c r="B492" s="115"/>
      <c r="C492" s="115"/>
      <c r="D492" s="115"/>
      <c r="E492" s="115"/>
      <c r="F492" s="115"/>
      <c r="G492" s="115"/>
      <c r="H492" s="116"/>
      <c r="I492" s="116"/>
      <c r="J492" s="116"/>
      <c r="K492" s="116"/>
      <c r="L492" s="116"/>
      <c r="M492" s="116"/>
      <c r="N492" s="116"/>
      <c r="O492" s="116"/>
    </row>
    <row r="493" spans="2:15">
      <c r="B493" s="115"/>
      <c r="C493" s="115"/>
      <c r="D493" s="115"/>
      <c r="E493" s="115"/>
      <c r="F493" s="115"/>
      <c r="G493" s="115"/>
      <c r="H493" s="116"/>
      <c r="I493" s="116"/>
      <c r="J493" s="116"/>
      <c r="K493" s="116"/>
      <c r="L493" s="116"/>
      <c r="M493" s="116"/>
      <c r="N493" s="116"/>
      <c r="O493" s="116"/>
    </row>
    <row r="494" spans="2:15">
      <c r="B494" s="115"/>
      <c r="C494" s="115"/>
      <c r="D494" s="115"/>
      <c r="E494" s="115"/>
      <c r="F494" s="115"/>
      <c r="G494" s="115"/>
      <c r="H494" s="116"/>
      <c r="I494" s="116"/>
      <c r="J494" s="116"/>
      <c r="K494" s="116"/>
      <c r="L494" s="116"/>
      <c r="M494" s="116"/>
      <c r="N494" s="116"/>
      <c r="O494" s="116"/>
    </row>
    <row r="495" spans="2:15">
      <c r="B495" s="115"/>
      <c r="C495" s="115"/>
      <c r="D495" s="115"/>
      <c r="E495" s="115"/>
      <c r="F495" s="115"/>
      <c r="G495" s="115"/>
      <c r="H495" s="116"/>
      <c r="I495" s="116"/>
      <c r="J495" s="116"/>
      <c r="K495" s="116"/>
      <c r="L495" s="116"/>
      <c r="M495" s="116"/>
      <c r="N495" s="116"/>
      <c r="O495" s="116"/>
    </row>
    <row r="496" spans="2:15">
      <c r="B496" s="115"/>
      <c r="C496" s="115"/>
      <c r="D496" s="115"/>
      <c r="E496" s="115"/>
      <c r="F496" s="115"/>
      <c r="G496" s="115"/>
      <c r="H496" s="116"/>
      <c r="I496" s="116"/>
      <c r="J496" s="116"/>
      <c r="K496" s="116"/>
      <c r="L496" s="116"/>
      <c r="M496" s="116"/>
      <c r="N496" s="116"/>
      <c r="O496" s="116"/>
    </row>
    <row r="497" spans="2:15">
      <c r="B497" s="115"/>
      <c r="C497" s="115"/>
      <c r="D497" s="115"/>
      <c r="E497" s="115"/>
      <c r="F497" s="115"/>
      <c r="G497" s="115"/>
      <c r="H497" s="116"/>
      <c r="I497" s="116"/>
      <c r="J497" s="116"/>
      <c r="K497" s="116"/>
      <c r="L497" s="116"/>
      <c r="M497" s="116"/>
      <c r="N497" s="116"/>
      <c r="O497" s="116"/>
    </row>
    <row r="498" spans="2:15">
      <c r="B498" s="115"/>
      <c r="C498" s="115"/>
      <c r="D498" s="115"/>
      <c r="E498" s="115"/>
      <c r="F498" s="115"/>
      <c r="G498" s="115"/>
      <c r="H498" s="116"/>
      <c r="I498" s="116"/>
      <c r="J498" s="116"/>
      <c r="K498" s="116"/>
      <c r="L498" s="116"/>
      <c r="M498" s="116"/>
      <c r="N498" s="116"/>
      <c r="O498" s="116"/>
    </row>
    <row r="499" spans="2:15">
      <c r="B499" s="115"/>
      <c r="C499" s="115"/>
      <c r="D499" s="115"/>
      <c r="E499" s="115"/>
      <c r="F499" s="115"/>
      <c r="G499" s="115"/>
      <c r="H499" s="116"/>
      <c r="I499" s="116"/>
      <c r="J499" s="116"/>
      <c r="K499" s="116"/>
      <c r="L499" s="116"/>
      <c r="M499" s="116"/>
      <c r="N499" s="116"/>
      <c r="O499" s="116"/>
    </row>
    <row r="500" spans="2:15">
      <c r="B500" s="115"/>
      <c r="C500" s="115"/>
      <c r="D500" s="115"/>
      <c r="E500" s="115"/>
      <c r="F500" s="115"/>
      <c r="G500" s="115"/>
      <c r="H500" s="116"/>
      <c r="I500" s="116"/>
      <c r="J500" s="116"/>
      <c r="K500" s="116"/>
      <c r="L500" s="116"/>
      <c r="M500" s="116"/>
      <c r="N500" s="116"/>
      <c r="O500" s="116"/>
    </row>
  </sheetData>
  <sheetProtection sheet="1" objects="1" scenarios="1"/>
  <sortState xmlns:xlrd2="http://schemas.microsoft.com/office/spreadsheetml/2017/richdata2" ref="B218:O264">
    <sortCondition ref="B218:B264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6.710937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146</v>
      </c>
      <c r="C1" s="67" t="s" vm="1">
        <v>231</v>
      </c>
    </row>
    <row r="2" spans="2:14">
      <c r="B2" s="46" t="s">
        <v>145</v>
      </c>
      <c r="C2" s="67" t="s">
        <v>232</v>
      </c>
    </row>
    <row r="3" spans="2:14">
      <c r="B3" s="46" t="s">
        <v>147</v>
      </c>
      <c r="C3" s="67" t="s">
        <v>233</v>
      </c>
    </row>
    <row r="4" spans="2:14">
      <c r="B4" s="46" t="s">
        <v>148</v>
      </c>
      <c r="C4" s="67">
        <v>8802</v>
      </c>
    </row>
    <row r="6" spans="2:14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</row>
    <row r="7" spans="2:14" ht="26.25" customHeight="1">
      <c r="B7" s="152" t="s">
        <v>229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2:14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221</v>
      </c>
      <c r="K8" s="29" t="s">
        <v>62</v>
      </c>
      <c r="L8" s="29" t="s">
        <v>59</v>
      </c>
      <c r="M8" s="29" t="s">
        <v>149</v>
      </c>
      <c r="N8" s="13" t="s">
        <v>151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224</v>
      </c>
      <c r="C11" s="69"/>
      <c r="D11" s="69"/>
      <c r="E11" s="69"/>
      <c r="F11" s="69"/>
      <c r="G11" s="69"/>
      <c r="H11" s="77"/>
      <c r="I11" s="79"/>
      <c r="J11" s="69"/>
      <c r="K11" s="77">
        <v>616317.26581270329</v>
      </c>
      <c r="L11" s="69"/>
      <c r="M11" s="78">
        <f>IFERROR(K11/$K$11,0)</f>
        <v>1</v>
      </c>
      <c r="N11" s="78">
        <f>K11/'סכום נכסי הקרן'!$C$42</f>
        <v>0.118213773017385</v>
      </c>
    </row>
    <row r="12" spans="2:14">
      <c r="B12" s="70" t="s">
        <v>199</v>
      </c>
      <c r="C12" s="71"/>
      <c r="D12" s="71"/>
      <c r="E12" s="71"/>
      <c r="F12" s="71"/>
      <c r="G12" s="71"/>
      <c r="H12" s="80"/>
      <c r="I12" s="82"/>
      <c r="J12" s="71"/>
      <c r="K12" s="80">
        <v>127714.84046256704</v>
      </c>
      <c r="L12" s="71"/>
      <c r="M12" s="81">
        <f t="shared" ref="M12:M75" si="0">IFERROR(K12/$K$11,0)</f>
        <v>0.20722255816435156</v>
      </c>
      <c r="N12" s="81">
        <f>K12/'סכום נכסי הקרן'!$C$42</f>
        <v>2.449656045492252E-2</v>
      </c>
    </row>
    <row r="13" spans="2:14">
      <c r="B13" s="89" t="s">
        <v>225</v>
      </c>
      <c r="C13" s="71"/>
      <c r="D13" s="71"/>
      <c r="E13" s="71"/>
      <c r="F13" s="71"/>
      <c r="G13" s="71"/>
      <c r="H13" s="80"/>
      <c r="I13" s="82"/>
      <c r="J13" s="71"/>
      <c r="K13" s="80">
        <v>125372.95034748901</v>
      </c>
      <c r="L13" s="71"/>
      <c r="M13" s="81">
        <f t="shared" si="0"/>
        <v>0.20342274555973483</v>
      </c>
      <c r="N13" s="81">
        <f>K13/'סכום נכסי הקרן'!$C$42</f>
        <v>2.4047370270171758E-2</v>
      </c>
    </row>
    <row r="14" spans="2:14">
      <c r="B14" s="76" t="s">
        <v>1572</v>
      </c>
      <c r="C14" s="73" t="s">
        <v>1573</v>
      </c>
      <c r="D14" s="86" t="s">
        <v>120</v>
      </c>
      <c r="E14" s="73" t="s">
        <v>1574</v>
      </c>
      <c r="F14" s="86" t="s">
        <v>1575</v>
      </c>
      <c r="G14" s="86" t="s">
        <v>133</v>
      </c>
      <c r="H14" s="83">
        <v>632968.27592400007</v>
      </c>
      <c r="I14" s="85">
        <v>1753</v>
      </c>
      <c r="J14" s="73"/>
      <c r="K14" s="83">
        <v>11095.933876948</v>
      </c>
      <c r="L14" s="84">
        <v>6.5013053891374208E-3</v>
      </c>
      <c r="M14" s="84">
        <f t="shared" si="0"/>
        <v>1.8003607058316645E-2</v>
      </c>
      <c r="N14" s="84">
        <f>K14/'סכום נכסי הקרן'!$C$42</f>
        <v>2.1282743182860341E-3</v>
      </c>
    </row>
    <row r="15" spans="2:14">
      <c r="B15" s="76" t="s">
        <v>1576</v>
      </c>
      <c r="C15" s="73" t="s">
        <v>1577</v>
      </c>
      <c r="D15" s="86" t="s">
        <v>120</v>
      </c>
      <c r="E15" s="73" t="s">
        <v>1574</v>
      </c>
      <c r="F15" s="86" t="s">
        <v>1575</v>
      </c>
      <c r="G15" s="86" t="s">
        <v>133</v>
      </c>
      <c r="H15" s="83">
        <v>859267.00000000012</v>
      </c>
      <c r="I15" s="85">
        <v>1775</v>
      </c>
      <c r="J15" s="73"/>
      <c r="K15" s="83">
        <v>15251.989250000002</v>
      </c>
      <c r="L15" s="84">
        <v>2.3953998305286411E-2</v>
      </c>
      <c r="M15" s="84">
        <f t="shared" si="0"/>
        <v>2.4746977078255388E-2</v>
      </c>
      <c r="N15" s="84">
        <f>K15/'סכום נכסי הקרן'!$C$42</f>
        <v>2.9254335311953124E-3</v>
      </c>
    </row>
    <row r="16" spans="2:14">
      <c r="B16" s="76" t="s">
        <v>1578</v>
      </c>
      <c r="C16" s="73" t="s">
        <v>1579</v>
      </c>
      <c r="D16" s="86" t="s">
        <v>120</v>
      </c>
      <c r="E16" s="73" t="s">
        <v>1574</v>
      </c>
      <c r="F16" s="86" t="s">
        <v>1575</v>
      </c>
      <c r="G16" s="86" t="s">
        <v>133</v>
      </c>
      <c r="H16" s="83">
        <v>323903.03842600004</v>
      </c>
      <c r="I16" s="85">
        <v>3159</v>
      </c>
      <c r="J16" s="73"/>
      <c r="K16" s="83">
        <v>10232.096983873002</v>
      </c>
      <c r="L16" s="84">
        <v>4.7780897362564943E-3</v>
      </c>
      <c r="M16" s="84">
        <f t="shared" si="0"/>
        <v>1.6601996327947271E-2</v>
      </c>
      <c r="N16" s="84">
        <f>K16/'סכום נכסי הקרן'!$C$42</f>
        <v>1.962584625547418E-3</v>
      </c>
    </row>
    <row r="17" spans="2:14">
      <c r="B17" s="76" t="s">
        <v>1580</v>
      </c>
      <c r="C17" s="73" t="s">
        <v>1581</v>
      </c>
      <c r="D17" s="86" t="s">
        <v>120</v>
      </c>
      <c r="E17" s="73" t="s">
        <v>1582</v>
      </c>
      <c r="F17" s="86" t="s">
        <v>1575</v>
      </c>
      <c r="G17" s="86" t="s">
        <v>133</v>
      </c>
      <c r="H17" s="83">
        <v>147646.84399000002</v>
      </c>
      <c r="I17" s="85">
        <v>3114</v>
      </c>
      <c r="J17" s="73"/>
      <c r="K17" s="83">
        <v>4597.7227218410007</v>
      </c>
      <c r="L17" s="84">
        <v>1.730674293322684E-3</v>
      </c>
      <c r="M17" s="84">
        <f t="shared" si="0"/>
        <v>7.4599933782128263E-3</v>
      </c>
      <c r="N17" s="84">
        <f>K17/'סכום נכסי הקרן'!$C$42</f>
        <v>8.8187396392324616E-4</v>
      </c>
    </row>
    <row r="18" spans="2:14">
      <c r="B18" s="76" t="s">
        <v>1583</v>
      </c>
      <c r="C18" s="73" t="s">
        <v>1584</v>
      </c>
      <c r="D18" s="86" t="s">
        <v>120</v>
      </c>
      <c r="E18" s="73" t="s">
        <v>1585</v>
      </c>
      <c r="F18" s="86" t="s">
        <v>1575</v>
      </c>
      <c r="G18" s="86" t="s">
        <v>133</v>
      </c>
      <c r="H18" s="83">
        <v>142995.00000000003</v>
      </c>
      <c r="I18" s="85">
        <v>16950</v>
      </c>
      <c r="J18" s="73"/>
      <c r="K18" s="83">
        <v>24237.651809999999</v>
      </c>
      <c r="L18" s="84">
        <v>1.2222258690842629E-2</v>
      </c>
      <c r="M18" s="84">
        <f t="shared" si="0"/>
        <v>3.9326582515969523E-2</v>
      </c>
      <c r="N18" s="84">
        <f>K18/'סכום נכסי הקרן'!$C$42</f>
        <v>4.6489436990922832E-3</v>
      </c>
    </row>
    <row r="19" spans="2:14">
      <c r="B19" s="76" t="s">
        <v>1586</v>
      </c>
      <c r="C19" s="73" t="s">
        <v>1587</v>
      </c>
      <c r="D19" s="86" t="s">
        <v>120</v>
      </c>
      <c r="E19" s="73" t="s">
        <v>1585</v>
      </c>
      <c r="F19" s="86" t="s">
        <v>1575</v>
      </c>
      <c r="G19" s="86" t="s">
        <v>133</v>
      </c>
      <c r="H19" s="83">
        <v>15870.711858000002</v>
      </c>
      <c r="I19" s="85">
        <v>17260</v>
      </c>
      <c r="J19" s="73"/>
      <c r="K19" s="83">
        <v>2739.2848666740001</v>
      </c>
      <c r="L19" s="84">
        <v>2.1558212384100942E-3</v>
      </c>
      <c r="M19" s="84">
        <f t="shared" si="0"/>
        <v>4.4446018611240066E-3</v>
      </c>
      <c r="N19" s="84">
        <f>K19/'סכום נכסי הקרן'!$C$42</f>
        <v>5.2541315556356026E-4</v>
      </c>
    </row>
    <row r="20" spans="2:14">
      <c r="B20" s="76" t="s">
        <v>1588</v>
      </c>
      <c r="C20" s="73" t="s">
        <v>1589</v>
      </c>
      <c r="D20" s="86" t="s">
        <v>120</v>
      </c>
      <c r="E20" s="73" t="s">
        <v>1585</v>
      </c>
      <c r="F20" s="86" t="s">
        <v>1575</v>
      </c>
      <c r="G20" s="86" t="s">
        <v>133</v>
      </c>
      <c r="H20" s="83">
        <v>21398.184061000004</v>
      </c>
      <c r="I20" s="85">
        <v>30560</v>
      </c>
      <c r="J20" s="73"/>
      <c r="K20" s="83">
        <v>6539.285048916001</v>
      </c>
      <c r="L20" s="84">
        <v>2.8063081799022437E-3</v>
      </c>
      <c r="M20" s="84">
        <f t="shared" si="0"/>
        <v>1.0610257754653376E-2</v>
      </c>
      <c r="N20" s="84">
        <f>K20/'סכום נכסי הקרן'!$C$42</f>
        <v>1.2542786018645432E-3</v>
      </c>
    </row>
    <row r="21" spans="2:14">
      <c r="B21" s="76" t="s">
        <v>1590</v>
      </c>
      <c r="C21" s="73" t="s">
        <v>1591</v>
      </c>
      <c r="D21" s="86" t="s">
        <v>120</v>
      </c>
      <c r="E21" s="73" t="s">
        <v>1585</v>
      </c>
      <c r="F21" s="86" t="s">
        <v>1575</v>
      </c>
      <c r="G21" s="86" t="s">
        <v>133</v>
      </c>
      <c r="H21" s="83">
        <v>63720.738188000018</v>
      </c>
      <c r="I21" s="85">
        <v>17510</v>
      </c>
      <c r="J21" s="73"/>
      <c r="K21" s="83">
        <v>11157.501256631002</v>
      </c>
      <c r="L21" s="84">
        <v>2.080278566967153E-3</v>
      </c>
      <c r="M21" s="84">
        <f t="shared" si="0"/>
        <v>1.8103502652839405E-2</v>
      </c>
      <c r="N21" s="84">
        <f>K21/'סכום נכסי הקרן'!$C$42</f>
        <v>2.1400833534223843E-3</v>
      </c>
    </row>
    <row r="22" spans="2:14">
      <c r="B22" s="76" t="s">
        <v>1592</v>
      </c>
      <c r="C22" s="73" t="s">
        <v>1593</v>
      </c>
      <c r="D22" s="86" t="s">
        <v>120</v>
      </c>
      <c r="E22" s="73" t="s">
        <v>1594</v>
      </c>
      <c r="F22" s="86" t="s">
        <v>1575</v>
      </c>
      <c r="G22" s="86" t="s">
        <v>133</v>
      </c>
      <c r="H22" s="83">
        <v>400637.00000000006</v>
      </c>
      <c r="I22" s="85">
        <v>1763</v>
      </c>
      <c r="J22" s="73"/>
      <c r="K22" s="83">
        <v>7063.2303099999999</v>
      </c>
      <c r="L22" s="84">
        <v>6.7827332435700226E-3</v>
      </c>
      <c r="M22" s="84">
        <f t="shared" si="0"/>
        <v>1.1460380394643189E-2</v>
      </c>
      <c r="N22" s="84">
        <f>K22/'סכום נכסי הקרן'!$C$42</f>
        <v>1.3547748066652392E-3</v>
      </c>
    </row>
    <row r="23" spans="2:14">
      <c r="B23" s="76" t="s">
        <v>1595</v>
      </c>
      <c r="C23" s="73" t="s">
        <v>1596</v>
      </c>
      <c r="D23" s="86" t="s">
        <v>120</v>
      </c>
      <c r="E23" s="73" t="s">
        <v>1594</v>
      </c>
      <c r="F23" s="86" t="s">
        <v>1575</v>
      </c>
      <c r="G23" s="86" t="s">
        <v>133</v>
      </c>
      <c r="H23" s="83">
        <v>618855.80927700014</v>
      </c>
      <c r="I23" s="85">
        <v>1757</v>
      </c>
      <c r="J23" s="73"/>
      <c r="K23" s="83">
        <v>10873.296568997001</v>
      </c>
      <c r="L23" s="84">
        <v>3.4080774917514263E-3</v>
      </c>
      <c r="M23" s="84">
        <f t="shared" si="0"/>
        <v>1.7642368909881162E-2</v>
      </c>
      <c r="N23" s="84">
        <f>K23/'סכום נכסי הקרן'!$C$42</f>
        <v>2.0855709938016618E-3</v>
      </c>
    </row>
    <row r="24" spans="2:14">
      <c r="B24" s="76" t="s">
        <v>1597</v>
      </c>
      <c r="C24" s="73" t="s">
        <v>1598</v>
      </c>
      <c r="D24" s="86" t="s">
        <v>120</v>
      </c>
      <c r="E24" s="73" t="s">
        <v>1594</v>
      </c>
      <c r="F24" s="86" t="s">
        <v>1575</v>
      </c>
      <c r="G24" s="86" t="s">
        <v>133</v>
      </c>
      <c r="H24" s="83">
        <v>147876.87111500002</v>
      </c>
      <c r="I24" s="85">
        <v>1732</v>
      </c>
      <c r="J24" s="73"/>
      <c r="K24" s="83">
        <v>2561.2274077920006</v>
      </c>
      <c r="L24" s="84">
        <v>1.749652045376816E-3</v>
      </c>
      <c r="M24" s="84">
        <f t="shared" si="0"/>
        <v>4.1556963432050741E-3</v>
      </c>
      <c r="N24" s="84">
        <f>K24/'סכום נכסי הקרן'!$C$42</f>
        <v>4.912605442448215E-4</v>
      </c>
    </row>
    <row r="25" spans="2:14">
      <c r="B25" s="76" t="s">
        <v>1599</v>
      </c>
      <c r="C25" s="73" t="s">
        <v>1600</v>
      </c>
      <c r="D25" s="86" t="s">
        <v>120</v>
      </c>
      <c r="E25" s="73" t="s">
        <v>1594</v>
      </c>
      <c r="F25" s="86" t="s">
        <v>1575</v>
      </c>
      <c r="G25" s="86" t="s">
        <v>133</v>
      </c>
      <c r="H25" s="83">
        <v>613668.71760700014</v>
      </c>
      <c r="I25" s="85">
        <v>3100</v>
      </c>
      <c r="J25" s="73"/>
      <c r="K25" s="83">
        <v>19023.730245817002</v>
      </c>
      <c r="L25" s="84">
        <v>4.1610425320501541E-3</v>
      </c>
      <c r="M25" s="84">
        <f t="shared" si="0"/>
        <v>3.0866781284686982E-2</v>
      </c>
      <c r="N25" s="84">
        <f>K25/'סכום נכסי הקרן'!$C$42</f>
        <v>3.6488786765652543E-3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226</v>
      </c>
      <c r="C27" s="71"/>
      <c r="D27" s="71"/>
      <c r="E27" s="71"/>
      <c r="F27" s="71"/>
      <c r="G27" s="71"/>
      <c r="H27" s="80"/>
      <c r="I27" s="82"/>
      <c r="J27" s="71"/>
      <c r="K27" s="80">
        <v>2341.8901150780002</v>
      </c>
      <c r="L27" s="71"/>
      <c r="M27" s="81">
        <f t="shared" si="0"/>
        <v>3.7998126046166823E-3</v>
      </c>
      <c r="N27" s="81">
        <f>K27/'סכום נכסי הקרן'!$C$42</f>
        <v>4.4919018475075503E-4</v>
      </c>
    </row>
    <row r="28" spans="2:14">
      <c r="B28" s="76" t="s">
        <v>1601</v>
      </c>
      <c r="C28" s="73" t="s">
        <v>1602</v>
      </c>
      <c r="D28" s="86" t="s">
        <v>120</v>
      </c>
      <c r="E28" s="73" t="s">
        <v>1574</v>
      </c>
      <c r="F28" s="86" t="s">
        <v>1603</v>
      </c>
      <c r="G28" s="86" t="s">
        <v>133</v>
      </c>
      <c r="H28" s="83">
        <v>200264.97600000002</v>
      </c>
      <c r="I28" s="85">
        <v>359.86</v>
      </c>
      <c r="J28" s="73"/>
      <c r="K28" s="83">
        <v>720.67354263400011</v>
      </c>
      <c r="L28" s="84">
        <v>2.988561225138187E-3</v>
      </c>
      <c r="M28" s="84">
        <f t="shared" si="0"/>
        <v>1.1693223321979922E-3</v>
      </c>
      <c r="N28" s="84">
        <f>K28/'סכום נכסי הקרן'!$C$42</f>
        <v>1.3823000476261273E-4</v>
      </c>
    </row>
    <row r="29" spans="2:14">
      <c r="B29" s="76" t="s">
        <v>1604</v>
      </c>
      <c r="C29" s="73" t="s">
        <v>1605</v>
      </c>
      <c r="D29" s="86" t="s">
        <v>120</v>
      </c>
      <c r="E29" s="73" t="s">
        <v>1574</v>
      </c>
      <c r="F29" s="86" t="s">
        <v>1603</v>
      </c>
      <c r="G29" s="86" t="s">
        <v>133</v>
      </c>
      <c r="H29" s="83">
        <v>738.72743000000014</v>
      </c>
      <c r="I29" s="85">
        <v>345.2</v>
      </c>
      <c r="J29" s="73"/>
      <c r="K29" s="83">
        <v>2.5500870890000007</v>
      </c>
      <c r="L29" s="84">
        <v>4.3573487000763166E-6</v>
      </c>
      <c r="M29" s="84">
        <f t="shared" si="0"/>
        <v>4.1376207198046655E-6</v>
      </c>
      <c r="N29" s="84">
        <f>K29/'סכום נכסי הקרן'!$C$42</f>
        <v>4.8912375660301789E-7</v>
      </c>
    </row>
    <row r="30" spans="2:14">
      <c r="B30" s="76" t="s">
        <v>1606</v>
      </c>
      <c r="C30" s="73" t="s">
        <v>1607</v>
      </c>
      <c r="D30" s="86" t="s">
        <v>120</v>
      </c>
      <c r="E30" s="73" t="s">
        <v>1585</v>
      </c>
      <c r="F30" s="86" t="s">
        <v>1603</v>
      </c>
      <c r="G30" s="86" t="s">
        <v>133</v>
      </c>
      <c r="H30" s="83">
        <v>23806.298757</v>
      </c>
      <c r="I30" s="85">
        <v>3608</v>
      </c>
      <c r="J30" s="73"/>
      <c r="K30" s="83">
        <v>858.93125915300004</v>
      </c>
      <c r="L30" s="84">
        <v>3.8106045968702728E-3</v>
      </c>
      <c r="M30" s="84">
        <f t="shared" si="0"/>
        <v>1.3936511384609275E-3</v>
      </c>
      <c r="N30" s="84">
        <f>K30/'סכום נכסי הקרן'!$C$42</f>
        <v>1.647487593474403E-4</v>
      </c>
    </row>
    <row r="31" spans="2:14">
      <c r="B31" s="76" t="s">
        <v>1608</v>
      </c>
      <c r="C31" s="73" t="s">
        <v>1609</v>
      </c>
      <c r="D31" s="86" t="s">
        <v>120</v>
      </c>
      <c r="E31" s="73" t="s">
        <v>1594</v>
      </c>
      <c r="F31" s="86" t="s">
        <v>1603</v>
      </c>
      <c r="G31" s="86" t="s">
        <v>133</v>
      </c>
      <c r="H31" s="83">
        <v>21027.822480000003</v>
      </c>
      <c r="I31" s="85">
        <v>3613</v>
      </c>
      <c r="J31" s="73"/>
      <c r="K31" s="83">
        <v>759.73522620200026</v>
      </c>
      <c r="L31" s="84">
        <v>2.0818657428812721E-3</v>
      </c>
      <c r="M31" s="84">
        <f t="shared" si="0"/>
        <v>1.2327015132379581E-3</v>
      </c>
      <c r="N31" s="84">
        <f>K31/'סכום נכסי הקרן'!$C$42</f>
        <v>1.4572229688409902E-4</v>
      </c>
    </row>
    <row r="32" spans="2:14">
      <c r="B32" s="72"/>
      <c r="C32" s="73"/>
      <c r="D32" s="73"/>
      <c r="E32" s="73"/>
      <c r="F32" s="73"/>
      <c r="G32" s="73"/>
      <c r="H32" s="83"/>
      <c r="I32" s="85"/>
      <c r="J32" s="73"/>
      <c r="K32" s="73"/>
      <c r="L32" s="73"/>
      <c r="M32" s="84"/>
      <c r="N32" s="73"/>
    </row>
    <row r="33" spans="2:14">
      <c r="B33" s="70" t="s">
        <v>198</v>
      </c>
      <c r="C33" s="71"/>
      <c r="D33" s="71"/>
      <c r="E33" s="71"/>
      <c r="F33" s="71"/>
      <c r="G33" s="71"/>
      <c r="H33" s="80"/>
      <c r="I33" s="82"/>
      <c r="J33" s="71"/>
      <c r="K33" s="80">
        <v>488602.42535013612</v>
      </c>
      <c r="L33" s="71"/>
      <c r="M33" s="81">
        <f t="shared" si="0"/>
        <v>0.79277744183564824</v>
      </c>
      <c r="N33" s="81">
        <f>K33/'סכום נכסי הקרן'!$C$42</f>
        <v>9.371721256246246E-2</v>
      </c>
    </row>
    <row r="34" spans="2:14">
      <c r="B34" s="89" t="s">
        <v>227</v>
      </c>
      <c r="C34" s="71"/>
      <c r="D34" s="71"/>
      <c r="E34" s="71"/>
      <c r="F34" s="71"/>
      <c r="G34" s="71"/>
      <c r="H34" s="80"/>
      <c r="I34" s="82"/>
      <c r="J34" s="71"/>
      <c r="K34" s="80">
        <v>481204.5211144911</v>
      </c>
      <c r="L34" s="71"/>
      <c r="M34" s="81">
        <f t="shared" si="0"/>
        <v>0.78077403929282019</v>
      </c>
      <c r="N34" s="81">
        <f>K34/'סכום נכסי הקרן'!$C$42</f>
        <v>9.229824505882829E-2</v>
      </c>
    </row>
    <row r="35" spans="2:14">
      <c r="B35" s="76" t="s">
        <v>1610</v>
      </c>
      <c r="C35" s="73" t="s">
        <v>1611</v>
      </c>
      <c r="D35" s="86" t="s">
        <v>28</v>
      </c>
      <c r="E35" s="73"/>
      <c r="F35" s="86" t="s">
        <v>1575</v>
      </c>
      <c r="G35" s="86" t="s">
        <v>132</v>
      </c>
      <c r="H35" s="83">
        <v>135087.97735200002</v>
      </c>
      <c r="I35" s="85">
        <v>6351.4</v>
      </c>
      <c r="J35" s="73"/>
      <c r="K35" s="83">
        <v>31745.917835731008</v>
      </c>
      <c r="L35" s="84">
        <v>3.0562353542337053E-3</v>
      </c>
      <c r="M35" s="84">
        <f t="shared" si="0"/>
        <v>5.1509051582174052E-2</v>
      </c>
      <c r="N35" s="84">
        <f>K35/'סכום נכסי הקרן'!$C$42</f>
        <v>6.0890793320758987E-3</v>
      </c>
    </row>
    <row r="36" spans="2:14">
      <c r="B36" s="76" t="s">
        <v>1612</v>
      </c>
      <c r="C36" s="73" t="s">
        <v>1613</v>
      </c>
      <c r="D36" s="86" t="s">
        <v>1418</v>
      </c>
      <c r="E36" s="73"/>
      <c r="F36" s="86" t="s">
        <v>1575</v>
      </c>
      <c r="G36" s="86" t="s">
        <v>132</v>
      </c>
      <c r="H36" s="83">
        <v>94592.743515000009</v>
      </c>
      <c r="I36" s="85">
        <v>6508</v>
      </c>
      <c r="J36" s="73"/>
      <c r="K36" s="83">
        <v>22777.554267188007</v>
      </c>
      <c r="L36" s="84">
        <v>4.70493626038299E-4</v>
      </c>
      <c r="M36" s="84">
        <f t="shared" si="0"/>
        <v>3.6957514466437205E-2</v>
      </c>
      <c r="N36" s="84">
        <f>K36/'סכום נכסי הקרן'!$C$42</f>
        <v>4.3688872264221303E-3</v>
      </c>
    </row>
    <row r="37" spans="2:14">
      <c r="B37" s="76" t="s">
        <v>1614</v>
      </c>
      <c r="C37" s="73" t="s">
        <v>1615</v>
      </c>
      <c r="D37" s="86" t="s">
        <v>1418</v>
      </c>
      <c r="E37" s="73"/>
      <c r="F37" s="86" t="s">
        <v>1575</v>
      </c>
      <c r="G37" s="86" t="s">
        <v>132</v>
      </c>
      <c r="H37" s="83">
        <v>6248.8196070000013</v>
      </c>
      <c r="I37" s="85">
        <v>16981</v>
      </c>
      <c r="J37" s="73"/>
      <c r="K37" s="83">
        <v>3926.1146125610003</v>
      </c>
      <c r="L37" s="84">
        <v>6.1593093211048585E-5</v>
      </c>
      <c r="M37" s="84">
        <f t="shared" si="0"/>
        <v>6.3702817207041103E-3</v>
      </c>
      <c r="N37" s="84">
        <f>K37/'סכום נכסי הקרן'!$C$42</f>
        <v>7.5305503738811255E-4</v>
      </c>
    </row>
    <row r="38" spans="2:14">
      <c r="B38" s="76" t="s">
        <v>1616</v>
      </c>
      <c r="C38" s="73" t="s">
        <v>1617</v>
      </c>
      <c r="D38" s="86" t="s">
        <v>1418</v>
      </c>
      <c r="E38" s="73"/>
      <c r="F38" s="86" t="s">
        <v>1575</v>
      </c>
      <c r="G38" s="86" t="s">
        <v>132</v>
      </c>
      <c r="H38" s="83">
        <v>33585.406212000009</v>
      </c>
      <c r="I38" s="85">
        <v>7417</v>
      </c>
      <c r="J38" s="73"/>
      <c r="K38" s="83">
        <v>9216.8094414690022</v>
      </c>
      <c r="L38" s="84">
        <v>1.4299462483383866E-4</v>
      </c>
      <c r="M38" s="84">
        <f t="shared" si="0"/>
        <v>1.4954650717622373E-2</v>
      </c>
      <c r="N38" s="84">
        <f>K38/'סכום נכסי הקרן'!$C$42</f>
        <v>1.7678456854872851E-3</v>
      </c>
    </row>
    <row r="39" spans="2:14">
      <c r="B39" s="76" t="s">
        <v>1618</v>
      </c>
      <c r="C39" s="73" t="s">
        <v>1619</v>
      </c>
      <c r="D39" s="86" t="s">
        <v>1418</v>
      </c>
      <c r="E39" s="73"/>
      <c r="F39" s="86" t="s">
        <v>1575</v>
      </c>
      <c r="G39" s="86" t="s">
        <v>132</v>
      </c>
      <c r="H39" s="83">
        <v>10444.410841000003</v>
      </c>
      <c r="I39" s="85">
        <v>8117</v>
      </c>
      <c r="J39" s="73"/>
      <c r="K39" s="83">
        <v>3136.7594634739999</v>
      </c>
      <c r="L39" s="84">
        <v>2.5272351482381436E-5</v>
      </c>
      <c r="M39" s="84">
        <f t="shared" si="0"/>
        <v>5.0895206697442264E-3</v>
      </c>
      <c r="N39" s="84">
        <f>K39/'סכום נכסי הקרן'!$C$42</f>
        <v>6.0165144122043327E-4</v>
      </c>
    </row>
    <row r="40" spans="2:14">
      <c r="B40" s="76" t="s">
        <v>1620</v>
      </c>
      <c r="C40" s="73" t="s">
        <v>1621</v>
      </c>
      <c r="D40" s="86" t="s">
        <v>1418</v>
      </c>
      <c r="E40" s="73"/>
      <c r="F40" s="86" t="s">
        <v>1575</v>
      </c>
      <c r="G40" s="86" t="s">
        <v>132</v>
      </c>
      <c r="H40" s="83">
        <v>89244.694169000009</v>
      </c>
      <c r="I40" s="85">
        <v>3371</v>
      </c>
      <c r="J40" s="73"/>
      <c r="K40" s="83">
        <v>11131.222969627001</v>
      </c>
      <c r="L40" s="84">
        <v>9.254912101641649E-5</v>
      </c>
      <c r="M40" s="84">
        <f t="shared" si="0"/>
        <v>1.8060865056163687E-2</v>
      </c>
      <c r="N40" s="84">
        <f>K40/'סכום נכסי הקרן'!$C$42</f>
        <v>2.1350430022469549E-3</v>
      </c>
    </row>
    <row r="41" spans="2:14">
      <c r="B41" s="76" t="s">
        <v>1622</v>
      </c>
      <c r="C41" s="73" t="s">
        <v>1623</v>
      </c>
      <c r="D41" s="86" t="s">
        <v>1402</v>
      </c>
      <c r="E41" s="73"/>
      <c r="F41" s="86" t="s">
        <v>1575</v>
      </c>
      <c r="G41" s="86" t="s">
        <v>132</v>
      </c>
      <c r="H41" s="83">
        <v>35002.946160000007</v>
      </c>
      <c r="I41" s="85">
        <v>2426</v>
      </c>
      <c r="J41" s="73"/>
      <c r="K41" s="83">
        <v>3141.9344532140003</v>
      </c>
      <c r="L41" s="84">
        <v>1.1809361052631581E-3</v>
      </c>
      <c r="M41" s="84">
        <f t="shared" si="0"/>
        <v>5.0979173024966393E-3</v>
      </c>
      <c r="N41" s="84">
        <f>K41/'סכום נכסי הקרן'!$C$42</f>
        <v>6.0264403885873735E-4</v>
      </c>
    </row>
    <row r="42" spans="2:14">
      <c r="B42" s="76" t="s">
        <v>1624</v>
      </c>
      <c r="C42" s="73" t="s">
        <v>1625</v>
      </c>
      <c r="D42" s="86" t="s">
        <v>28</v>
      </c>
      <c r="E42" s="73"/>
      <c r="F42" s="86" t="s">
        <v>1575</v>
      </c>
      <c r="G42" s="86" t="s">
        <v>140</v>
      </c>
      <c r="H42" s="83">
        <v>125278.30247500002</v>
      </c>
      <c r="I42" s="85">
        <v>5040</v>
      </c>
      <c r="J42" s="73"/>
      <c r="K42" s="83">
        <v>17614.870975570004</v>
      </c>
      <c r="L42" s="84">
        <v>1.8223071995259379E-3</v>
      </c>
      <c r="M42" s="84">
        <f t="shared" si="0"/>
        <v>2.8580849430434589E-2</v>
      </c>
      <c r="N42" s="84">
        <f>K42/'סכום נכסי הקרן'!$C$42</f>
        <v>3.3786500472134519E-3</v>
      </c>
    </row>
    <row r="43" spans="2:14">
      <c r="B43" s="76" t="s">
        <v>1626</v>
      </c>
      <c r="C43" s="73" t="s">
        <v>1627</v>
      </c>
      <c r="D43" s="86" t="s">
        <v>121</v>
      </c>
      <c r="E43" s="73"/>
      <c r="F43" s="86" t="s">
        <v>1575</v>
      </c>
      <c r="G43" s="86" t="s">
        <v>132</v>
      </c>
      <c r="H43" s="83">
        <v>185532.04559300002</v>
      </c>
      <c r="I43" s="85">
        <v>1003</v>
      </c>
      <c r="J43" s="73"/>
      <c r="K43" s="83">
        <v>6885.2797440550039</v>
      </c>
      <c r="L43" s="84">
        <v>8.1267573034314025E-4</v>
      </c>
      <c r="M43" s="84">
        <f t="shared" si="0"/>
        <v>1.1171648314891468E-2</v>
      </c>
      <c r="N43" s="84">
        <f>K43/'סכום נכסי הקרן'!$C$42</f>
        <v>1.3206426981266317E-3</v>
      </c>
    </row>
    <row r="44" spans="2:14">
      <c r="B44" s="76" t="s">
        <v>1628</v>
      </c>
      <c r="C44" s="73" t="s">
        <v>1629</v>
      </c>
      <c r="D44" s="86" t="s">
        <v>121</v>
      </c>
      <c r="E44" s="73"/>
      <c r="F44" s="86" t="s">
        <v>1575</v>
      </c>
      <c r="G44" s="86" t="s">
        <v>132</v>
      </c>
      <c r="H44" s="83">
        <v>210732.02280000004</v>
      </c>
      <c r="I44" s="85">
        <v>446</v>
      </c>
      <c r="J44" s="73"/>
      <c r="K44" s="83">
        <v>3477.4998402460005</v>
      </c>
      <c r="L44" s="84">
        <v>3.527805580949925E-4</v>
      </c>
      <c r="M44" s="84">
        <f t="shared" si="0"/>
        <v>5.6423858832843421E-3</v>
      </c>
      <c r="N44" s="84">
        <f>K44/'סכום נכסי הקרן'!$C$42</f>
        <v>6.6700772408307264E-4</v>
      </c>
    </row>
    <row r="45" spans="2:14">
      <c r="B45" s="76" t="s">
        <v>1630</v>
      </c>
      <c r="C45" s="73" t="s">
        <v>1631</v>
      </c>
      <c r="D45" s="86" t="s">
        <v>1418</v>
      </c>
      <c r="E45" s="73"/>
      <c r="F45" s="86" t="s">
        <v>1575</v>
      </c>
      <c r="G45" s="86" t="s">
        <v>132</v>
      </c>
      <c r="H45" s="83">
        <v>49627.192940000008</v>
      </c>
      <c r="I45" s="85">
        <v>10732</v>
      </c>
      <c r="J45" s="73"/>
      <c r="K45" s="83">
        <v>19706.164281387006</v>
      </c>
      <c r="L45" s="84">
        <v>3.5838118475403684E-4</v>
      </c>
      <c r="M45" s="84">
        <f t="shared" si="0"/>
        <v>3.197405845088825E-2</v>
      </c>
      <c r="N45" s="84">
        <f>K45/'סכום נכסי הקרן'!$C$42</f>
        <v>3.7797740881579047E-3</v>
      </c>
    </row>
    <row r="46" spans="2:14">
      <c r="B46" s="76" t="s">
        <v>1632</v>
      </c>
      <c r="C46" s="73" t="s">
        <v>1633</v>
      </c>
      <c r="D46" s="86" t="s">
        <v>28</v>
      </c>
      <c r="E46" s="73"/>
      <c r="F46" s="86" t="s">
        <v>1575</v>
      </c>
      <c r="G46" s="86" t="s">
        <v>132</v>
      </c>
      <c r="H46" s="83">
        <v>26291.895499000006</v>
      </c>
      <c r="I46" s="85">
        <v>4648</v>
      </c>
      <c r="J46" s="73"/>
      <c r="K46" s="83">
        <v>4521.5750205080012</v>
      </c>
      <c r="L46" s="84">
        <v>2.8053309501298485E-3</v>
      </c>
      <c r="M46" s="84">
        <f t="shared" si="0"/>
        <v>7.336440614795452E-3</v>
      </c>
      <c r="N46" s="84">
        <f>K46/'סכום נכסי הקרן'!$C$42</f>
        <v>8.6726832559295411E-4</v>
      </c>
    </row>
    <row r="47" spans="2:14">
      <c r="B47" s="76" t="s">
        <v>1634</v>
      </c>
      <c r="C47" s="73" t="s">
        <v>1635</v>
      </c>
      <c r="D47" s="86" t="s">
        <v>1418</v>
      </c>
      <c r="E47" s="73"/>
      <c r="F47" s="86" t="s">
        <v>1575</v>
      </c>
      <c r="G47" s="86" t="s">
        <v>132</v>
      </c>
      <c r="H47" s="83">
        <v>74291.96736000001</v>
      </c>
      <c r="I47" s="85">
        <v>6014.5</v>
      </c>
      <c r="J47" s="73"/>
      <c r="K47" s="83">
        <v>16532.674394409001</v>
      </c>
      <c r="L47" s="84">
        <v>2.2091340459547189E-3</v>
      </c>
      <c r="M47" s="84">
        <f t="shared" si="0"/>
        <v>2.6824941165015527E-2</v>
      </c>
      <c r="N47" s="84">
        <f>K47/'סכום נכסי הקרן'!$C$42</f>
        <v>3.1710775060858529E-3</v>
      </c>
    </row>
    <row r="48" spans="2:14">
      <c r="B48" s="76" t="s">
        <v>1636</v>
      </c>
      <c r="C48" s="73" t="s">
        <v>1637</v>
      </c>
      <c r="D48" s="86" t="s">
        <v>121</v>
      </c>
      <c r="E48" s="73"/>
      <c r="F48" s="86" t="s">
        <v>1575</v>
      </c>
      <c r="G48" s="86" t="s">
        <v>132</v>
      </c>
      <c r="H48" s="83">
        <v>1016669.8973990002</v>
      </c>
      <c r="I48" s="85">
        <v>792</v>
      </c>
      <c r="J48" s="73"/>
      <c r="K48" s="83">
        <v>29792.494673380002</v>
      </c>
      <c r="L48" s="84">
        <v>1.1829561012331646E-3</v>
      </c>
      <c r="M48" s="84">
        <f t="shared" si="0"/>
        <v>4.8339542514834945E-2</v>
      </c>
      <c r="N48" s="84">
        <f>K48/'סכום נכסי הקרן'!$C$42</f>
        <v>5.7143997066129307E-3</v>
      </c>
    </row>
    <row r="49" spans="2:14">
      <c r="B49" s="76" t="s">
        <v>1638</v>
      </c>
      <c r="C49" s="73" t="s">
        <v>1639</v>
      </c>
      <c r="D49" s="86" t="s">
        <v>1640</v>
      </c>
      <c r="E49" s="73"/>
      <c r="F49" s="86" t="s">
        <v>1575</v>
      </c>
      <c r="G49" s="86" t="s">
        <v>137</v>
      </c>
      <c r="H49" s="83">
        <v>246712.37265600002</v>
      </c>
      <c r="I49" s="85">
        <v>1929</v>
      </c>
      <c r="J49" s="73"/>
      <c r="K49" s="83">
        <v>2247.1907729740005</v>
      </c>
      <c r="L49" s="84">
        <v>9.618464874007023E-4</v>
      </c>
      <c r="M49" s="84">
        <f t="shared" si="0"/>
        <v>3.6461590444180647E-3</v>
      </c>
      <c r="N49" s="84">
        <f>K49/'סכום נכסי הקרן'!$C$42</f>
        <v>4.3102621766212253E-4</v>
      </c>
    </row>
    <row r="50" spans="2:14">
      <c r="B50" s="76" t="s">
        <v>1641</v>
      </c>
      <c r="C50" s="73" t="s">
        <v>1642</v>
      </c>
      <c r="D50" s="86" t="s">
        <v>28</v>
      </c>
      <c r="E50" s="73"/>
      <c r="F50" s="86" t="s">
        <v>1575</v>
      </c>
      <c r="G50" s="86" t="s">
        <v>134</v>
      </c>
      <c r="H50" s="83">
        <v>360138.22910900007</v>
      </c>
      <c r="I50" s="85">
        <v>2899</v>
      </c>
      <c r="J50" s="73"/>
      <c r="K50" s="83">
        <v>41954.776582073006</v>
      </c>
      <c r="L50" s="84">
        <v>1.4846143584103251E-3</v>
      </c>
      <c r="M50" s="84">
        <f t="shared" si="0"/>
        <v>6.8073342918195834E-2</v>
      </c>
      <c r="N50" s="84">
        <f>K50/'סכום נכסי הקרן'!$C$42</f>
        <v>8.047206708266216E-3</v>
      </c>
    </row>
    <row r="51" spans="2:14">
      <c r="B51" s="76" t="s">
        <v>1643</v>
      </c>
      <c r="C51" s="73" t="s">
        <v>1644</v>
      </c>
      <c r="D51" s="86" t="s">
        <v>28</v>
      </c>
      <c r="E51" s="73"/>
      <c r="F51" s="86" t="s">
        <v>1575</v>
      </c>
      <c r="G51" s="86" t="s">
        <v>132</v>
      </c>
      <c r="H51" s="83">
        <v>33966.747833000009</v>
      </c>
      <c r="I51" s="85">
        <v>3805</v>
      </c>
      <c r="J51" s="73"/>
      <c r="K51" s="83">
        <v>4782.0085936969999</v>
      </c>
      <c r="L51" s="84">
        <v>5.4190727238353554E-4</v>
      </c>
      <c r="M51" s="84">
        <f t="shared" si="0"/>
        <v>7.7590047512156443E-3</v>
      </c>
      <c r="N51" s="84">
        <f>K51/'סכום נכסי הקרן'!$C$42</f>
        <v>9.1722122650101799E-4</v>
      </c>
    </row>
    <row r="52" spans="2:14">
      <c r="B52" s="76" t="s">
        <v>1645</v>
      </c>
      <c r="C52" s="73" t="s">
        <v>1646</v>
      </c>
      <c r="D52" s="86" t="s">
        <v>121</v>
      </c>
      <c r="E52" s="73"/>
      <c r="F52" s="86" t="s">
        <v>1575</v>
      </c>
      <c r="G52" s="86" t="s">
        <v>132</v>
      </c>
      <c r="H52" s="83">
        <v>323743.22133700008</v>
      </c>
      <c r="I52" s="85">
        <v>483.55</v>
      </c>
      <c r="J52" s="73"/>
      <c r="K52" s="83">
        <v>5792.2032831869992</v>
      </c>
      <c r="L52" s="84">
        <v>2.9961159005835081E-3</v>
      </c>
      <c r="M52" s="84">
        <f t="shared" si="0"/>
        <v>9.3980869991515531E-3</v>
      </c>
      <c r="N52" s="84">
        <f>K52/'סכום נכסי הקרן'!$C$42</f>
        <v>1.1109833233153388E-3</v>
      </c>
    </row>
    <row r="53" spans="2:14">
      <c r="B53" s="76" t="s">
        <v>1647</v>
      </c>
      <c r="C53" s="73" t="s">
        <v>1648</v>
      </c>
      <c r="D53" s="86" t="s">
        <v>121</v>
      </c>
      <c r="E53" s="73"/>
      <c r="F53" s="86" t="s">
        <v>1575</v>
      </c>
      <c r="G53" s="86" t="s">
        <v>132</v>
      </c>
      <c r="H53" s="83">
        <v>37820.643639000016</v>
      </c>
      <c r="I53" s="85">
        <v>3885.75</v>
      </c>
      <c r="J53" s="73"/>
      <c r="K53" s="83">
        <v>5437.5779428939995</v>
      </c>
      <c r="L53" s="84">
        <v>3.7698824411772303E-4</v>
      </c>
      <c r="M53" s="84">
        <f t="shared" si="0"/>
        <v>8.8226928637538133E-3</v>
      </c>
      <c r="N53" s="84">
        <f>K53/'סכום נכסי הקרן'!$C$42</f>
        <v>1.0429638115978959E-3</v>
      </c>
    </row>
    <row r="54" spans="2:14">
      <c r="B54" s="76" t="s">
        <v>1649</v>
      </c>
      <c r="C54" s="73" t="s">
        <v>1650</v>
      </c>
      <c r="D54" s="86" t="s">
        <v>28</v>
      </c>
      <c r="E54" s="73"/>
      <c r="F54" s="86" t="s">
        <v>1575</v>
      </c>
      <c r="G54" s="86" t="s">
        <v>134</v>
      </c>
      <c r="H54" s="83">
        <v>287722.629999</v>
      </c>
      <c r="I54" s="85">
        <v>658.2</v>
      </c>
      <c r="J54" s="73"/>
      <c r="K54" s="83">
        <v>7610.1965241270018</v>
      </c>
      <c r="L54" s="84">
        <v>1.3633048189181766E-3</v>
      </c>
      <c r="M54" s="84">
        <f t="shared" si="0"/>
        <v>1.23478554735796E-2</v>
      </c>
      <c r="N54" s="84">
        <f>K54/'סכום נכסי הקרן'!$C$42</f>
        <v>1.4596865842052139E-3</v>
      </c>
    </row>
    <row r="55" spans="2:14">
      <c r="B55" s="76" t="s">
        <v>1651</v>
      </c>
      <c r="C55" s="73" t="s">
        <v>1652</v>
      </c>
      <c r="D55" s="86" t="s">
        <v>121</v>
      </c>
      <c r="E55" s="73"/>
      <c r="F55" s="86" t="s">
        <v>1575</v>
      </c>
      <c r="G55" s="86" t="s">
        <v>132</v>
      </c>
      <c r="H55" s="83">
        <v>465019.35842900007</v>
      </c>
      <c r="I55" s="85">
        <v>1024</v>
      </c>
      <c r="J55" s="73"/>
      <c r="K55" s="83">
        <v>17618.653452270006</v>
      </c>
      <c r="L55" s="84">
        <v>2.0057768559299596E-3</v>
      </c>
      <c r="M55" s="84">
        <f t="shared" si="0"/>
        <v>2.8586986653760652E-2</v>
      </c>
      <c r="N55" s="84">
        <f>K55/'סכום נכסי הקרן'!$C$42</f>
        <v>3.3793755515386763E-3</v>
      </c>
    </row>
    <row r="56" spans="2:14">
      <c r="B56" s="76" t="s">
        <v>1653</v>
      </c>
      <c r="C56" s="73" t="s">
        <v>1654</v>
      </c>
      <c r="D56" s="86" t="s">
        <v>1418</v>
      </c>
      <c r="E56" s="73"/>
      <c r="F56" s="86" t="s">
        <v>1575</v>
      </c>
      <c r="G56" s="86" t="s">
        <v>132</v>
      </c>
      <c r="H56" s="83">
        <v>15284.798410000003</v>
      </c>
      <c r="I56" s="85">
        <v>34591</v>
      </c>
      <c r="J56" s="73"/>
      <c r="K56" s="83">
        <v>19562.509086117003</v>
      </c>
      <c r="L56" s="84">
        <v>8.3295904141689387E-4</v>
      </c>
      <c r="M56" s="84">
        <f t="shared" si="0"/>
        <v>3.1740972014342339E-2</v>
      </c>
      <c r="N56" s="84">
        <f>K56/'סכום נכסי הקרן'!$C$42</f>
        <v>3.752220061054635E-3</v>
      </c>
    </row>
    <row r="57" spans="2:14">
      <c r="B57" s="76" t="s">
        <v>1655</v>
      </c>
      <c r="C57" s="73" t="s">
        <v>1656</v>
      </c>
      <c r="D57" s="86" t="s">
        <v>28</v>
      </c>
      <c r="E57" s="73"/>
      <c r="F57" s="86" t="s">
        <v>1575</v>
      </c>
      <c r="G57" s="86" t="s">
        <v>132</v>
      </c>
      <c r="H57" s="83">
        <v>100262.24848800001</v>
      </c>
      <c r="I57" s="85">
        <v>715.79</v>
      </c>
      <c r="J57" s="73"/>
      <c r="K57" s="83">
        <v>2655.3684496800006</v>
      </c>
      <c r="L57" s="84">
        <v>2.7322332705233536E-4</v>
      </c>
      <c r="M57" s="84">
        <f t="shared" si="0"/>
        <v>4.3084440384426256E-3</v>
      </c>
      <c r="N57" s="84">
        <f>K57/'סכום נכסי הקרן'!$C$42</f>
        <v>5.0931742561856211E-4</v>
      </c>
    </row>
    <row r="58" spans="2:14">
      <c r="B58" s="76" t="s">
        <v>1657</v>
      </c>
      <c r="C58" s="73" t="s">
        <v>1658</v>
      </c>
      <c r="D58" s="86" t="s">
        <v>28</v>
      </c>
      <c r="E58" s="73"/>
      <c r="F58" s="86" t="s">
        <v>1575</v>
      </c>
      <c r="G58" s="86" t="s">
        <v>134</v>
      </c>
      <c r="H58" s="83">
        <v>7758.5895390000023</v>
      </c>
      <c r="I58" s="85">
        <v>7477</v>
      </c>
      <c r="J58" s="73"/>
      <c r="K58" s="83">
        <v>2331.170989911001</v>
      </c>
      <c r="L58" s="84">
        <v>2.2852988332842422E-3</v>
      </c>
      <c r="M58" s="84">
        <f t="shared" si="0"/>
        <v>3.7824203851193677E-3</v>
      </c>
      <c r="N58" s="84">
        <f>K58/'סכום נכסי הקרן'!$C$42</f>
        <v>4.4713418486283095E-4</v>
      </c>
    </row>
    <row r="59" spans="2:14">
      <c r="B59" s="76" t="s">
        <v>1659</v>
      </c>
      <c r="C59" s="73" t="s">
        <v>1660</v>
      </c>
      <c r="D59" s="86" t="s">
        <v>28</v>
      </c>
      <c r="E59" s="73"/>
      <c r="F59" s="86" t="s">
        <v>1575</v>
      </c>
      <c r="G59" s="86" t="s">
        <v>134</v>
      </c>
      <c r="H59" s="83">
        <v>78308.555432000008</v>
      </c>
      <c r="I59" s="85">
        <v>20830</v>
      </c>
      <c r="J59" s="73"/>
      <c r="K59" s="83">
        <v>65548.454319661003</v>
      </c>
      <c r="L59" s="84">
        <v>2.7783864522653691E-3</v>
      </c>
      <c r="M59" s="84">
        <f t="shared" si="0"/>
        <v>0.10635505113300031</v>
      </c>
      <c r="N59" s="84">
        <f>K59/'סכום נכסי הקרן'!$C$42</f>
        <v>1.2572631873888875E-2</v>
      </c>
    </row>
    <row r="60" spans="2:14">
      <c r="B60" s="76" t="s">
        <v>1661</v>
      </c>
      <c r="C60" s="73" t="s">
        <v>1662</v>
      </c>
      <c r="D60" s="86" t="s">
        <v>28</v>
      </c>
      <c r="E60" s="73"/>
      <c r="F60" s="86" t="s">
        <v>1575</v>
      </c>
      <c r="G60" s="86" t="s">
        <v>134</v>
      </c>
      <c r="H60" s="83">
        <v>9056.4368730000024</v>
      </c>
      <c r="I60" s="85">
        <v>5352.9</v>
      </c>
      <c r="J60" s="73"/>
      <c r="K60" s="83">
        <v>1948.0965044860006</v>
      </c>
      <c r="L60" s="84">
        <v>1.745408669768267E-3</v>
      </c>
      <c r="M60" s="84">
        <f t="shared" si="0"/>
        <v>3.1608663468435435E-3</v>
      </c>
      <c r="N60" s="84">
        <f>K60/'סכום נכסי הקרן'!$C$42</f>
        <v>3.7365793686405362E-4</v>
      </c>
    </row>
    <row r="61" spans="2:14">
      <c r="B61" s="76" t="s">
        <v>1663</v>
      </c>
      <c r="C61" s="73" t="s">
        <v>1664</v>
      </c>
      <c r="D61" s="86" t="s">
        <v>28</v>
      </c>
      <c r="E61" s="73"/>
      <c r="F61" s="86" t="s">
        <v>1575</v>
      </c>
      <c r="G61" s="86" t="s">
        <v>134</v>
      </c>
      <c r="H61" s="83">
        <v>39586.665301000001</v>
      </c>
      <c r="I61" s="85">
        <v>8269.7999999999993</v>
      </c>
      <c r="J61" s="73"/>
      <c r="K61" s="83">
        <v>13155.516341885004</v>
      </c>
      <c r="L61" s="84">
        <v>7.0107119918421668E-3</v>
      </c>
      <c r="M61" s="84">
        <f t="shared" si="0"/>
        <v>2.1345363940985098E-2</v>
      </c>
      <c r="N61" s="84">
        <f>K61/'סכום נכסי הקרן'!$C$42</f>
        <v>2.5233160078930871E-3</v>
      </c>
    </row>
    <row r="62" spans="2:14">
      <c r="B62" s="76" t="s">
        <v>1665</v>
      </c>
      <c r="C62" s="73" t="s">
        <v>1666</v>
      </c>
      <c r="D62" s="86" t="s">
        <v>28</v>
      </c>
      <c r="E62" s="73"/>
      <c r="F62" s="86" t="s">
        <v>1575</v>
      </c>
      <c r="G62" s="86" t="s">
        <v>134</v>
      </c>
      <c r="H62" s="83">
        <v>61842.486961000002</v>
      </c>
      <c r="I62" s="85">
        <v>2323.1999999999998</v>
      </c>
      <c r="J62" s="73"/>
      <c r="K62" s="83">
        <v>5773.4780346840016</v>
      </c>
      <c r="L62" s="84">
        <v>2.1206290732040593E-3</v>
      </c>
      <c r="M62" s="84">
        <f t="shared" si="0"/>
        <v>9.3677045167164623E-3</v>
      </c>
      <c r="N62" s="84">
        <f>K62/'סכום נכסי הקרן'!$C$42</f>
        <v>1.1073916954330522E-3</v>
      </c>
    </row>
    <row r="63" spans="2:14">
      <c r="B63" s="76" t="s">
        <v>1667</v>
      </c>
      <c r="C63" s="73" t="s">
        <v>1668</v>
      </c>
      <c r="D63" s="86" t="s">
        <v>122</v>
      </c>
      <c r="E63" s="73"/>
      <c r="F63" s="86" t="s">
        <v>1575</v>
      </c>
      <c r="G63" s="86" t="s">
        <v>141</v>
      </c>
      <c r="H63" s="83">
        <v>334053.09704500006</v>
      </c>
      <c r="I63" s="85">
        <v>241950</v>
      </c>
      <c r="J63" s="73"/>
      <c r="K63" s="83">
        <v>20676.433242317002</v>
      </c>
      <c r="L63" s="84">
        <v>4.1590622608136515E-5</v>
      </c>
      <c r="M63" s="84">
        <f t="shared" si="0"/>
        <v>3.3548359569404794E-2</v>
      </c>
      <c r="N63" s="84">
        <f>K63/'סכום נכסי הקרן'!$C$42</f>
        <v>3.965878163243234E-3</v>
      </c>
    </row>
    <row r="64" spans="2:14">
      <c r="B64" s="76" t="s">
        <v>1669</v>
      </c>
      <c r="C64" s="73" t="s">
        <v>1670</v>
      </c>
      <c r="D64" s="86" t="s">
        <v>122</v>
      </c>
      <c r="E64" s="73"/>
      <c r="F64" s="86" t="s">
        <v>1575</v>
      </c>
      <c r="G64" s="86" t="s">
        <v>141</v>
      </c>
      <c r="H64" s="83">
        <v>912775.24000000011</v>
      </c>
      <c r="I64" s="85">
        <v>23390</v>
      </c>
      <c r="J64" s="73"/>
      <c r="K64" s="83">
        <v>5461.7091267660007</v>
      </c>
      <c r="L64" s="84">
        <v>2.542601896044707E-3</v>
      </c>
      <c r="M64" s="84">
        <f t="shared" si="0"/>
        <v>8.8618466976808589E-3</v>
      </c>
      <c r="N64" s="84">
        <f>K64/'סכום נכסי הקרן'!$C$42</f>
        <v>1.0475923340345079E-3</v>
      </c>
    </row>
    <row r="65" spans="2:14">
      <c r="B65" s="76" t="s">
        <v>1671</v>
      </c>
      <c r="C65" s="73" t="s">
        <v>1672</v>
      </c>
      <c r="D65" s="86" t="s">
        <v>28</v>
      </c>
      <c r="E65" s="73"/>
      <c r="F65" s="86" t="s">
        <v>1575</v>
      </c>
      <c r="G65" s="86" t="s">
        <v>134</v>
      </c>
      <c r="H65" s="83">
        <v>4687.8945750000012</v>
      </c>
      <c r="I65" s="85">
        <v>17672</v>
      </c>
      <c r="J65" s="73"/>
      <c r="K65" s="83">
        <v>3329.1051446680003</v>
      </c>
      <c r="L65" s="84">
        <v>8.4994915692140351E-4</v>
      </c>
      <c r="M65" s="84">
        <f t="shared" si="0"/>
        <v>5.4016094134213396E-3</v>
      </c>
      <c r="N65" s="84">
        <f>K65/'סכום נכסי הקרן'!$C$42</f>
        <v>6.3854462912676046E-4</v>
      </c>
    </row>
    <row r="66" spans="2:14">
      <c r="B66" s="76" t="s">
        <v>1673</v>
      </c>
      <c r="C66" s="73" t="s">
        <v>1674</v>
      </c>
      <c r="D66" s="86" t="s">
        <v>1418</v>
      </c>
      <c r="E66" s="73"/>
      <c r="F66" s="86" t="s">
        <v>1575</v>
      </c>
      <c r="G66" s="86" t="s">
        <v>132</v>
      </c>
      <c r="H66" s="83">
        <v>48019.914800000006</v>
      </c>
      <c r="I66" s="85">
        <v>3600</v>
      </c>
      <c r="J66" s="73"/>
      <c r="K66" s="83">
        <v>6396.2526513600005</v>
      </c>
      <c r="L66" s="84">
        <v>1.2787538322072806E-3</v>
      </c>
      <c r="M66" s="84">
        <f t="shared" si="0"/>
        <v>1.0378181832900004E-2</v>
      </c>
      <c r="N66" s="84">
        <f>K66/'סכום נכסי הקרן'!$C$42</f>
        <v>1.2268440315275899E-3</v>
      </c>
    </row>
    <row r="67" spans="2:14">
      <c r="B67" s="76" t="s">
        <v>1675</v>
      </c>
      <c r="C67" s="73" t="s">
        <v>1676</v>
      </c>
      <c r="D67" s="86" t="s">
        <v>28</v>
      </c>
      <c r="E67" s="73"/>
      <c r="F67" s="86" t="s">
        <v>1575</v>
      </c>
      <c r="G67" s="86" t="s">
        <v>134</v>
      </c>
      <c r="H67" s="83">
        <v>6192.5847150000009</v>
      </c>
      <c r="I67" s="85">
        <v>22655</v>
      </c>
      <c r="J67" s="73"/>
      <c r="K67" s="83">
        <v>5637.6744752769991</v>
      </c>
      <c r="L67" s="84">
        <v>5.2016671272574555E-3</v>
      </c>
      <c r="M67" s="84">
        <f t="shared" si="0"/>
        <v>9.1473576808576203E-3</v>
      </c>
      <c r="N67" s="84">
        <f>K67/'סכום נכסי הקרן'!$C$42</f>
        <v>1.081343664593736E-3</v>
      </c>
    </row>
    <row r="68" spans="2:14">
      <c r="B68" s="76" t="s">
        <v>1677</v>
      </c>
      <c r="C68" s="73" t="s">
        <v>1678</v>
      </c>
      <c r="D68" s="86" t="s">
        <v>28</v>
      </c>
      <c r="E68" s="73"/>
      <c r="F68" s="86" t="s">
        <v>1575</v>
      </c>
      <c r="G68" s="86" t="s">
        <v>134</v>
      </c>
      <c r="H68" s="83">
        <v>17640.373659999997</v>
      </c>
      <c r="I68" s="85">
        <v>19926</v>
      </c>
      <c r="J68" s="73"/>
      <c r="K68" s="83">
        <v>14125.111307792999</v>
      </c>
      <c r="L68" s="84">
        <v>5.767655275461827E-3</v>
      </c>
      <c r="M68" s="84">
        <f t="shared" si="0"/>
        <v>2.2918571474980505E-2</v>
      </c>
      <c r="N68" s="84">
        <f>K68/'סכום נכסי הקרן'!$C$42</f>
        <v>2.7092908062260599E-3</v>
      </c>
    </row>
    <row r="69" spans="2:14">
      <c r="B69" s="76" t="s">
        <v>1679</v>
      </c>
      <c r="C69" s="73" t="s">
        <v>1680</v>
      </c>
      <c r="D69" s="86" t="s">
        <v>121</v>
      </c>
      <c r="E69" s="73"/>
      <c r="F69" s="86" t="s">
        <v>1575</v>
      </c>
      <c r="G69" s="86" t="s">
        <v>132</v>
      </c>
      <c r="H69" s="83">
        <v>91277.524000000019</v>
      </c>
      <c r="I69" s="85">
        <v>3005.25</v>
      </c>
      <c r="J69" s="73"/>
      <c r="K69" s="83">
        <v>10149.535823037002</v>
      </c>
      <c r="L69" s="84">
        <v>4.8294986243386257E-3</v>
      </c>
      <c r="M69" s="84">
        <f t="shared" si="0"/>
        <v>1.6468037463875644E-2</v>
      </c>
      <c r="N69" s="84">
        <f>K69/'סכום נכסי הקרן'!$C$42</f>
        <v>1.9467488427963881E-3</v>
      </c>
    </row>
    <row r="70" spans="2:14">
      <c r="B70" s="76" t="s">
        <v>1681</v>
      </c>
      <c r="C70" s="73" t="s">
        <v>1682</v>
      </c>
      <c r="D70" s="86" t="s">
        <v>1418</v>
      </c>
      <c r="E70" s="73"/>
      <c r="F70" s="86" t="s">
        <v>1575</v>
      </c>
      <c r="G70" s="86" t="s">
        <v>132</v>
      </c>
      <c r="H70" s="83">
        <v>24465.392559000004</v>
      </c>
      <c r="I70" s="85">
        <v>17386</v>
      </c>
      <c r="J70" s="73"/>
      <c r="K70" s="83">
        <v>15738.146656181001</v>
      </c>
      <c r="L70" s="84">
        <v>8.5273230054940289E-5</v>
      </c>
      <c r="M70" s="84">
        <f t="shared" si="0"/>
        <v>2.5535787376373405E-2</v>
      </c>
      <c r="N70" s="84">
        <f>K70/'סכום נכסי הקרן'!$C$42</f>
        <v>3.0186817727308113E-3</v>
      </c>
    </row>
    <row r="71" spans="2:14">
      <c r="B71" s="76" t="s">
        <v>1683</v>
      </c>
      <c r="C71" s="73" t="s">
        <v>1684</v>
      </c>
      <c r="D71" s="86" t="s">
        <v>1418</v>
      </c>
      <c r="E71" s="73"/>
      <c r="F71" s="86" t="s">
        <v>1575</v>
      </c>
      <c r="G71" s="86" t="s">
        <v>132</v>
      </c>
      <c r="H71" s="83">
        <v>14286.916800000005</v>
      </c>
      <c r="I71" s="85">
        <v>6544</v>
      </c>
      <c r="J71" s="73"/>
      <c r="K71" s="83">
        <v>3459.2625909500011</v>
      </c>
      <c r="L71" s="84">
        <v>6.1429510483881807E-5</v>
      </c>
      <c r="M71" s="84">
        <f t="shared" si="0"/>
        <v>5.6127951995446112E-3</v>
      </c>
      <c r="N71" s="84">
        <f>K71/'סכום נכסי הקרן'!$C$42</f>
        <v>6.635096977120348E-4</v>
      </c>
    </row>
    <row r="72" spans="2:14">
      <c r="B72" s="76" t="s">
        <v>1685</v>
      </c>
      <c r="C72" s="73" t="s">
        <v>1686</v>
      </c>
      <c r="D72" s="86" t="s">
        <v>1418</v>
      </c>
      <c r="E72" s="73"/>
      <c r="F72" s="86" t="s">
        <v>1575</v>
      </c>
      <c r="G72" s="86" t="s">
        <v>132</v>
      </c>
      <c r="H72" s="83">
        <v>8512.6212600000017</v>
      </c>
      <c r="I72" s="85">
        <v>15225</v>
      </c>
      <c r="J72" s="73"/>
      <c r="K72" s="83">
        <v>4795.372371290001</v>
      </c>
      <c r="L72" s="84">
        <v>1.3979896989210747E-4</v>
      </c>
      <c r="M72" s="84">
        <f t="shared" si="0"/>
        <v>7.7806880275641966E-3</v>
      </c>
      <c r="N72" s="84">
        <f>K72/'סכום נכסי הקרן'!$C$42</f>
        <v>9.1978448840955899E-4</v>
      </c>
    </row>
    <row r="73" spans="2:14">
      <c r="B73" s="76" t="s">
        <v>1687</v>
      </c>
      <c r="C73" s="73" t="s">
        <v>1688</v>
      </c>
      <c r="D73" s="86" t="s">
        <v>123</v>
      </c>
      <c r="E73" s="73"/>
      <c r="F73" s="86" t="s">
        <v>1575</v>
      </c>
      <c r="G73" s="86" t="s">
        <v>136</v>
      </c>
      <c r="H73" s="83">
        <v>51678.317962000008</v>
      </c>
      <c r="I73" s="85">
        <v>9007</v>
      </c>
      <c r="J73" s="73"/>
      <c r="K73" s="83">
        <v>11411.844874387001</v>
      </c>
      <c r="L73" s="84">
        <v>3.7771721002936452E-4</v>
      </c>
      <c r="M73" s="84">
        <f t="shared" si="0"/>
        <v>1.8516185587205376E-2</v>
      </c>
      <c r="N73" s="84">
        <f>K73/'סכום נכסי הקרן'!$C$42</f>
        <v>2.1888681601536721E-3</v>
      </c>
    </row>
    <row r="74" spans="2:14">
      <c r="B74" s="72"/>
      <c r="C74" s="73"/>
      <c r="D74" s="73"/>
      <c r="E74" s="73"/>
      <c r="F74" s="73"/>
      <c r="G74" s="73"/>
      <c r="H74" s="83"/>
      <c r="I74" s="85"/>
      <c r="J74" s="73"/>
      <c r="K74" s="73"/>
      <c r="L74" s="73"/>
      <c r="M74" s="84"/>
      <c r="N74" s="73"/>
    </row>
    <row r="75" spans="2:14">
      <c r="B75" s="89" t="s">
        <v>228</v>
      </c>
      <c r="C75" s="71"/>
      <c r="D75" s="71"/>
      <c r="E75" s="71"/>
      <c r="F75" s="71"/>
      <c r="G75" s="71"/>
      <c r="H75" s="80"/>
      <c r="I75" s="82"/>
      <c r="J75" s="71"/>
      <c r="K75" s="80">
        <v>7397.9042356450009</v>
      </c>
      <c r="L75" s="71"/>
      <c r="M75" s="81">
        <f t="shared" si="0"/>
        <v>1.2003402542827996E-2</v>
      </c>
      <c r="N75" s="81">
        <f>K75/'סכום נכסי הקרן'!$C$42</f>
        <v>1.4189675036341708E-3</v>
      </c>
    </row>
    <row r="76" spans="2:14">
      <c r="B76" s="76" t="s">
        <v>1689</v>
      </c>
      <c r="C76" s="73" t="s">
        <v>1690</v>
      </c>
      <c r="D76" s="86" t="s">
        <v>121</v>
      </c>
      <c r="E76" s="73"/>
      <c r="F76" s="86" t="s">
        <v>1603</v>
      </c>
      <c r="G76" s="86" t="s">
        <v>132</v>
      </c>
      <c r="H76" s="83">
        <v>22233.221141000002</v>
      </c>
      <c r="I76" s="85">
        <v>8993</v>
      </c>
      <c r="J76" s="73"/>
      <c r="K76" s="83">
        <v>7397.9042356450009</v>
      </c>
      <c r="L76" s="84">
        <v>6.2373771073171401E-4</v>
      </c>
      <c r="M76" s="84">
        <f t="shared" ref="M76" si="1">IFERROR(K76/$K$11,0)</f>
        <v>1.2003402542827996E-2</v>
      </c>
      <c r="N76" s="84">
        <f>K76/'סכום נכסי הקרן'!$C$42</f>
        <v>1.4189675036341708E-3</v>
      </c>
    </row>
    <row r="77" spans="2:14">
      <c r="B77" s="115"/>
      <c r="C77" s="115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</row>
    <row r="78" spans="2:14">
      <c r="B78" s="115"/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</row>
    <row r="79" spans="2:14">
      <c r="B79" s="115"/>
      <c r="C79" s="115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2:14">
      <c r="B80" s="129" t="s">
        <v>222</v>
      </c>
      <c r="C80" s="115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</row>
    <row r="81" spans="2:14">
      <c r="B81" s="129" t="s">
        <v>112</v>
      </c>
      <c r="C81" s="115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</row>
    <row r="82" spans="2:14">
      <c r="B82" s="129" t="s">
        <v>205</v>
      </c>
      <c r="C82" s="115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</row>
    <row r="83" spans="2:14">
      <c r="B83" s="129" t="s">
        <v>213</v>
      </c>
      <c r="C83" s="115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</row>
    <row r="84" spans="2:14">
      <c r="B84" s="129" t="s">
        <v>220</v>
      </c>
      <c r="C84" s="115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</row>
    <row r="85" spans="2:14">
      <c r="B85" s="115"/>
      <c r="C85" s="115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</row>
    <row r="86" spans="2:14">
      <c r="B86" s="115"/>
      <c r="C86" s="115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2:14">
      <c r="B87" s="115"/>
      <c r="C87" s="115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2:14">
      <c r="B88" s="115"/>
      <c r="C88" s="115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</row>
    <row r="89" spans="2:14">
      <c r="B89" s="115"/>
      <c r="C89" s="115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</row>
    <row r="90" spans="2:14">
      <c r="B90" s="115"/>
      <c r="C90" s="115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</row>
    <row r="91" spans="2:14">
      <c r="B91" s="115"/>
      <c r="C91" s="115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2:14">
      <c r="B92" s="115"/>
      <c r="C92" s="115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</row>
    <row r="93" spans="2:14">
      <c r="B93" s="115"/>
      <c r="C93" s="115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</row>
    <row r="94" spans="2:14">
      <c r="B94" s="115"/>
      <c r="C94" s="115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2:14">
      <c r="B95" s="115"/>
      <c r="C95" s="115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</row>
    <row r="96" spans="2:14">
      <c r="B96" s="115"/>
      <c r="C96" s="115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</row>
    <row r="97" spans="2:14">
      <c r="B97" s="115"/>
      <c r="C97" s="115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2:14">
      <c r="B98" s="115"/>
      <c r="C98" s="115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</row>
    <row r="99" spans="2:14">
      <c r="B99" s="115"/>
      <c r="C99" s="115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2:14">
      <c r="B100" s="115"/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</row>
    <row r="101" spans="2:14">
      <c r="B101" s="115"/>
      <c r="C101" s="115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</row>
    <row r="102" spans="2:14">
      <c r="B102" s="115"/>
      <c r="C102" s="115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</row>
    <row r="103" spans="2:14">
      <c r="B103" s="115"/>
      <c r="C103" s="115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</row>
    <row r="104" spans="2:14">
      <c r="B104" s="115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</row>
    <row r="105" spans="2:14">
      <c r="B105" s="115"/>
      <c r="C105" s="115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</row>
    <row r="106" spans="2:14">
      <c r="B106" s="115"/>
      <c r="C106" s="115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</row>
    <row r="107" spans="2:14">
      <c r="B107" s="115"/>
      <c r="C107" s="115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</row>
    <row r="108" spans="2:14">
      <c r="B108" s="115"/>
      <c r="C108" s="115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</row>
    <row r="109" spans="2:14">
      <c r="B109" s="115"/>
      <c r="C109" s="115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</row>
    <row r="110" spans="2:14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</row>
    <row r="111" spans="2:14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</row>
    <row r="112" spans="2:14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</row>
    <row r="113" spans="2:14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</row>
    <row r="114" spans="2:14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</row>
    <row r="115" spans="2:14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</row>
    <row r="116" spans="2:14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</row>
    <row r="117" spans="2:14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</row>
    <row r="118" spans="2:14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</row>
    <row r="119" spans="2:14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</row>
    <row r="120" spans="2:14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</row>
    <row r="121" spans="2:14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</row>
    <row r="122" spans="2:14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</row>
    <row r="123" spans="2:14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</row>
    <row r="124" spans="2:14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</row>
    <row r="125" spans="2:14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</row>
    <row r="126" spans="2:14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</row>
    <row r="127" spans="2:14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</row>
    <row r="128" spans="2:14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</row>
    <row r="129" spans="2:14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</row>
    <row r="130" spans="2:14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</row>
    <row r="131" spans="2:14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</row>
    <row r="132" spans="2:14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</row>
    <row r="133" spans="2:14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2:14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</row>
    <row r="135" spans="2:14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</row>
    <row r="136" spans="2:14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2:14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</row>
    <row r="138" spans="2:14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</row>
    <row r="139" spans="2:14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</row>
    <row r="140" spans="2:14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</row>
    <row r="141" spans="2:14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</row>
    <row r="142" spans="2:14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</row>
    <row r="143" spans="2:14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</row>
    <row r="144" spans="2:14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</row>
    <row r="145" spans="2:14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</row>
    <row r="146" spans="2:14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</row>
    <row r="147" spans="2:14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</row>
    <row r="148" spans="2:14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</row>
    <row r="149" spans="2:14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</row>
    <row r="150" spans="2:14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</row>
    <row r="151" spans="2:14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</row>
    <row r="152" spans="2:14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</row>
    <row r="153" spans="2:14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</row>
    <row r="154" spans="2:14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</row>
    <row r="155" spans="2:14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</row>
    <row r="156" spans="2:14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</row>
    <row r="157" spans="2:14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</row>
    <row r="158" spans="2:14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</row>
    <row r="159" spans="2:14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</row>
    <row r="160" spans="2:14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</row>
    <row r="161" spans="2:14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</row>
    <row r="162" spans="2:14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</row>
    <row r="163" spans="2:14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</row>
    <row r="164" spans="2:14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</row>
    <row r="165" spans="2:14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</row>
    <row r="166" spans="2:14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</row>
    <row r="167" spans="2:14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</row>
    <row r="168" spans="2:14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</row>
    <row r="169" spans="2:14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</row>
    <row r="170" spans="2:14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</row>
    <row r="171" spans="2:14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</row>
    <row r="172" spans="2:14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</row>
    <row r="173" spans="2:14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</row>
    <row r="174" spans="2:14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</row>
    <row r="175" spans="2:14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</row>
    <row r="176" spans="2:14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</row>
    <row r="177" spans="2:14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</row>
    <row r="178" spans="2:14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</row>
    <row r="179" spans="2:14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</row>
    <row r="180" spans="2:14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</row>
    <row r="181" spans="2:14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</row>
    <row r="182" spans="2:14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</row>
    <row r="183" spans="2:14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</row>
    <row r="184" spans="2:14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</row>
    <row r="185" spans="2:14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</row>
    <row r="186" spans="2:14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</row>
    <row r="187" spans="2:14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</row>
    <row r="188" spans="2:14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</row>
    <row r="189" spans="2:14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</row>
    <row r="190" spans="2:14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</row>
    <row r="191" spans="2:14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</row>
    <row r="192" spans="2:14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</row>
    <row r="193" spans="2:14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</row>
    <row r="194" spans="2:14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</row>
    <row r="195" spans="2:14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</row>
    <row r="196" spans="2:14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</row>
    <row r="197" spans="2:14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</row>
    <row r="198" spans="2:14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</row>
    <row r="199" spans="2:14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</row>
    <row r="200" spans="2:14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</row>
    <row r="201" spans="2:14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</row>
    <row r="202" spans="2:14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</row>
    <row r="203" spans="2:14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</row>
    <row r="204" spans="2:14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</row>
    <row r="205" spans="2:14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</row>
    <row r="206" spans="2:14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</row>
    <row r="207" spans="2:14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</row>
    <row r="208" spans="2:14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</row>
    <row r="209" spans="2:14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</row>
    <row r="210" spans="2:14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</row>
    <row r="211" spans="2:14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</row>
    <row r="212" spans="2:14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</row>
    <row r="213" spans="2:14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</row>
    <row r="214" spans="2:14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</row>
    <row r="215" spans="2:14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</row>
    <row r="216" spans="2:14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</row>
    <row r="217" spans="2:14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</row>
    <row r="218" spans="2:14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</row>
    <row r="219" spans="2:14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</row>
    <row r="220" spans="2:14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</row>
    <row r="221" spans="2:14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</row>
    <row r="222" spans="2:14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</row>
    <row r="223" spans="2:14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</row>
    <row r="224" spans="2:14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</row>
    <row r="225" spans="2:14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</row>
    <row r="226" spans="2:14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</row>
    <row r="227" spans="2:14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</row>
    <row r="228" spans="2:14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</row>
    <row r="229" spans="2:14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</row>
    <row r="230" spans="2:14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</row>
    <row r="231" spans="2:14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</row>
    <row r="232" spans="2:14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</row>
    <row r="233" spans="2:14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</row>
    <row r="234" spans="2:14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</row>
    <row r="235" spans="2:14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</row>
    <row r="236" spans="2:14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</row>
    <row r="237" spans="2:14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</row>
    <row r="238" spans="2:14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</row>
    <row r="239" spans="2:14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</row>
    <row r="240" spans="2:14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</row>
    <row r="241" spans="2:14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</row>
    <row r="242" spans="2:14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</row>
    <row r="243" spans="2:14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</row>
    <row r="244" spans="2:14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</row>
    <row r="245" spans="2:14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</row>
    <row r="246" spans="2:14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</row>
    <row r="247" spans="2:14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</row>
    <row r="248" spans="2:14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</row>
    <row r="249" spans="2:14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</row>
    <row r="250" spans="2:14">
      <c r="B250" s="130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</row>
    <row r="251" spans="2:14">
      <c r="B251" s="130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</row>
    <row r="252" spans="2:14">
      <c r="B252" s="131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</row>
    <row r="253" spans="2:14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</row>
    <row r="254" spans="2:14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</row>
    <row r="255" spans="2:14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</row>
    <row r="256" spans="2:14">
      <c r="B256" s="115"/>
      <c r="C256" s="115"/>
      <c r="D256" s="115"/>
      <c r="E256" s="115"/>
      <c r="F256" s="115"/>
      <c r="G256" s="115"/>
      <c r="H256" s="116"/>
      <c r="I256" s="116"/>
      <c r="J256" s="116"/>
      <c r="K256" s="116"/>
      <c r="L256" s="116"/>
      <c r="M256" s="116"/>
      <c r="N256" s="116"/>
    </row>
    <row r="257" spans="2:14">
      <c r="B257" s="115"/>
      <c r="C257" s="115"/>
      <c r="D257" s="115"/>
      <c r="E257" s="115"/>
      <c r="F257" s="115"/>
      <c r="G257" s="115"/>
      <c r="H257" s="116"/>
      <c r="I257" s="116"/>
      <c r="J257" s="116"/>
      <c r="K257" s="116"/>
      <c r="L257" s="116"/>
      <c r="M257" s="116"/>
      <c r="N257" s="116"/>
    </row>
    <row r="258" spans="2:14">
      <c r="B258" s="115"/>
      <c r="C258" s="115"/>
      <c r="D258" s="115"/>
      <c r="E258" s="115"/>
      <c r="F258" s="115"/>
      <c r="G258" s="115"/>
      <c r="H258" s="116"/>
      <c r="I258" s="116"/>
      <c r="J258" s="116"/>
      <c r="K258" s="116"/>
      <c r="L258" s="116"/>
      <c r="M258" s="116"/>
      <c r="N258" s="116"/>
    </row>
    <row r="259" spans="2:14">
      <c r="B259" s="115"/>
      <c r="C259" s="115"/>
      <c r="D259" s="115"/>
      <c r="E259" s="115"/>
      <c r="F259" s="115"/>
      <c r="G259" s="115"/>
      <c r="H259" s="116"/>
      <c r="I259" s="116"/>
      <c r="J259" s="116"/>
      <c r="K259" s="116"/>
      <c r="L259" s="116"/>
      <c r="M259" s="116"/>
      <c r="N259" s="116"/>
    </row>
    <row r="260" spans="2:14">
      <c r="B260" s="115"/>
      <c r="C260" s="115"/>
      <c r="D260" s="115"/>
      <c r="E260" s="115"/>
      <c r="F260" s="115"/>
      <c r="G260" s="115"/>
      <c r="H260" s="116"/>
      <c r="I260" s="116"/>
      <c r="J260" s="116"/>
      <c r="K260" s="116"/>
      <c r="L260" s="116"/>
      <c r="M260" s="116"/>
      <c r="N260" s="116"/>
    </row>
    <row r="261" spans="2:14">
      <c r="B261" s="115"/>
      <c r="C261" s="115"/>
      <c r="D261" s="115"/>
      <c r="E261" s="115"/>
      <c r="F261" s="115"/>
      <c r="G261" s="115"/>
      <c r="H261" s="116"/>
      <c r="I261" s="116"/>
      <c r="J261" s="116"/>
      <c r="K261" s="116"/>
      <c r="L261" s="116"/>
      <c r="M261" s="116"/>
      <c r="N261" s="116"/>
    </row>
    <row r="262" spans="2:14">
      <c r="B262" s="115"/>
      <c r="C262" s="115"/>
      <c r="D262" s="115"/>
      <c r="E262" s="115"/>
      <c r="F262" s="115"/>
      <c r="G262" s="115"/>
      <c r="H262" s="116"/>
      <c r="I262" s="116"/>
      <c r="J262" s="116"/>
      <c r="K262" s="116"/>
      <c r="L262" s="116"/>
      <c r="M262" s="116"/>
      <c r="N262" s="116"/>
    </row>
    <row r="263" spans="2:14">
      <c r="B263" s="115"/>
      <c r="C263" s="115"/>
      <c r="D263" s="115"/>
      <c r="E263" s="115"/>
      <c r="F263" s="115"/>
      <c r="G263" s="115"/>
      <c r="H263" s="116"/>
      <c r="I263" s="116"/>
      <c r="J263" s="116"/>
      <c r="K263" s="116"/>
      <c r="L263" s="116"/>
      <c r="M263" s="116"/>
      <c r="N263" s="116"/>
    </row>
    <row r="264" spans="2:14">
      <c r="B264" s="115"/>
      <c r="C264" s="115"/>
      <c r="D264" s="115"/>
      <c r="E264" s="115"/>
      <c r="F264" s="115"/>
      <c r="G264" s="115"/>
      <c r="H264" s="116"/>
      <c r="I264" s="116"/>
      <c r="J264" s="116"/>
      <c r="K264" s="116"/>
      <c r="L264" s="116"/>
      <c r="M264" s="116"/>
      <c r="N264" s="116"/>
    </row>
    <row r="265" spans="2:14">
      <c r="B265" s="115"/>
      <c r="C265" s="115"/>
      <c r="D265" s="115"/>
      <c r="E265" s="115"/>
      <c r="F265" s="115"/>
      <c r="G265" s="115"/>
      <c r="H265" s="116"/>
      <c r="I265" s="116"/>
      <c r="J265" s="116"/>
      <c r="K265" s="116"/>
      <c r="L265" s="116"/>
      <c r="M265" s="116"/>
      <c r="N265" s="116"/>
    </row>
    <row r="266" spans="2:14">
      <c r="B266" s="115"/>
      <c r="C266" s="115"/>
      <c r="D266" s="115"/>
      <c r="E266" s="115"/>
      <c r="F266" s="115"/>
      <c r="G266" s="115"/>
      <c r="H266" s="116"/>
      <c r="I266" s="116"/>
      <c r="J266" s="116"/>
      <c r="K266" s="116"/>
      <c r="L266" s="116"/>
      <c r="M266" s="116"/>
      <c r="N266" s="116"/>
    </row>
    <row r="267" spans="2:14">
      <c r="B267" s="115"/>
      <c r="C267" s="115"/>
      <c r="D267" s="115"/>
      <c r="E267" s="115"/>
      <c r="F267" s="115"/>
      <c r="G267" s="115"/>
      <c r="H267" s="116"/>
      <c r="I267" s="116"/>
      <c r="J267" s="116"/>
      <c r="K267" s="116"/>
      <c r="L267" s="116"/>
      <c r="M267" s="116"/>
      <c r="N267" s="116"/>
    </row>
    <row r="268" spans="2:14">
      <c r="B268" s="115"/>
      <c r="C268" s="115"/>
      <c r="D268" s="115"/>
      <c r="E268" s="115"/>
      <c r="F268" s="115"/>
      <c r="G268" s="115"/>
      <c r="H268" s="116"/>
      <c r="I268" s="116"/>
      <c r="J268" s="116"/>
      <c r="K268" s="116"/>
      <c r="L268" s="116"/>
      <c r="M268" s="116"/>
      <c r="N268" s="116"/>
    </row>
    <row r="269" spans="2:14">
      <c r="B269" s="115"/>
      <c r="C269" s="115"/>
      <c r="D269" s="115"/>
      <c r="E269" s="115"/>
      <c r="F269" s="115"/>
      <c r="G269" s="115"/>
      <c r="H269" s="116"/>
      <c r="I269" s="116"/>
      <c r="J269" s="116"/>
      <c r="K269" s="116"/>
      <c r="L269" s="116"/>
      <c r="M269" s="116"/>
      <c r="N269" s="116"/>
    </row>
    <row r="270" spans="2:14">
      <c r="B270" s="115"/>
      <c r="C270" s="115"/>
      <c r="D270" s="115"/>
      <c r="E270" s="115"/>
      <c r="F270" s="115"/>
      <c r="G270" s="115"/>
      <c r="H270" s="116"/>
      <c r="I270" s="116"/>
      <c r="J270" s="116"/>
      <c r="K270" s="116"/>
      <c r="L270" s="116"/>
      <c r="M270" s="116"/>
      <c r="N270" s="116"/>
    </row>
    <row r="271" spans="2:14">
      <c r="B271" s="115"/>
      <c r="C271" s="115"/>
      <c r="D271" s="115"/>
      <c r="E271" s="115"/>
      <c r="F271" s="115"/>
      <c r="G271" s="115"/>
      <c r="H271" s="116"/>
      <c r="I271" s="116"/>
      <c r="J271" s="116"/>
      <c r="K271" s="116"/>
      <c r="L271" s="116"/>
      <c r="M271" s="116"/>
      <c r="N271" s="116"/>
    </row>
    <row r="272" spans="2:14">
      <c r="B272" s="115"/>
      <c r="C272" s="115"/>
      <c r="D272" s="115"/>
      <c r="E272" s="115"/>
      <c r="F272" s="115"/>
      <c r="G272" s="115"/>
      <c r="H272" s="116"/>
      <c r="I272" s="116"/>
      <c r="J272" s="116"/>
      <c r="K272" s="116"/>
      <c r="L272" s="116"/>
      <c r="M272" s="116"/>
      <c r="N272" s="116"/>
    </row>
    <row r="273" spans="2:14">
      <c r="B273" s="115"/>
      <c r="C273" s="115"/>
      <c r="D273" s="115"/>
      <c r="E273" s="115"/>
      <c r="F273" s="115"/>
      <c r="G273" s="115"/>
      <c r="H273" s="116"/>
      <c r="I273" s="116"/>
      <c r="J273" s="116"/>
      <c r="K273" s="116"/>
      <c r="L273" s="116"/>
      <c r="M273" s="116"/>
      <c r="N273" s="116"/>
    </row>
    <row r="274" spans="2:14">
      <c r="B274" s="115"/>
      <c r="C274" s="115"/>
      <c r="D274" s="115"/>
      <c r="E274" s="115"/>
      <c r="F274" s="115"/>
      <c r="G274" s="115"/>
      <c r="H274" s="116"/>
      <c r="I274" s="116"/>
      <c r="J274" s="116"/>
      <c r="K274" s="116"/>
      <c r="L274" s="116"/>
      <c r="M274" s="116"/>
      <c r="N274" s="116"/>
    </row>
    <row r="275" spans="2:14">
      <c r="B275" s="115"/>
      <c r="C275" s="115"/>
      <c r="D275" s="115"/>
      <c r="E275" s="115"/>
      <c r="F275" s="115"/>
      <c r="G275" s="115"/>
      <c r="H275" s="116"/>
      <c r="I275" s="116"/>
      <c r="J275" s="116"/>
      <c r="K275" s="116"/>
      <c r="L275" s="116"/>
      <c r="M275" s="116"/>
      <c r="N275" s="116"/>
    </row>
    <row r="276" spans="2:14">
      <c r="B276" s="115"/>
      <c r="C276" s="115"/>
      <c r="D276" s="115"/>
      <c r="E276" s="115"/>
      <c r="F276" s="115"/>
      <c r="G276" s="115"/>
      <c r="H276" s="116"/>
      <c r="I276" s="116"/>
      <c r="J276" s="116"/>
      <c r="K276" s="116"/>
      <c r="L276" s="116"/>
      <c r="M276" s="116"/>
      <c r="N276" s="116"/>
    </row>
    <row r="277" spans="2:14">
      <c r="B277" s="115"/>
      <c r="C277" s="115"/>
      <c r="D277" s="115"/>
      <c r="E277" s="115"/>
      <c r="F277" s="115"/>
      <c r="G277" s="115"/>
      <c r="H277" s="116"/>
      <c r="I277" s="116"/>
      <c r="J277" s="116"/>
      <c r="K277" s="116"/>
      <c r="L277" s="116"/>
      <c r="M277" s="116"/>
      <c r="N277" s="116"/>
    </row>
    <row r="278" spans="2:14">
      <c r="B278" s="115"/>
      <c r="C278" s="115"/>
      <c r="D278" s="115"/>
      <c r="E278" s="115"/>
      <c r="F278" s="115"/>
      <c r="G278" s="115"/>
      <c r="H278" s="116"/>
      <c r="I278" s="116"/>
      <c r="J278" s="116"/>
      <c r="K278" s="116"/>
      <c r="L278" s="116"/>
      <c r="M278" s="116"/>
      <c r="N278" s="116"/>
    </row>
    <row r="279" spans="2:14">
      <c r="B279" s="115"/>
      <c r="C279" s="115"/>
      <c r="D279" s="115"/>
      <c r="E279" s="115"/>
      <c r="F279" s="115"/>
      <c r="G279" s="115"/>
      <c r="H279" s="116"/>
      <c r="I279" s="116"/>
      <c r="J279" s="116"/>
      <c r="K279" s="116"/>
      <c r="L279" s="116"/>
      <c r="M279" s="116"/>
      <c r="N279" s="116"/>
    </row>
    <row r="280" spans="2:14">
      <c r="B280" s="115"/>
      <c r="C280" s="115"/>
      <c r="D280" s="115"/>
      <c r="E280" s="115"/>
      <c r="F280" s="115"/>
      <c r="G280" s="115"/>
      <c r="H280" s="116"/>
      <c r="I280" s="116"/>
      <c r="J280" s="116"/>
      <c r="K280" s="116"/>
      <c r="L280" s="116"/>
      <c r="M280" s="116"/>
      <c r="N280" s="116"/>
    </row>
    <row r="281" spans="2:14">
      <c r="B281" s="115"/>
      <c r="C281" s="115"/>
      <c r="D281" s="115"/>
      <c r="E281" s="115"/>
      <c r="F281" s="115"/>
      <c r="G281" s="115"/>
      <c r="H281" s="116"/>
      <c r="I281" s="116"/>
      <c r="J281" s="116"/>
      <c r="K281" s="116"/>
      <c r="L281" s="116"/>
      <c r="M281" s="116"/>
      <c r="N281" s="116"/>
    </row>
    <row r="282" spans="2:14">
      <c r="B282" s="115"/>
      <c r="C282" s="115"/>
      <c r="D282" s="115"/>
      <c r="E282" s="115"/>
      <c r="F282" s="115"/>
      <c r="G282" s="115"/>
      <c r="H282" s="116"/>
      <c r="I282" s="116"/>
      <c r="J282" s="116"/>
      <c r="K282" s="116"/>
      <c r="L282" s="116"/>
      <c r="M282" s="116"/>
      <c r="N282" s="116"/>
    </row>
    <row r="283" spans="2:14">
      <c r="B283" s="115"/>
      <c r="C283" s="115"/>
      <c r="D283" s="115"/>
      <c r="E283" s="115"/>
      <c r="F283" s="115"/>
      <c r="G283" s="115"/>
      <c r="H283" s="116"/>
      <c r="I283" s="116"/>
      <c r="J283" s="116"/>
      <c r="K283" s="116"/>
      <c r="L283" s="116"/>
      <c r="M283" s="116"/>
      <c r="N283" s="116"/>
    </row>
    <row r="284" spans="2:14">
      <c r="B284" s="115"/>
      <c r="C284" s="115"/>
      <c r="D284" s="115"/>
      <c r="E284" s="115"/>
      <c r="F284" s="115"/>
      <c r="G284" s="115"/>
      <c r="H284" s="116"/>
      <c r="I284" s="116"/>
      <c r="J284" s="116"/>
      <c r="K284" s="116"/>
      <c r="L284" s="116"/>
      <c r="M284" s="116"/>
      <c r="N284" s="116"/>
    </row>
    <row r="285" spans="2:14">
      <c r="B285" s="115"/>
      <c r="C285" s="115"/>
      <c r="D285" s="115"/>
      <c r="E285" s="115"/>
      <c r="F285" s="115"/>
      <c r="G285" s="115"/>
      <c r="H285" s="116"/>
      <c r="I285" s="116"/>
      <c r="J285" s="116"/>
      <c r="K285" s="116"/>
      <c r="L285" s="116"/>
      <c r="M285" s="116"/>
      <c r="N285" s="116"/>
    </row>
    <row r="286" spans="2:14">
      <c r="B286" s="115"/>
      <c r="C286" s="115"/>
      <c r="D286" s="115"/>
      <c r="E286" s="115"/>
      <c r="F286" s="115"/>
      <c r="G286" s="115"/>
      <c r="H286" s="116"/>
      <c r="I286" s="116"/>
      <c r="J286" s="116"/>
      <c r="K286" s="116"/>
      <c r="L286" s="116"/>
      <c r="M286" s="116"/>
      <c r="N286" s="116"/>
    </row>
    <row r="287" spans="2:14">
      <c r="B287" s="115"/>
      <c r="C287" s="115"/>
      <c r="D287" s="115"/>
      <c r="E287" s="115"/>
      <c r="F287" s="115"/>
      <c r="G287" s="115"/>
      <c r="H287" s="116"/>
      <c r="I287" s="116"/>
      <c r="J287" s="116"/>
      <c r="K287" s="116"/>
      <c r="L287" s="116"/>
      <c r="M287" s="116"/>
      <c r="N287" s="116"/>
    </row>
    <row r="288" spans="2:14">
      <c r="B288" s="115"/>
      <c r="C288" s="115"/>
      <c r="D288" s="115"/>
      <c r="E288" s="115"/>
      <c r="F288" s="115"/>
      <c r="G288" s="115"/>
      <c r="H288" s="116"/>
      <c r="I288" s="116"/>
      <c r="J288" s="116"/>
      <c r="K288" s="116"/>
      <c r="L288" s="116"/>
      <c r="M288" s="116"/>
      <c r="N288" s="116"/>
    </row>
    <row r="289" spans="2:14">
      <c r="B289" s="115"/>
      <c r="C289" s="115"/>
      <c r="D289" s="115"/>
      <c r="E289" s="115"/>
      <c r="F289" s="115"/>
      <c r="G289" s="115"/>
      <c r="H289" s="116"/>
      <c r="I289" s="116"/>
      <c r="J289" s="116"/>
      <c r="K289" s="116"/>
      <c r="L289" s="116"/>
      <c r="M289" s="116"/>
      <c r="N289" s="116"/>
    </row>
    <row r="290" spans="2:14">
      <c r="B290" s="115"/>
      <c r="C290" s="115"/>
      <c r="D290" s="115"/>
      <c r="E290" s="115"/>
      <c r="F290" s="115"/>
      <c r="G290" s="115"/>
      <c r="H290" s="116"/>
      <c r="I290" s="116"/>
      <c r="J290" s="116"/>
      <c r="K290" s="116"/>
      <c r="L290" s="116"/>
      <c r="M290" s="116"/>
      <c r="N290" s="116"/>
    </row>
    <row r="291" spans="2:14">
      <c r="B291" s="115"/>
      <c r="C291" s="115"/>
      <c r="D291" s="115"/>
      <c r="E291" s="115"/>
      <c r="F291" s="115"/>
      <c r="G291" s="115"/>
      <c r="H291" s="116"/>
      <c r="I291" s="116"/>
      <c r="J291" s="116"/>
      <c r="K291" s="116"/>
      <c r="L291" s="116"/>
      <c r="M291" s="116"/>
      <c r="N291" s="116"/>
    </row>
    <row r="292" spans="2:14">
      <c r="B292" s="115"/>
      <c r="C292" s="115"/>
      <c r="D292" s="115"/>
      <c r="E292" s="115"/>
      <c r="F292" s="115"/>
      <c r="G292" s="115"/>
      <c r="H292" s="116"/>
      <c r="I292" s="116"/>
      <c r="J292" s="116"/>
      <c r="K292" s="116"/>
      <c r="L292" s="116"/>
      <c r="M292" s="116"/>
      <c r="N292" s="116"/>
    </row>
    <row r="293" spans="2:14">
      <c r="B293" s="115"/>
      <c r="C293" s="115"/>
      <c r="D293" s="115"/>
      <c r="E293" s="115"/>
      <c r="F293" s="115"/>
      <c r="G293" s="115"/>
      <c r="H293" s="116"/>
      <c r="I293" s="116"/>
      <c r="J293" s="116"/>
      <c r="K293" s="116"/>
      <c r="L293" s="116"/>
      <c r="M293" s="116"/>
      <c r="N293" s="116"/>
    </row>
    <row r="294" spans="2:14">
      <c r="B294" s="115"/>
      <c r="C294" s="115"/>
      <c r="D294" s="115"/>
      <c r="E294" s="115"/>
      <c r="F294" s="115"/>
      <c r="G294" s="115"/>
      <c r="H294" s="116"/>
      <c r="I294" s="116"/>
      <c r="J294" s="116"/>
      <c r="K294" s="116"/>
      <c r="L294" s="116"/>
      <c r="M294" s="116"/>
      <c r="N294" s="116"/>
    </row>
    <row r="295" spans="2:14">
      <c r="B295" s="115"/>
      <c r="C295" s="115"/>
      <c r="D295" s="115"/>
      <c r="E295" s="115"/>
      <c r="F295" s="115"/>
      <c r="G295" s="115"/>
      <c r="H295" s="116"/>
      <c r="I295" s="116"/>
      <c r="J295" s="116"/>
      <c r="K295" s="116"/>
      <c r="L295" s="116"/>
      <c r="M295" s="116"/>
      <c r="N295" s="116"/>
    </row>
    <row r="296" spans="2:14">
      <c r="B296" s="115"/>
      <c r="C296" s="115"/>
      <c r="D296" s="115"/>
      <c r="E296" s="115"/>
      <c r="F296" s="115"/>
      <c r="G296" s="115"/>
      <c r="H296" s="116"/>
      <c r="I296" s="116"/>
      <c r="J296" s="116"/>
      <c r="K296" s="116"/>
      <c r="L296" s="116"/>
      <c r="M296" s="116"/>
      <c r="N296" s="116"/>
    </row>
    <row r="297" spans="2:14">
      <c r="B297" s="115"/>
      <c r="C297" s="115"/>
      <c r="D297" s="115"/>
      <c r="E297" s="115"/>
      <c r="F297" s="115"/>
      <c r="G297" s="115"/>
      <c r="H297" s="116"/>
      <c r="I297" s="116"/>
      <c r="J297" s="116"/>
      <c r="K297" s="116"/>
      <c r="L297" s="116"/>
      <c r="M297" s="116"/>
      <c r="N297" s="116"/>
    </row>
    <row r="298" spans="2:14">
      <c r="B298" s="115"/>
      <c r="C298" s="115"/>
      <c r="D298" s="115"/>
      <c r="E298" s="115"/>
      <c r="F298" s="115"/>
      <c r="G298" s="115"/>
      <c r="H298" s="116"/>
      <c r="I298" s="116"/>
      <c r="J298" s="116"/>
      <c r="K298" s="116"/>
      <c r="L298" s="116"/>
      <c r="M298" s="116"/>
      <c r="N298" s="116"/>
    </row>
    <row r="299" spans="2:14">
      <c r="B299" s="115"/>
      <c r="C299" s="115"/>
      <c r="D299" s="115"/>
      <c r="E299" s="115"/>
      <c r="F299" s="115"/>
      <c r="G299" s="115"/>
      <c r="H299" s="116"/>
      <c r="I299" s="116"/>
      <c r="J299" s="116"/>
      <c r="K299" s="116"/>
      <c r="L299" s="116"/>
      <c r="M299" s="116"/>
      <c r="N299" s="116"/>
    </row>
    <row r="300" spans="2:14">
      <c r="B300" s="115"/>
      <c r="C300" s="115"/>
      <c r="D300" s="115"/>
      <c r="E300" s="115"/>
      <c r="F300" s="115"/>
      <c r="G300" s="115"/>
      <c r="H300" s="116"/>
      <c r="I300" s="116"/>
      <c r="J300" s="116"/>
      <c r="K300" s="116"/>
      <c r="L300" s="116"/>
      <c r="M300" s="116"/>
      <c r="N300" s="116"/>
    </row>
    <row r="301" spans="2:14">
      <c r="B301" s="115"/>
      <c r="C301" s="115"/>
      <c r="D301" s="115"/>
      <c r="E301" s="115"/>
      <c r="F301" s="115"/>
      <c r="G301" s="115"/>
      <c r="H301" s="116"/>
      <c r="I301" s="116"/>
      <c r="J301" s="116"/>
      <c r="K301" s="116"/>
      <c r="L301" s="116"/>
      <c r="M301" s="116"/>
      <c r="N301" s="116"/>
    </row>
    <row r="302" spans="2:14">
      <c r="B302" s="115"/>
      <c r="C302" s="115"/>
      <c r="D302" s="115"/>
      <c r="E302" s="115"/>
      <c r="F302" s="115"/>
      <c r="G302" s="115"/>
      <c r="H302" s="116"/>
      <c r="I302" s="116"/>
      <c r="J302" s="116"/>
      <c r="K302" s="116"/>
      <c r="L302" s="116"/>
      <c r="M302" s="116"/>
      <c r="N302" s="116"/>
    </row>
    <row r="303" spans="2:14">
      <c r="B303" s="115"/>
      <c r="C303" s="115"/>
      <c r="D303" s="115"/>
      <c r="E303" s="115"/>
      <c r="F303" s="115"/>
      <c r="G303" s="115"/>
      <c r="H303" s="116"/>
      <c r="I303" s="116"/>
      <c r="J303" s="116"/>
      <c r="K303" s="116"/>
      <c r="L303" s="116"/>
      <c r="M303" s="116"/>
      <c r="N303" s="116"/>
    </row>
    <row r="304" spans="2:14">
      <c r="B304" s="115"/>
      <c r="C304" s="115"/>
      <c r="D304" s="115"/>
      <c r="E304" s="115"/>
      <c r="F304" s="115"/>
      <c r="G304" s="115"/>
      <c r="H304" s="116"/>
      <c r="I304" s="116"/>
      <c r="J304" s="116"/>
      <c r="K304" s="116"/>
      <c r="L304" s="116"/>
      <c r="M304" s="116"/>
      <c r="N304" s="116"/>
    </row>
    <row r="305" spans="2:14">
      <c r="B305" s="115"/>
      <c r="C305" s="115"/>
      <c r="D305" s="115"/>
      <c r="E305" s="115"/>
      <c r="F305" s="115"/>
      <c r="G305" s="115"/>
      <c r="H305" s="116"/>
      <c r="I305" s="116"/>
      <c r="J305" s="116"/>
      <c r="K305" s="116"/>
      <c r="L305" s="116"/>
      <c r="M305" s="116"/>
      <c r="N305" s="116"/>
    </row>
    <row r="306" spans="2:14">
      <c r="B306" s="115"/>
      <c r="C306" s="115"/>
      <c r="D306" s="115"/>
      <c r="E306" s="115"/>
      <c r="F306" s="115"/>
      <c r="G306" s="115"/>
      <c r="H306" s="116"/>
      <c r="I306" s="116"/>
      <c r="J306" s="116"/>
      <c r="K306" s="116"/>
      <c r="L306" s="116"/>
      <c r="M306" s="116"/>
      <c r="N306" s="116"/>
    </row>
    <row r="307" spans="2:14">
      <c r="B307" s="115"/>
      <c r="C307" s="115"/>
      <c r="D307" s="115"/>
      <c r="E307" s="115"/>
      <c r="F307" s="115"/>
      <c r="G307" s="115"/>
      <c r="H307" s="116"/>
      <c r="I307" s="116"/>
      <c r="J307" s="116"/>
      <c r="K307" s="116"/>
      <c r="L307" s="116"/>
      <c r="M307" s="116"/>
      <c r="N307" s="116"/>
    </row>
    <row r="308" spans="2:14">
      <c r="B308" s="115"/>
      <c r="C308" s="115"/>
      <c r="D308" s="115"/>
      <c r="E308" s="115"/>
      <c r="F308" s="115"/>
      <c r="G308" s="115"/>
      <c r="H308" s="116"/>
      <c r="I308" s="116"/>
      <c r="J308" s="116"/>
      <c r="K308" s="116"/>
      <c r="L308" s="116"/>
      <c r="M308" s="116"/>
      <c r="N308" s="116"/>
    </row>
    <row r="309" spans="2:14">
      <c r="B309" s="115"/>
      <c r="C309" s="115"/>
      <c r="D309" s="115"/>
      <c r="E309" s="115"/>
      <c r="F309" s="115"/>
      <c r="G309" s="115"/>
      <c r="H309" s="116"/>
      <c r="I309" s="116"/>
      <c r="J309" s="116"/>
      <c r="K309" s="116"/>
      <c r="L309" s="116"/>
      <c r="M309" s="116"/>
      <c r="N309" s="116"/>
    </row>
    <row r="310" spans="2:14">
      <c r="B310" s="115"/>
      <c r="C310" s="115"/>
      <c r="D310" s="115"/>
      <c r="E310" s="115"/>
      <c r="F310" s="115"/>
      <c r="G310" s="115"/>
      <c r="H310" s="116"/>
      <c r="I310" s="116"/>
      <c r="J310" s="116"/>
      <c r="K310" s="116"/>
      <c r="L310" s="116"/>
      <c r="M310" s="116"/>
      <c r="N310" s="116"/>
    </row>
    <row r="311" spans="2:14">
      <c r="B311" s="115"/>
      <c r="C311" s="115"/>
      <c r="D311" s="115"/>
      <c r="E311" s="115"/>
      <c r="F311" s="115"/>
      <c r="G311" s="115"/>
      <c r="H311" s="116"/>
      <c r="I311" s="116"/>
      <c r="J311" s="116"/>
      <c r="K311" s="116"/>
      <c r="L311" s="116"/>
      <c r="M311" s="116"/>
      <c r="N311" s="116"/>
    </row>
    <row r="312" spans="2:14">
      <c r="B312" s="115"/>
      <c r="C312" s="115"/>
      <c r="D312" s="115"/>
      <c r="E312" s="115"/>
      <c r="F312" s="115"/>
      <c r="G312" s="115"/>
      <c r="H312" s="116"/>
      <c r="I312" s="116"/>
      <c r="J312" s="116"/>
      <c r="K312" s="116"/>
      <c r="L312" s="116"/>
      <c r="M312" s="116"/>
      <c r="N312" s="116"/>
    </row>
    <row r="313" spans="2:14">
      <c r="B313" s="115"/>
      <c r="C313" s="115"/>
      <c r="D313" s="115"/>
      <c r="E313" s="115"/>
      <c r="F313" s="115"/>
      <c r="G313" s="115"/>
      <c r="H313" s="116"/>
      <c r="I313" s="116"/>
      <c r="J313" s="116"/>
      <c r="K313" s="116"/>
      <c r="L313" s="116"/>
      <c r="M313" s="116"/>
      <c r="N313" s="116"/>
    </row>
    <row r="314" spans="2:14">
      <c r="B314" s="115"/>
      <c r="C314" s="115"/>
      <c r="D314" s="115"/>
      <c r="E314" s="115"/>
      <c r="F314" s="115"/>
      <c r="G314" s="115"/>
      <c r="H314" s="116"/>
      <c r="I314" s="116"/>
      <c r="J314" s="116"/>
      <c r="K314" s="116"/>
      <c r="L314" s="116"/>
      <c r="M314" s="116"/>
      <c r="N314" s="116"/>
    </row>
    <row r="315" spans="2:14">
      <c r="B315" s="115"/>
      <c r="C315" s="115"/>
      <c r="D315" s="115"/>
      <c r="E315" s="115"/>
      <c r="F315" s="115"/>
      <c r="G315" s="115"/>
      <c r="H315" s="116"/>
      <c r="I315" s="116"/>
      <c r="J315" s="116"/>
      <c r="K315" s="116"/>
      <c r="L315" s="116"/>
      <c r="M315" s="116"/>
      <c r="N315" s="116"/>
    </row>
    <row r="316" spans="2:14">
      <c r="B316" s="115"/>
      <c r="C316" s="115"/>
      <c r="D316" s="115"/>
      <c r="E316" s="115"/>
      <c r="F316" s="115"/>
      <c r="G316" s="115"/>
      <c r="H316" s="116"/>
      <c r="I316" s="116"/>
      <c r="J316" s="116"/>
      <c r="K316" s="116"/>
      <c r="L316" s="116"/>
      <c r="M316" s="116"/>
      <c r="N316" s="116"/>
    </row>
    <row r="317" spans="2:14">
      <c r="B317" s="115"/>
      <c r="C317" s="115"/>
      <c r="D317" s="115"/>
      <c r="E317" s="115"/>
      <c r="F317" s="115"/>
      <c r="G317" s="115"/>
      <c r="H317" s="116"/>
      <c r="I317" s="116"/>
      <c r="J317" s="116"/>
      <c r="K317" s="116"/>
      <c r="L317" s="116"/>
      <c r="M317" s="116"/>
      <c r="N317" s="116"/>
    </row>
    <row r="318" spans="2:14">
      <c r="B318" s="115"/>
      <c r="C318" s="115"/>
      <c r="D318" s="115"/>
      <c r="E318" s="115"/>
      <c r="F318" s="115"/>
      <c r="G318" s="115"/>
      <c r="H318" s="116"/>
      <c r="I318" s="116"/>
      <c r="J318" s="116"/>
      <c r="K318" s="116"/>
      <c r="L318" s="116"/>
      <c r="M318" s="116"/>
      <c r="N318" s="116"/>
    </row>
    <row r="319" spans="2:14">
      <c r="B319" s="115"/>
      <c r="C319" s="115"/>
      <c r="D319" s="115"/>
      <c r="E319" s="115"/>
      <c r="F319" s="115"/>
      <c r="G319" s="115"/>
      <c r="H319" s="116"/>
      <c r="I319" s="116"/>
      <c r="J319" s="116"/>
      <c r="K319" s="116"/>
      <c r="L319" s="116"/>
      <c r="M319" s="116"/>
      <c r="N319" s="116"/>
    </row>
    <row r="320" spans="2:14">
      <c r="B320" s="115"/>
      <c r="C320" s="115"/>
      <c r="D320" s="115"/>
      <c r="E320" s="115"/>
      <c r="F320" s="115"/>
      <c r="G320" s="115"/>
      <c r="H320" s="116"/>
      <c r="I320" s="116"/>
      <c r="J320" s="116"/>
      <c r="K320" s="116"/>
      <c r="L320" s="116"/>
      <c r="M320" s="116"/>
      <c r="N320" s="116"/>
    </row>
    <row r="321" spans="2:14">
      <c r="B321" s="115"/>
      <c r="C321" s="115"/>
      <c r="D321" s="115"/>
      <c r="E321" s="115"/>
      <c r="F321" s="115"/>
      <c r="G321" s="115"/>
      <c r="H321" s="116"/>
      <c r="I321" s="116"/>
      <c r="J321" s="116"/>
      <c r="K321" s="116"/>
      <c r="L321" s="116"/>
      <c r="M321" s="116"/>
      <c r="N321" s="116"/>
    </row>
    <row r="322" spans="2:14">
      <c r="B322" s="115"/>
      <c r="C322" s="115"/>
      <c r="D322" s="115"/>
      <c r="E322" s="115"/>
      <c r="F322" s="115"/>
      <c r="G322" s="115"/>
      <c r="H322" s="116"/>
      <c r="I322" s="116"/>
      <c r="J322" s="116"/>
      <c r="K322" s="116"/>
      <c r="L322" s="116"/>
      <c r="M322" s="116"/>
      <c r="N322" s="116"/>
    </row>
    <row r="323" spans="2:14">
      <c r="B323" s="115"/>
      <c r="C323" s="115"/>
      <c r="D323" s="115"/>
      <c r="E323" s="115"/>
      <c r="F323" s="115"/>
      <c r="G323" s="115"/>
      <c r="H323" s="116"/>
      <c r="I323" s="116"/>
      <c r="J323" s="116"/>
      <c r="K323" s="116"/>
      <c r="L323" s="116"/>
      <c r="M323" s="116"/>
      <c r="N323" s="116"/>
    </row>
    <row r="324" spans="2:14">
      <c r="B324" s="115"/>
      <c r="C324" s="115"/>
      <c r="D324" s="115"/>
      <c r="E324" s="115"/>
      <c r="F324" s="115"/>
      <c r="G324" s="115"/>
      <c r="H324" s="116"/>
      <c r="I324" s="116"/>
      <c r="J324" s="116"/>
      <c r="K324" s="116"/>
      <c r="L324" s="116"/>
      <c r="M324" s="116"/>
      <c r="N324" s="116"/>
    </row>
    <row r="325" spans="2:14">
      <c r="B325" s="115"/>
      <c r="C325" s="115"/>
      <c r="D325" s="115"/>
      <c r="E325" s="115"/>
      <c r="F325" s="115"/>
      <c r="G325" s="115"/>
      <c r="H325" s="116"/>
      <c r="I325" s="116"/>
      <c r="J325" s="116"/>
      <c r="K325" s="116"/>
      <c r="L325" s="116"/>
      <c r="M325" s="116"/>
      <c r="N325" s="116"/>
    </row>
    <row r="326" spans="2:14">
      <c r="B326" s="115"/>
      <c r="C326" s="115"/>
      <c r="D326" s="115"/>
      <c r="E326" s="115"/>
      <c r="F326" s="115"/>
      <c r="G326" s="115"/>
      <c r="H326" s="116"/>
      <c r="I326" s="116"/>
      <c r="J326" s="116"/>
      <c r="K326" s="116"/>
      <c r="L326" s="116"/>
      <c r="M326" s="116"/>
      <c r="N326" s="116"/>
    </row>
    <row r="327" spans="2:14">
      <c r="B327" s="115"/>
      <c r="C327" s="115"/>
      <c r="D327" s="115"/>
      <c r="E327" s="115"/>
      <c r="F327" s="115"/>
      <c r="G327" s="115"/>
      <c r="H327" s="116"/>
      <c r="I327" s="116"/>
      <c r="J327" s="116"/>
      <c r="K327" s="116"/>
      <c r="L327" s="116"/>
      <c r="M327" s="116"/>
      <c r="N327" s="116"/>
    </row>
    <row r="328" spans="2:14">
      <c r="B328" s="115"/>
      <c r="C328" s="115"/>
      <c r="D328" s="115"/>
      <c r="E328" s="115"/>
      <c r="F328" s="115"/>
      <c r="G328" s="115"/>
      <c r="H328" s="116"/>
      <c r="I328" s="116"/>
      <c r="J328" s="116"/>
      <c r="K328" s="116"/>
      <c r="L328" s="116"/>
      <c r="M328" s="116"/>
      <c r="N328" s="116"/>
    </row>
    <row r="329" spans="2:14">
      <c r="B329" s="115"/>
      <c r="C329" s="115"/>
      <c r="D329" s="115"/>
      <c r="E329" s="115"/>
      <c r="F329" s="115"/>
      <c r="G329" s="115"/>
      <c r="H329" s="116"/>
      <c r="I329" s="116"/>
      <c r="J329" s="116"/>
      <c r="K329" s="116"/>
      <c r="L329" s="116"/>
      <c r="M329" s="116"/>
      <c r="N329" s="116"/>
    </row>
    <row r="330" spans="2:14">
      <c r="B330" s="115"/>
      <c r="C330" s="115"/>
      <c r="D330" s="115"/>
      <c r="E330" s="115"/>
      <c r="F330" s="115"/>
      <c r="G330" s="115"/>
      <c r="H330" s="116"/>
      <c r="I330" s="116"/>
      <c r="J330" s="116"/>
      <c r="K330" s="116"/>
      <c r="L330" s="116"/>
      <c r="M330" s="116"/>
      <c r="N330" s="116"/>
    </row>
    <row r="331" spans="2:14">
      <c r="B331" s="115"/>
      <c r="C331" s="115"/>
      <c r="D331" s="115"/>
      <c r="E331" s="115"/>
      <c r="F331" s="115"/>
      <c r="G331" s="115"/>
      <c r="H331" s="116"/>
      <c r="I331" s="116"/>
      <c r="J331" s="116"/>
      <c r="K331" s="116"/>
      <c r="L331" s="116"/>
      <c r="M331" s="116"/>
      <c r="N331" s="116"/>
    </row>
    <row r="332" spans="2:14">
      <c r="B332" s="115"/>
      <c r="C332" s="115"/>
      <c r="D332" s="115"/>
      <c r="E332" s="115"/>
      <c r="F332" s="115"/>
      <c r="G332" s="115"/>
      <c r="H332" s="116"/>
      <c r="I332" s="116"/>
      <c r="J332" s="116"/>
      <c r="K332" s="116"/>
      <c r="L332" s="116"/>
      <c r="M332" s="116"/>
      <c r="N332" s="116"/>
    </row>
    <row r="333" spans="2:14">
      <c r="B333" s="115"/>
      <c r="C333" s="115"/>
      <c r="D333" s="115"/>
      <c r="E333" s="115"/>
      <c r="F333" s="115"/>
      <c r="G333" s="115"/>
      <c r="H333" s="116"/>
      <c r="I333" s="116"/>
      <c r="J333" s="116"/>
      <c r="K333" s="116"/>
      <c r="L333" s="116"/>
      <c r="M333" s="116"/>
      <c r="N333" s="116"/>
    </row>
    <row r="334" spans="2:14">
      <c r="B334" s="115"/>
      <c r="C334" s="115"/>
      <c r="D334" s="115"/>
      <c r="E334" s="115"/>
      <c r="F334" s="115"/>
      <c r="G334" s="115"/>
      <c r="H334" s="116"/>
      <c r="I334" s="116"/>
      <c r="J334" s="116"/>
      <c r="K334" s="116"/>
      <c r="L334" s="116"/>
      <c r="M334" s="116"/>
      <c r="N334" s="116"/>
    </row>
    <row r="335" spans="2:14">
      <c r="B335" s="115"/>
      <c r="C335" s="115"/>
      <c r="D335" s="115"/>
      <c r="E335" s="115"/>
      <c r="F335" s="115"/>
      <c r="G335" s="115"/>
      <c r="H335" s="116"/>
      <c r="I335" s="116"/>
      <c r="J335" s="116"/>
      <c r="K335" s="116"/>
      <c r="L335" s="116"/>
      <c r="M335" s="116"/>
      <c r="N335" s="116"/>
    </row>
    <row r="336" spans="2:14">
      <c r="B336" s="115"/>
      <c r="C336" s="115"/>
      <c r="D336" s="115"/>
      <c r="E336" s="115"/>
      <c r="F336" s="115"/>
      <c r="G336" s="115"/>
      <c r="H336" s="116"/>
      <c r="I336" s="116"/>
      <c r="J336" s="116"/>
      <c r="K336" s="116"/>
      <c r="L336" s="116"/>
      <c r="M336" s="116"/>
      <c r="N336" s="116"/>
    </row>
    <row r="337" spans="2:14">
      <c r="B337" s="115"/>
      <c r="C337" s="115"/>
      <c r="D337" s="115"/>
      <c r="E337" s="115"/>
      <c r="F337" s="115"/>
      <c r="G337" s="115"/>
      <c r="H337" s="116"/>
      <c r="I337" s="116"/>
      <c r="J337" s="116"/>
      <c r="K337" s="116"/>
      <c r="L337" s="116"/>
      <c r="M337" s="116"/>
      <c r="N337" s="116"/>
    </row>
    <row r="338" spans="2:14">
      <c r="B338" s="115"/>
      <c r="C338" s="115"/>
      <c r="D338" s="115"/>
      <c r="E338" s="115"/>
      <c r="F338" s="115"/>
      <c r="G338" s="115"/>
      <c r="H338" s="116"/>
      <c r="I338" s="116"/>
      <c r="J338" s="116"/>
      <c r="K338" s="116"/>
      <c r="L338" s="116"/>
      <c r="M338" s="116"/>
      <c r="N338" s="116"/>
    </row>
    <row r="339" spans="2:14">
      <c r="B339" s="115"/>
      <c r="C339" s="115"/>
      <c r="D339" s="115"/>
      <c r="E339" s="115"/>
      <c r="F339" s="115"/>
      <c r="G339" s="115"/>
      <c r="H339" s="116"/>
      <c r="I339" s="116"/>
      <c r="J339" s="116"/>
      <c r="K339" s="116"/>
      <c r="L339" s="116"/>
      <c r="M339" s="116"/>
      <c r="N339" s="116"/>
    </row>
    <row r="340" spans="2:14">
      <c r="B340" s="115"/>
      <c r="C340" s="115"/>
      <c r="D340" s="115"/>
      <c r="E340" s="115"/>
      <c r="F340" s="115"/>
      <c r="G340" s="115"/>
      <c r="H340" s="116"/>
      <c r="I340" s="116"/>
      <c r="J340" s="116"/>
      <c r="K340" s="116"/>
      <c r="L340" s="116"/>
      <c r="M340" s="116"/>
      <c r="N340" s="116"/>
    </row>
    <row r="341" spans="2:14">
      <c r="B341" s="115"/>
      <c r="C341" s="115"/>
      <c r="D341" s="115"/>
      <c r="E341" s="115"/>
      <c r="F341" s="115"/>
      <c r="G341" s="115"/>
      <c r="H341" s="116"/>
      <c r="I341" s="116"/>
      <c r="J341" s="116"/>
      <c r="K341" s="116"/>
      <c r="L341" s="116"/>
      <c r="M341" s="116"/>
      <c r="N341" s="116"/>
    </row>
    <row r="342" spans="2:14">
      <c r="B342" s="115"/>
      <c r="C342" s="115"/>
      <c r="D342" s="115"/>
      <c r="E342" s="115"/>
      <c r="F342" s="115"/>
      <c r="G342" s="115"/>
      <c r="H342" s="116"/>
      <c r="I342" s="116"/>
      <c r="J342" s="116"/>
      <c r="K342" s="116"/>
      <c r="L342" s="116"/>
      <c r="M342" s="116"/>
      <c r="N342" s="116"/>
    </row>
    <row r="343" spans="2:14">
      <c r="B343" s="115"/>
      <c r="C343" s="115"/>
      <c r="D343" s="115"/>
      <c r="E343" s="115"/>
      <c r="F343" s="115"/>
      <c r="G343" s="115"/>
      <c r="H343" s="116"/>
      <c r="I343" s="116"/>
      <c r="J343" s="116"/>
      <c r="K343" s="116"/>
      <c r="L343" s="116"/>
      <c r="M343" s="116"/>
      <c r="N343" s="116"/>
    </row>
    <row r="344" spans="2:14">
      <c r="B344" s="115"/>
      <c r="C344" s="115"/>
      <c r="D344" s="115"/>
      <c r="E344" s="115"/>
      <c r="F344" s="115"/>
      <c r="G344" s="115"/>
      <c r="H344" s="116"/>
      <c r="I344" s="116"/>
      <c r="J344" s="116"/>
      <c r="K344" s="116"/>
      <c r="L344" s="116"/>
      <c r="M344" s="116"/>
      <c r="N344" s="116"/>
    </row>
    <row r="345" spans="2:14">
      <c r="B345" s="115"/>
      <c r="C345" s="115"/>
      <c r="D345" s="115"/>
      <c r="E345" s="115"/>
      <c r="F345" s="115"/>
      <c r="G345" s="115"/>
      <c r="H345" s="116"/>
      <c r="I345" s="116"/>
      <c r="J345" s="116"/>
      <c r="K345" s="116"/>
      <c r="L345" s="116"/>
      <c r="M345" s="116"/>
      <c r="N345" s="116"/>
    </row>
    <row r="346" spans="2:14">
      <c r="B346" s="115"/>
      <c r="C346" s="115"/>
      <c r="D346" s="115"/>
      <c r="E346" s="115"/>
      <c r="F346" s="115"/>
      <c r="G346" s="115"/>
      <c r="H346" s="116"/>
      <c r="I346" s="116"/>
      <c r="J346" s="116"/>
      <c r="K346" s="116"/>
      <c r="L346" s="116"/>
      <c r="M346" s="116"/>
      <c r="N346" s="116"/>
    </row>
    <row r="347" spans="2:14">
      <c r="B347" s="115"/>
      <c r="C347" s="115"/>
      <c r="D347" s="115"/>
      <c r="E347" s="115"/>
      <c r="F347" s="115"/>
      <c r="G347" s="115"/>
      <c r="H347" s="116"/>
      <c r="I347" s="116"/>
      <c r="J347" s="116"/>
      <c r="K347" s="116"/>
      <c r="L347" s="116"/>
      <c r="M347" s="116"/>
      <c r="N347" s="116"/>
    </row>
    <row r="348" spans="2:14">
      <c r="B348" s="115"/>
      <c r="C348" s="115"/>
      <c r="D348" s="115"/>
      <c r="E348" s="115"/>
      <c r="F348" s="115"/>
      <c r="G348" s="115"/>
      <c r="H348" s="116"/>
      <c r="I348" s="116"/>
      <c r="J348" s="116"/>
      <c r="K348" s="116"/>
      <c r="L348" s="116"/>
      <c r="M348" s="116"/>
      <c r="N348" s="116"/>
    </row>
    <row r="349" spans="2:14">
      <c r="B349" s="115"/>
      <c r="C349" s="115"/>
      <c r="D349" s="115"/>
      <c r="E349" s="115"/>
      <c r="F349" s="115"/>
      <c r="G349" s="115"/>
      <c r="H349" s="116"/>
      <c r="I349" s="116"/>
      <c r="J349" s="116"/>
      <c r="K349" s="116"/>
      <c r="L349" s="116"/>
      <c r="M349" s="116"/>
      <c r="N349" s="116"/>
    </row>
    <row r="350" spans="2:14">
      <c r="B350" s="115"/>
      <c r="C350" s="115"/>
      <c r="D350" s="115"/>
      <c r="E350" s="115"/>
      <c r="F350" s="115"/>
      <c r="G350" s="115"/>
      <c r="H350" s="116"/>
      <c r="I350" s="116"/>
      <c r="J350" s="116"/>
      <c r="K350" s="116"/>
      <c r="L350" s="116"/>
      <c r="M350" s="116"/>
      <c r="N350" s="116"/>
    </row>
    <row r="351" spans="2:14">
      <c r="B351" s="115"/>
      <c r="C351" s="115"/>
      <c r="D351" s="115"/>
      <c r="E351" s="115"/>
      <c r="F351" s="115"/>
      <c r="G351" s="115"/>
      <c r="H351" s="116"/>
      <c r="I351" s="116"/>
      <c r="J351" s="116"/>
      <c r="K351" s="116"/>
      <c r="L351" s="116"/>
      <c r="M351" s="116"/>
      <c r="N351" s="116"/>
    </row>
    <row r="352" spans="2:14">
      <c r="B352" s="115"/>
      <c r="C352" s="115"/>
      <c r="D352" s="115"/>
      <c r="E352" s="115"/>
      <c r="F352" s="115"/>
      <c r="G352" s="115"/>
      <c r="H352" s="116"/>
      <c r="I352" s="116"/>
      <c r="J352" s="116"/>
      <c r="K352" s="116"/>
      <c r="L352" s="116"/>
      <c r="M352" s="116"/>
      <c r="N352" s="116"/>
    </row>
    <row r="353" spans="2:14">
      <c r="B353" s="115"/>
      <c r="C353" s="115"/>
      <c r="D353" s="115"/>
      <c r="E353" s="115"/>
      <c r="F353" s="115"/>
      <c r="G353" s="115"/>
      <c r="H353" s="116"/>
      <c r="I353" s="116"/>
      <c r="J353" s="116"/>
      <c r="K353" s="116"/>
      <c r="L353" s="116"/>
      <c r="M353" s="116"/>
      <c r="N353" s="116"/>
    </row>
    <row r="354" spans="2:14">
      <c r="B354" s="115"/>
      <c r="C354" s="115"/>
      <c r="D354" s="115"/>
      <c r="E354" s="115"/>
      <c r="F354" s="115"/>
      <c r="G354" s="115"/>
      <c r="H354" s="116"/>
      <c r="I354" s="116"/>
      <c r="J354" s="116"/>
      <c r="K354" s="116"/>
      <c r="L354" s="116"/>
      <c r="M354" s="116"/>
      <c r="N354" s="116"/>
    </row>
    <row r="355" spans="2:14">
      <c r="B355" s="115"/>
      <c r="C355" s="115"/>
      <c r="D355" s="115"/>
      <c r="E355" s="115"/>
      <c r="F355" s="115"/>
      <c r="G355" s="115"/>
      <c r="H355" s="116"/>
      <c r="I355" s="116"/>
      <c r="J355" s="116"/>
      <c r="K355" s="116"/>
      <c r="L355" s="116"/>
      <c r="M355" s="116"/>
      <c r="N355" s="116"/>
    </row>
    <row r="356" spans="2:14">
      <c r="B356" s="115"/>
      <c r="C356" s="115"/>
      <c r="D356" s="115"/>
      <c r="E356" s="115"/>
      <c r="F356" s="115"/>
      <c r="G356" s="115"/>
      <c r="H356" s="116"/>
      <c r="I356" s="116"/>
      <c r="J356" s="116"/>
      <c r="K356" s="116"/>
      <c r="L356" s="116"/>
      <c r="M356" s="116"/>
      <c r="N356" s="116"/>
    </row>
    <row r="357" spans="2:14">
      <c r="B357" s="115"/>
      <c r="C357" s="115"/>
      <c r="D357" s="115"/>
      <c r="E357" s="115"/>
      <c r="F357" s="115"/>
      <c r="G357" s="115"/>
      <c r="H357" s="116"/>
      <c r="I357" s="116"/>
      <c r="J357" s="116"/>
      <c r="K357" s="116"/>
      <c r="L357" s="116"/>
      <c r="M357" s="116"/>
      <c r="N357" s="116"/>
    </row>
    <row r="358" spans="2:14">
      <c r="B358" s="115"/>
      <c r="C358" s="115"/>
      <c r="D358" s="115"/>
      <c r="E358" s="115"/>
      <c r="F358" s="115"/>
      <c r="G358" s="115"/>
      <c r="H358" s="116"/>
      <c r="I358" s="116"/>
      <c r="J358" s="116"/>
      <c r="K358" s="116"/>
      <c r="L358" s="116"/>
      <c r="M358" s="116"/>
      <c r="N358" s="116"/>
    </row>
    <row r="359" spans="2:14">
      <c r="B359" s="115"/>
      <c r="C359" s="115"/>
      <c r="D359" s="115"/>
      <c r="E359" s="115"/>
      <c r="F359" s="115"/>
      <c r="G359" s="115"/>
      <c r="H359" s="116"/>
      <c r="I359" s="116"/>
      <c r="J359" s="116"/>
      <c r="K359" s="116"/>
      <c r="L359" s="116"/>
      <c r="M359" s="116"/>
      <c r="N359" s="116"/>
    </row>
    <row r="360" spans="2:14">
      <c r="B360" s="115"/>
      <c r="C360" s="115"/>
      <c r="D360" s="115"/>
      <c r="E360" s="115"/>
      <c r="F360" s="115"/>
      <c r="G360" s="115"/>
      <c r="H360" s="116"/>
      <c r="I360" s="116"/>
      <c r="J360" s="116"/>
      <c r="K360" s="116"/>
      <c r="L360" s="116"/>
      <c r="M360" s="116"/>
      <c r="N360" s="116"/>
    </row>
    <row r="361" spans="2:14">
      <c r="B361" s="115"/>
      <c r="C361" s="115"/>
      <c r="D361" s="115"/>
      <c r="E361" s="115"/>
      <c r="F361" s="115"/>
      <c r="G361" s="115"/>
      <c r="H361" s="116"/>
      <c r="I361" s="116"/>
      <c r="J361" s="116"/>
      <c r="K361" s="116"/>
      <c r="L361" s="116"/>
      <c r="M361" s="116"/>
      <c r="N361" s="116"/>
    </row>
    <row r="362" spans="2:14">
      <c r="B362" s="115"/>
      <c r="C362" s="115"/>
      <c r="D362" s="115"/>
      <c r="E362" s="115"/>
      <c r="F362" s="115"/>
      <c r="G362" s="115"/>
      <c r="H362" s="116"/>
      <c r="I362" s="116"/>
      <c r="J362" s="116"/>
      <c r="K362" s="116"/>
      <c r="L362" s="116"/>
      <c r="M362" s="116"/>
      <c r="N362" s="116"/>
    </row>
    <row r="363" spans="2:14">
      <c r="B363" s="115"/>
      <c r="C363" s="115"/>
      <c r="D363" s="115"/>
      <c r="E363" s="115"/>
      <c r="F363" s="115"/>
      <c r="G363" s="115"/>
      <c r="H363" s="116"/>
      <c r="I363" s="116"/>
      <c r="J363" s="116"/>
      <c r="K363" s="116"/>
      <c r="L363" s="116"/>
      <c r="M363" s="116"/>
      <c r="N363" s="116"/>
    </row>
    <row r="364" spans="2:14">
      <c r="B364" s="115"/>
      <c r="C364" s="115"/>
      <c r="D364" s="115"/>
      <c r="E364" s="115"/>
      <c r="F364" s="115"/>
      <c r="G364" s="115"/>
      <c r="H364" s="116"/>
      <c r="I364" s="116"/>
      <c r="J364" s="116"/>
      <c r="K364" s="116"/>
      <c r="L364" s="116"/>
      <c r="M364" s="116"/>
      <c r="N364" s="116"/>
    </row>
    <row r="365" spans="2:14">
      <c r="B365" s="115"/>
      <c r="C365" s="115"/>
      <c r="D365" s="115"/>
      <c r="E365" s="115"/>
      <c r="F365" s="115"/>
      <c r="G365" s="115"/>
      <c r="H365" s="116"/>
      <c r="I365" s="116"/>
      <c r="J365" s="116"/>
      <c r="K365" s="116"/>
      <c r="L365" s="116"/>
      <c r="M365" s="116"/>
      <c r="N365" s="116"/>
    </row>
    <row r="366" spans="2:14">
      <c r="B366" s="115"/>
      <c r="C366" s="115"/>
      <c r="D366" s="115"/>
      <c r="E366" s="115"/>
      <c r="F366" s="115"/>
      <c r="G366" s="115"/>
      <c r="H366" s="116"/>
      <c r="I366" s="116"/>
      <c r="J366" s="116"/>
      <c r="K366" s="116"/>
      <c r="L366" s="116"/>
      <c r="M366" s="116"/>
      <c r="N366" s="116"/>
    </row>
    <row r="367" spans="2:14">
      <c r="B367" s="115"/>
      <c r="C367" s="115"/>
      <c r="D367" s="115"/>
      <c r="E367" s="115"/>
      <c r="F367" s="115"/>
      <c r="G367" s="115"/>
      <c r="H367" s="116"/>
      <c r="I367" s="116"/>
      <c r="J367" s="116"/>
      <c r="K367" s="116"/>
      <c r="L367" s="116"/>
      <c r="M367" s="116"/>
      <c r="N367" s="116"/>
    </row>
    <row r="368" spans="2:14">
      <c r="B368" s="115"/>
      <c r="C368" s="115"/>
      <c r="D368" s="115"/>
      <c r="E368" s="115"/>
      <c r="F368" s="115"/>
      <c r="G368" s="115"/>
      <c r="H368" s="116"/>
      <c r="I368" s="116"/>
      <c r="J368" s="116"/>
      <c r="K368" s="116"/>
      <c r="L368" s="116"/>
      <c r="M368" s="116"/>
      <c r="N368" s="116"/>
    </row>
    <row r="369" spans="2:14">
      <c r="B369" s="115"/>
      <c r="C369" s="115"/>
      <c r="D369" s="115"/>
      <c r="E369" s="115"/>
      <c r="F369" s="115"/>
      <c r="G369" s="115"/>
      <c r="H369" s="116"/>
      <c r="I369" s="116"/>
      <c r="J369" s="116"/>
      <c r="K369" s="116"/>
      <c r="L369" s="116"/>
      <c r="M369" s="116"/>
      <c r="N369" s="116"/>
    </row>
    <row r="370" spans="2:14">
      <c r="B370" s="115"/>
      <c r="C370" s="115"/>
      <c r="D370" s="115"/>
      <c r="E370" s="115"/>
      <c r="F370" s="115"/>
      <c r="G370" s="115"/>
      <c r="H370" s="116"/>
      <c r="I370" s="116"/>
      <c r="J370" s="116"/>
      <c r="K370" s="116"/>
      <c r="L370" s="116"/>
      <c r="M370" s="116"/>
      <c r="N370" s="116"/>
    </row>
    <row r="371" spans="2:14">
      <c r="B371" s="115"/>
      <c r="C371" s="115"/>
      <c r="D371" s="115"/>
      <c r="E371" s="115"/>
      <c r="F371" s="115"/>
      <c r="G371" s="115"/>
      <c r="H371" s="116"/>
      <c r="I371" s="116"/>
      <c r="J371" s="116"/>
      <c r="K371" s="116"/>
      <c r="L371" s="116"/>
      <c r="M371" s="116"/>
      <c r="N371" s="116"/>
    </row>
    <row r="372" spans="2:14">
      <c r="B372" s="115"/>
      <c r="C372" s="115"/>
      <c r="D372" s="115"/>
      <c r="E372" s="115"/>
      <c r="F372" s="115"/>
      <c r="G372" s="115"/>
      <c r="H372" s="116"/>
      <c r="I372" s="116"/>
      <c r="J372" s="116"/>
      <c r="K372" s="116"/>
      <c r="L372" s="116"/>
      <c r="M372" s="116"/>
      <c r="N372" s="116"/>
    </row>
    <row r="373" spans="2:14">
      <c r="B373" s="115"/>
      <c r="C373" s="115"/>
      <c r="D373" s="115"/>
      <c r="E373" s="115"/>
      <c r="F373" s="115"/>
      <c r="G373" s="115"/>
      <c r="H373" s="116"/>
      <c r="I373" s="116"/>
      <c r="J373" s="116"/>
      <c r="K373" s="116"/>
      <c r="L373" s="116"/>
      <c r="M373" s="116"/>
      <c r="N373" s="116"/>
    </row>
    <row r="374" spans="2:14">
      <c r="B374" s="115"/>
      <c r="C374" s="115"/>
      <c r="D374" s="115"/>
      <c r="E374" s="115"/>
      <c r="F374" s="115"/>
      <c r="G374" s="115"/>
      <c r="H374" s="116"/>
      <c r="I374" s="116"/>
      <c r="J374" s="116"/>
      <c r="K374" s="116"/>
      <c r="L374" s="116"/>
      <c r="M374" s="116"/>
      <c r="N374" s="116"/>
    </row>
    <row r="375" spans="2:14">
      <c r="B375" s="115"/>
      <c r="C375" s="115"/>
      <c r="D375" s="115"/>
      <c r="E375" s="115"/>
      <c r="F375" s="115"/>
      <c r="G375" s="115"/>
      <c r="H375" s="116"/>
      <c r="I375" s="116"/>
      <c r="J375" s="116"/>
      <c r="K375" s="116"/>
      <c r="L375" s="116"/>
      <c r="M375" s="116"/>
      <c r="N375" s="116"/>
    </row>
    <row r="376" spans="2:14">
      <c r="B376" s="115"/>
      <c r="C376" s="115"/>
      <c r="D376" s="115"/>
      <c r="E376" s="115"/>
      <c r="F376" s="115"/>
      <c r="G376" s="115"/>
      <c r="H376" s="116"/>
      <c r="I376" s="116"/>
      <c r="J376" s="116"/>
      <c r="K376" s="116"/>
      <c r="L376" s="116"/>
      <c r="M376" s="116"/>
      <c r="N376" s="116"/>
    </row>
    <row r="377" spans="2:14">
      <c r="B377" s="115"/>
      <c r="C377" s="115"/>
      <c r="D377" s="115"/>
      <c r="E377" s="115"/>
      <c r="F377" s="115"/>
      <c r="G377" s="115"/>
      <c r="H377" s="116"/>
      <c r="I377" s="116"/>
      <c r="J377" s="116"/>
      <c r="K377" s="116"/>
      <c r="L377" s="116"/>
      <c r="M377" s="116"/>
      <c r="N377" s="116"/>
    </row>
    <row r="378" spans="2:14">
      <c r="B378" s="115"/>
      <c r="C378" s="115"/>
      <c r="D378" s="115"/>
      <c r="E378" s="115"/>
      <c r="F378" s="115"/>
      <c r="G378" s="115"/>
      <c r="H378" s="116"/>
      <c r="I378" s="116"/>
      <c r="J378" s="116"/>
      <c r="K378" s="116"/>
      <c r="L378" s="116"/>
      <c r="M378" s="116"/>
      <c r="N378" s="116"/>
    </row>
    <row r="379" spans="2:14">
      <c r="B379" s="115"/>
      <c r="C379" s="115"/>
      <c r="D379" s="115"/>
      <c r="E379" s="115"/>
      <c r="F379" s="115"/>
      <c r="G379" s="115"/>
      <c r="H379" s="116"/>
      <c r="I379" s="116"/>
      <c r="J379" s="116"/>
      <c r="K379" s="116"/>
      <c r="L379" s="116"/>
      <c r="M379" s="116"/>
      <c r="N379" s="116"/>
    </row>
    <row r="380" spans="2:14">
      <c r="B380" s="115"/>
      <c r="C380" s="115"/>
      <c r="D380" s="115"/>
      <c r="E380" s="115"/>
      <c r="F380" s="115"/>
      <c r="G380" s="115"/>
      <c r="H380" s="116"/>
      <c r="I380" s="116"/>
      <c r="J380" s="116"/>
      <c r="K380" s="116"/>
      <c r="L380" s="116"/>
      <c r="M380" s="116"/>
      <c r="N380" s="116"/>
    </row>
    <row r="381" spans="2:14">
      <c r="B381" s="115"/>
      <c r="C381" s="115"/>
      <c r="D381" s="115"/>
      <c r="E381" s="115"/>
      <c r="F381" s="115"/>
      <c r="G381" s="115"/>
      <c r="H381" s="116"/>
      <c r="I381" s="116"/>
      <c r="J381" s="116"/>
      <c r="K381" s="116"/>
      <c r="L381" s="116"/>
      <c r="M381" s="116"/>
      <c r="N381" s="116"/>
    </row>
    <row r="382" spans="2:14">
      <c r="B382" s="115"/>
      <c r="C382" s="115"/>
      <c r="D382" s="115"/>
      <c r="E382" s="115"/>
      <c r="F382" s="115"/>
      <c r="G382" s="115"/>
      <c r="H382" s="116"/>
      <c r="I382" s="116"/>
      <c r="J382" s="116"/>
      <c r="K382" s="116"/>
      <c r="L382" s="116"/>
      <c r="M382" s="116"/>
      <c r="N382" s="116"/>
    </row>
    <row r="383" spans="2:14">
      <c r="B383" s="115"/>
      <c r="C383" s="115"/>
      <c r="D383" s="115"/>
      <c r="E383" s="115"/>
      <c r="F383" s="115"/>
      <c r="G383" s="115"/>
      <c r="H383" s="116"/>
      <c r="I383" s="116"/>
      <c r="J383" s="116"/>
      <c r="K383" s="116"/>
      <c r="L383" s="116"/>
      <c r="M383" s="116"/>
      <c r="N383" s="116"/>
    </row>
    <row r="384" spans="2:14">
      <c r="B384" s="115"/>
      <c r="C384" s="115"/>
      <c r="D384" s="115"/>
      <c r="E384" s="115"/>
      <c r="F384" s="115"/>
      <c r="G384" s="115"/>
      <c r="H384" s="116"/>
      <c r="I384" s="116"/>
      <c r="J384" s="116"/>
      <c r="K384" s="116"/>
      <c r="L384" s="116"/>
      <c r="M384" s="116"/>
      <c r="N384" s="116"/>
    </row>
    <row r="385" spans="2:14">
      <c r="B385" s="115"/>
      <c r="C385" s="115"/>
      <c r="D385" s="115"/>
      <c r="E385" s="115"/>
      <c r="F385" s="115"/>
      <c r="G385" s="115"/>
      <c r="H385" s="116"/>
      <c r="I385" s="116"/>
      <c r="J385" s="116"/>
      <c r="K385" s="116"/>
      <c r="L385" s="116"/>
      <c r="M385" s="116"/>
      <c r="N385" s="116"/>
    </row>
    <row r="386" spans="2:14">
      <c r="B386" s="115"/>
      <c r="C386" s="115"/>
      <c r="D386" s="115"/>
      <c r="E386" s="115"/>
      <c r="F386" s="115"/>
      <c r="G386" s="115"/>
      <c r="H386" s="116"/>
      <c r="I386" s="116"/>
      <c r="J386" s="116"/>
      <c r="K386" s="116"/>
      <c r="L386" s="116"/>
      <c r="M386" s="116"/>
      <c r="N386" s="116"/>
    </row>
    <row r="387" spans="2:14">
      <c r="B387" s="115"/>
      <c r="C387" s="115"/>
      <c r="D387" s="115"/>
      <c r="E387" s="115"/>
      <c r="F387" s="115"/>
      <c r="G387" s="115"/>
      <c r="H387" s="116"/>
      <c r="I387" s="116"/>
      <c r="J387" s="116"/>
      <c r="K387" s="116"/>
      <c r="L387" s="116"/>
      <c r="M387" s="116"/>
      <c r="N387" s="116"/>
    </row>
    <row r="388" spans="2:14">
      <c r="B388" s="115"/>
      <c r="C388" s="115"/>
      <c r="D388" s="115"/>
      <c r="E388" s="115"/>
      <c r="F388" s="115"/>
      <c r="G388" s="115"/>
      <c r="H388" s="116"/>
      <c r="I388" s="116"/>
      <c r="J388" s="116"/>
      <c r="K388" s="116"/>
      <c r="L388" s="116"/>
      <c r="M388" s="116"/>
      <c r="N388" s="116"/>
    </row>
    <row r="389" spans="2:14">
      <c r="B389" s="115"/>
      <c r="C389" s="115"/>
      <c r="D389" s="115"/>
      <c r="E389" s="115"/>
      <c r="F389" s="115"/>
      <c r="G389" s="115"/>
      <c r="H389" s="116"/>
      <c r="I389" s="116"/>
      <c r="J389" s="116"/>
      <c r="K389" s="116"/>
      <c r="L389" s="116"/>
      <c r="M389" s="116"/>
      <c r="N389" s="116"/>
    </row>
    <row r="390" spans="2:14">
      <c r="B390" s="115"/>
      <c r="C390" s="115"/>
      <c r="D390" s="115"/>
      <c r="E390" s="115"/>
      <c r="F390" s="115"/>
      <c r="G390" s="115"/>
      <c r="H390" s="116"/>
      <c r="I390" s="116"/>
      <c r="J390" s="116"/>
      <c r="K390" s="116"/>
      <c r="L390" s="116"/>
      <c r="M390" s="116"/>
      <c r="N390" s="116"/>
    </row>
    <row r="391" spans="2:14">
      <c r="B391" s="115"/>
      <c r="C391" s="115"/>
      <c r="D391" s="115"/>
      <c r="E391" s="115"/>
      <c r="F391" s="115"/>
      <c r="G391" s="115"/>
      <c r="H391" s="116"/>
      <c r="I391" s="116"/>
      <c r="J391" s="116"/>
      <c r="K391" s="116"/>
      <c r="L391" s="116"/>
      <c r="M391" s="116"/>
      <c r="N391" s="116"/>
    </row>
    <row r="392" spans="2:14">
      <c r="B392" s="115"/>
      <c r="C392" s="115"/>
      <c r="D392" s="115"/>
      <c r="E392" s="115"/>
      <c r="F392" s="115"/>
      <c r="G392" s="115"/>
      <c r="H392" s="116"/>
      <c r="I392" s="116"/>
      <c r="J392" s="116"/>
      <c r="K392" s="116"/>
      <c r="L392" s="116"/>
      <c r="M392" s="116"/>
      <c r="N392" s="116"/>
    </row>
    <row r="393" spans="2:14">
      <c r="B393" s="115"/>
      <c r="C393" s="115"/>
      <c r="D393" s="115"/>
      <c r="E393" s="115"/>
      <c r="F393" s="115"/>
      <c r="G393" s="115"/>
      <c r="H393" s="116"/>
      <c r="I393" s="116"/>
      <c r="J393" s="116"/>
      <c r="K393" s="116"/>
      <c r="L393" s="116"/>
      <c r="M393" s="116"/>
      <c r="N393" s="116"/>
    </row>
    <row r="394" spans="2:14">
      <c r="B394" s="115"/>
      <c r="C394" s="115"/>
      <c r="D394" s="115"/>
      <c r="E394" s="115"/>
      <c r="F394" s="115"/>
      <c r="G394" s="115"/>
      <c r="H394" s="116"/>
      <c r="I394" s="116"/>
      <c r="J394" s="116"/>
      <c r="K394" s="116"/>
      <c r="L394" s="116"/>
      <c r="M394" s="116"/>
      <c r="N394" s="116"/>
    </row>
    <row r="395" spans="2:14">
      <c r="B395" s="115"/>
      <c r="C395" s="115"/>
      <c r="D395" s="115"/>
      <c r="E395" s="115"/>
      <c r="F395" s="115"/>
      <c r="G395" s="115"/>
      <c r="H395" s="116"/>
      <c r="I395" s="116"/>
      <c r="J395" s="116"/>
      <c r="K395" s="116"/>
      <c r="L395" s="116"/>
      <c r="M395" s="116"/>
      <c r="N395" s="116"/>
    </row>
    <row r="396" spans="2:14">
      <c r="B396" s="115"/>
      <c r="C396" s="115"/>
      <c r="D396" s="115"/>
      <c r="E396" s="115"/>
      <c r="F396" s="115"/>
      <c r="G396" s="115"/>
      <c r="H396" s="116"/>
      <c r="I396" s="116"/>
      <c r="J396" s="116"/>
      <c r="K396" s="116"/>
      <c r="L396" s="116"/>
      <c r="M396" s="116"/>
      <c r="N396" s="116"/>
    </row>
    <row r="397" spans="2:14">
      <c r="B397" s="115"/>
      <c r="C397" s="115"/>
      <c r="D397" s="115"/>
      <c r="E397" s="115"/>
      <c r="F397" s="115"/>
      <c r="G397" s="115"/>
      <c r="H397" s="116"/>
      <c r="I397" s="116"/>
      <c r="J397" s="116"/>
      <c r="K397" s="116"/>
      <c r="L397" s="116"/>
      <c r="M397" s="116"/>
      <c r="N397" s="116"/>
    </row>
    <row r="398" spans="2:14">
      <c r="B398" s="115"/>
      <c r="C398" s="115"/>
      <c r="D398" s="115"/>
      <c r="E398" s="115"/>
      <c r="F398" s="115"/>
      <c r="G398" s="115"/>
      <c r="H398" s="116"/>
      <c r="I398" s="116"/>
      <c r="J398" s="116"/>
      <c r="K398" s="116"/>
      <c r="L398" s="116"/>
      <c r="M398" s="116"/>
      <c r="N398" s="116"/>
    </row>
    <row r="399" spans="2:14">
      <c r="B399" s="115"/>
      <c r="C399" s="115"/>
      <c r="D399" s="115"/>
      <c r="E399" s="115"/>
      <c r="F399" s="115"/>
      <c r="G399" s="115"/>
      <c r="H399" s="116"/>
      <c r="I399" s="116"/>
      <c r="J399" s="116"/>
      <c r="K399" s="116"/>
      <c r="L399" s="116"/>
      <c r="M399" s="116"/>
      <c r="N399" s="116"/>
    </row>
    <row r="400" spans="2:14">
      <c r="B400" s="115"/>
      <c r="C400" s="115"/>
      <c r="D400" s="115"/>
      <c r="E400" s="115"/>
      <c r="F400" s="115"/>
      <c r="G400" s="115"/>
      <c r="H400" s="116"/>
      <c r="I400" s="116"/>
      <c r="J400" s="116"/>
      <c r="K400" s="116"/>
      <c r="L400" s="116"/>
      <c r="M400" s="116"/>
      <c r="N400" s="116"/>
    </row>
    <row r="401" spans="2:14">
      <c r="B401" s="115"/>
      <c r="C401" s="115"/>
      <c r="D401" s="115"/>
      <c r="E401" s="115"/>
      <c r="F401" s="115"/>
      <c r="G401" s="115"/>
      <c r="H401" s="116"/>
      <c r="I401" s="116"/>
      <c r="J401" s="116"/>
      <c r="K401" s="116"/>
      <c r="L401" s="116"/>
      <c r="M401" s="116"/>
      <c r="N401" s="116"/>
    </row>
    <row r="402" spans="2:14">
      <c r="B402" s="115"/>
      <c r="C402" s="115"/>
      <c r="D402" s="115"/>
      <c r="E402" s="115"/>
      <c r="F402" s="115"/>
      <c r="G402" s="115"/>
      <c r="H402" s="116"/>
      <c r="I402" s="116"/>
      <c r="J402" s="116"/>
      <c r="K402" s="116"/>
      <c r="L402" s="116"/>
      <c r="M402" s="116"/>
      <c r="N402" s="116"/>
    </row>
    <row r="403" spans="2:14">
      <c r="B403" s="115"/>
      <c r="C403" s="115"/>
      <c r="D403" s="115"/>
      <c r="E403" s="115"/>
      <c r="F403" s="115"/>
      <c r="G403" s="115"/>
      <c r="H403" s="116"/>
      <c r="I403" s="116"/>
      <c r="J403" s="116"/>
      <c r="K403" s="116"/>
      <c r="L403" s="116"/>
      <c r="M403" s="116"/>
      <c r="N403" s="116"/>
    </row>
    <row r="404" spans="2:14">
      <c r="B404" s="115"/>
      <c r="C404" s="115"/>
      <c r="D404" s="115"/>
      <c r="E404" s="115"/>
      <c r="F404" s="115"/>
      <c r="G404" s="115"/>
      <c r="H404" s="116"/>
      <c r="I404" s="116"/>
      <c r="J404" s="116"/>
      <c r="K404" s="116"/>
      <c r="L404" s="116"/>
      <c r="M404" s="116"/>
      <c r="N404" s="116"/>
    </row>
    <row r="405" spans="2:14">
      <c r="B405" s="115"/>
      <c r="C405" s="115"/>
      <c r="D405" s="115"/>
      <c r="E405" s="115"/>
      <c r="F405" s="115"/>
      <c r="G405" s="115"/>
      <c r="H405" s="116"/>
      <c r="I405" s="116"/>
      <c r="J405" s="116"/>
      <c r="K405" s="116"/>
      <c r="L405" s="116"/>
      <c r="M405" s="116"/>
      <c r="N405" s="116"/>
    </row>
    <row r="406" spans="2:14">
      <c r="B406" s="115"/>
      <c r="C406" s="115"/>
      <c r="D406" s="115"/>
      <c r="E406" s="115"/>
      <c r="F406" s="115"/>
      <c r="G406" s="115"/>
      <c r="H406" s="116"/>
      <c r="I406" s="116"/>
      <c r="J406" s="116"/>
      <c r="K406" s="116"/>
      <c r="L406" s="116"/>
      <c r="M406" s="116"/>
      <c r="N406" s="116"/>
    </row>
    <row r="407" spans="2:14">
      <c r="B407" s="115"/>
      <c r="C407" s="115"/>
      <c r="D407" s="115"/>
      <c r="E407" s="115"/>
      <c r="F407" s="115"/>
      <c r="G407" s="115"/>
      <c r="H407" s="116"/>
      <c r="I407" s="116"/>
      <c r="J407" s="116"/>
      <c r="K407" s="116"/>
      <c r="L407" s="116"/>
      <c r="M407" s="116"/>
      <c r="N407" s="116"/>
    </row>
    <row r="408" spans="2:14">
      <c r="B408" s="115"/>
      <c r="C408" s="115"/>
      <c r="D408" s="115"/>
      <c r="E408" s="115"/>
      <c r="F408" s="115"/>
      <c r="G408" s="115"/>
      <c r="H408" s="116"/>
      <c r="I408" s="116"/>
      <c r="J408" s="116"/>
      <c r="K408" s="116"/>
      <c r="L408" s="116"/>
      <c r="M408" s="116"/>
      <c r="N408" s="116"/>
    </row>
    <row r="409" spans="2:14">
      <c r="B409" s="115"/>
      <c r="C409" s="115"/>
      <c r="D409" s="115"/>
      <c r="E409" s="115"/>
      <c r="F409" s="115"/>
      <c r="G409" s="115"/>
      <c r="H409" s="116"/>
      <c r="I409" s="116"/>
      <c r="J409" s="116"/>
      <c r="K409" s="116"/>
      <c r="L409" s="116"/>
      <c r="M409" s="116"/>
      <c r="N409" s="116"/>
    </row>
    <row r="410" spans="2:14">
      <c r="B410" s="115"/>
      <c r="C410" s="115"/>
      <c r="D410" s="115"/>
      <c r="E410" s="115"/>
      <c r="F410" s="115"/>
      <c r="G410" s="115"/>
      <c r="H410" s="116"/>
      <c r="I410" s="116"/>
      <c r="J410" s="116"/>
      <c r="K410" s="116"/>
      <c r="L410" s="116"/>
      <c r="M410" s="116"/>
      <c r="N410" s="116"/>
    </row>
    <row r="411" spans="2:14">
      <c r="B411" s="115"/>
      <c r="C411" s="115"/>
      <c r="D411" s="115"/>
      <c r="E411" s="115"/>
      <c r="F411" s="115"/>
      <c r="G411" s="115"/>
      <c r="H411" s="116"/>
      <c r="I411" s="116"/>
      <c r="J411" s="116"/>
      <c r="K411" s="116"/>
      <c r="L411" s="116"/>
      <c r="M411" s="116"/>
      <c r="N411" s="116"/>
    </row>
    <row r="412" spans="2:14">
      <c r="B412" s="115"/>
      <c r="C412" s="115"/>
      <c r="D412" s="115"/>
      <c r="E412" s="115"/>
      <c r="F412" s="115"/>
      <c r="G412" s="115"/>
      <c r="H412" s="116"/>
      <c r="I412" s="116"/>
      <c r="J412" s="116"/>
      <c r="K412" s="116"/>
      <c r="L412" s="116"/>
      <c r="M412" s="116"/>
      <c r="N412" s="116"/>
    </row>
    <row r="413" spans="2:14">
      <c r="B413" s="115"/>
      <c r="C413" s="115"/>
      <c r="D413" s="115"/>
      <c r="E413" s="115"/>
      <c r="F413" s="115"/>
      <c r="G413" s="115"/>
      <c r="H413" s="116"/>
      <c r="I413" s="116"/>
      <c r="J413" s="116"/>
      <c r="K413" s="116"/>
      <c r="L413" s="116"/>
      <c r="M413" s="116"/>
      <c r="N413" s="116"/>
    </row>
    <row r="414" spans="2:14">
      <c r="B414" s="115"/>
      <c r="C414" s="115"/>
      <c r="D414" s="115"/>
      <c r="E414" s="115"/>
      <c r="F414" s="115"/>
      <c r="G414" s="115"/>
      <c r="H414" s="116"/>
      <c r="I414" s="116"/>
      <c r="J414" s="116"/>
      <c r="K414" s="116"/>
      <c r="L414" s="116"/>
      <c r="M414" s="116"/>
      <c r="N414" s="116"/>
    </row>
    <row r="415" spans="2:14">
      <c r="B415" s="115"/>
      <c r="C415" s="115"/>
      <c r="D415" s="115"/>
      <c r="E415" s="115"/>
      <c r="F415" s="115"/>
      <c r="G415" s="115"/>
      <c r="H415" s="116"/>
      <c r="I415" s="116"/>
      <c r="J415" s="116"/>
      <c r="K415" s="116"/>
      <c r="L415" s="116"/>
      <c r="M415" s="116"/>
      <c r="N415" s="116"/>
    </row>
    <row r="416" spans="2:14">
      <c r="B416" s="115"/>
      <c r="C416" s="115"/>
      <c r="D416" s="115"/>
      <c r="E416" s="115"/>
      <c r="F416" s="115"/>
      <c r="G416" s="115"/>
      <c r="H416" s="116"/>
      <c r="I416" s="116"/>
      <c r="J416" s="116"/>
      <c r="K416" s="116"/>
      <c r="L416" s="116"/>
      <c r="M416" s="116"/>
      <c r="N416" s="116"/>
    </row>
    <row r="417" spans="2:14">
      <c r="B417" s="115"/>
      <c r="C417" s="115"/>
      <c r="D417" s="115"/>
      <c r="E417" s="115"/>
      <c r="F417" s="115"/>
      <c r="G417" s="115"/>
      <c r="H417" s="116"/>
      <c r="I417" s="116"/>
      <c r="J417" s="116"/>
      <c r="K417" s="116"/>
      <c r="L417" s="116"/>
      <c r="M417" s="116"/>
      <c r="N417" s="116"/>
    </row>
    <row r="418" spans="2:14">
      <c r="B418" s="115"/>
      <c r="C418" s="115"/>
      <c r="D418" s="115"/>
      <c r="E418" s="115"/>
      <c r="F418" s="115"/>
      <c r="G418" s="115"/>
      <c r="H418" s="116"/>
      <c r="I418" s="116"/>
      <c r="J418" s="116"/>
      <c r="K418" s="116"/>
      <c r="L418" s="116"/>
      <c r="M418" s="116"/>
      <c r="N418" s="116"/>
    </row>
    <row r="419" spans="2:14">
      <c r="B419" s="115"/>
      <c r="C419" s="115"/>
      <c r="D419" s="115"/>
      <c r="E419" s="115"/>
      <c r="F419" s="115"/>
      <c r="G419" s="115"/>
      <c r="H419" s="116"/>
      <c r="I419" s="116"/>
      <c r="J419" s="116"/>
      <c r="K419" s="116"/>
      <c r="L419" s="116"/>
      <c r="M419" s="116"/>
      <c r="N419" s="116"/>
    </row>
    <row r="420" spans="2:14">
      <c r="B420" s="115"/>
      <c r="C420" s="115"/>
      <c r="D420" s="115"/>
      <c r="E420" s="115"/>
      <c r="F420" s="115"/>
      <c r="G420" s="115"/>
      <c r="H420" s="116"/>
      <c r="I420" s="116"/>
      <c r="J420" s="116"/>
      <c r="K420" s="116"/>
      <c r="L420" s="116"/>
      <c r="M420" s="116"/>
      <c r="N420" s="116"/>
    </row>
    <row r="421" spans="2:14">
      <c r="B421" s="115"/>
      <c r="C421" s="115"/>
      <c r="D421" s="115"/>
      <c r="E421" s="115"/>
      <c r="F421" s="115"/>
      <c r="G421" s="115"/>
      <c r="H421" s="116"/>
      <c r="I421" s="116"/>
      <c r="J421" s="116"/>
      <c r="K421" s="116"/>
      <c r="L421" s="116"/>
      <c r="M421" s="116"/>
      <c r="N421" s="116"/>
    </row>
    <row r="422" spans="2:14">
      <c r="B422" s="115"/>
      <c r="C422" s="115"/>
      <c r="D422" s="115"/>
      <c r="E422" s="115"/>
      <c r="F422" s="115"/>
      <c r="G422" s="115"/>
      <c r="H422" s="116"/>
      <c r="I422" s="116"/>
      <c r="J422" s="116"/>
      <c r="K422" s="116"/>
      <c r="L422" s="116"/>
      <c r="M422" s="116"/>
      <c r="N422" s="116"/>
    </row>
    <row r="423" spans="2:14">
      <c r="B423" s="115"/>
      <c r="C423" s="115"/>
      <c r="D423" s="115"/>
      <c r="E423" s="115"/>
      <c r="F423" s="115"/>
      <c r="G423" s="115"/>
      <c r="H423" s="116"/>
      <c r="I423" s="116"/>
      <c r="J423" s="116"/>
      <c r="K423" s="116"/>
      <c r="L423" s="116"/>
      <c r="M423" s="116"/>
      <c r="N423" s="116"/>
    </row>
    <row r="424" spans="2:14">
      <c r="B424" s="115"/>
      <c r="C424" s="115"/>
      <c r="D424" s="115"/>
      <c r="E424" s="115"/>
      <c r="F424" s="115"/>
      <c r="G424" s="115"/>
      <c r="H424" s="116"/>
      <c r="I424" s="116"/>
      <c r="J424" s="116"/>
      <c r="K424" s="116"/>
      <c r="L424" s="116"/>
      <c r="M424" s="116"/>
      <c r="N424" s="116"/>
    </row>
    <row r="425" spans="2:14">
      <c r="B425" s="115"/>
      <c r="C425" s="115"/>
      <c r="D425" s="115"/>
      <c r="E425" s="115"/>
      <c r="F425" s="115"/>
      <c r="G425" s="115"/>
      <c r="H425" s="116"/>
      <c r="I425" s="116"/>
      <c r="J425" s="116"/>
      <c r="K425" s="116"/>
      <c r="L425" s="116"/>
      <c r="M425" s="116"/>
      <c r="N425" s="116"/>
    </row>
    <row r="426" spans="2:14">
      <c r="B426" s="115"/>
      <c r="C426" s="115"/>
      <c r="D426" s="115"/>
      <c r="E426" s="115"/>
      <c r="F426" s="115"/>
      <c r="G426" s="115"/>
      <c r="H426" s="116"/>
      <c r="I426" s="116"/>
      <c r="J426" s="116"/>
      <c r="K426" s="116"/>
      <c r="L426" s="116"/>
      <c r="M426" s="116"/>
      <c r="N426" s="116"/>
    </row>
    <row r="427" spans="2:14">
      <c r="B427" s="115"/>
      <c r="C427" s="115"/>
      <c r="D427" s="115"/>
      <c r="E427" s="115"/>
      <c r="F427" s="115"/>
      <c r="G427" s="115"/>
      <c r="H427" s="116"/>
      <c r="I427" s="116"/>
      <c r="J427" s="116"/>
      <c r="K427" s="116"/>
      <c r="L427" s="116"/>
      <c r="M427" s="116"/>
      <c r="N427" s="116"/>
    </row>
    <row r="428" spans="2:14">
      <c r="B428" s="115"/>
      <c r="C428" s="115"/>
      <c r="D428" s="115"/>
      <c r="E428" s="115"/>
      <c r="F428" s="115"/>
      <c r="G428" s="115"/>
      <c r="H428" s="116"/>
      <c r="I428" s="116"/>
      <c r="J428" s="116"/>
      <c r="K428" s="116"/>
      <c r="L428" s="116"/>
      <c r="M428" s="116"/>
      <c r="N428" s="116"/>
    </row>
    <row r="429" spans="2:14">
      <c r="B429" s="115"/>
      <c r="C429" s="115"/>
      <c r="D429" s="115"/>
      <c r="E429" s="115"/>
      <c r="F429" s="115"/>
      <c r="G429" s="115"/>
      <c r="H429" s="116"/>
      <c r="I429" s="116"/>
      <c r="J429" s="116"/>
      <c r="K429" s="116"/>
      <c r="L429" s="116"/>
      <c r="M429" s="116"/>
      <c r="N429" s="116"/>
    </row>
    <row r="430" spans="2:14">
      <c r="B430" s="115"/>
      <c r="C430" s="115"/>
      <c r="D430" s="115"/>
      <c r="E430" s="115"/>
      <c r="F430" s="115"/>
      <c r="G430" s="115"/>
      <c r="H430" s="116"/>
      <c r="I430" s="116"/>
      <c r="J430" s="116"/>
      <c r="K430" s="116"/>
      <c r="L430" s="116"/>
      <c r="M430" s="116"/>
      <c r="N430" s="116"/>
    </row>
    <row r="431" spans="2:14">
      <c r="B431" s="115"/>
      <c r="C431" s="115"/>
      <c r="D431" s="115"/>
      <c r="E431" s="115"/>
      <c r="F431" s="115"/>
      <c r="G431" s="115"/>
      <c r="H431" s="116"/>
      <c r="I431" s="116"/>
      <c r="J431" s="116"/>
      <c r="K431" s="116"/>
      <c r="L431" s="116"/>
      <c r="M431" s="116"/>
      <c r="N431" s="116"/>
    </row>
    <row r="432" spans="2:14">
      <c r="B432" s="115"/>
      <c r="C432" s="115"/>
      <c r="D432" s="115"/>
      <c r="E432" s="115"/>
      <c r="F432" s="115"/>
      <c r="G432" s="115"/>
      <c r="H432" s="116"/>
      <c r="I432" s="116"/>
      <c r="J432" s="116"/>
      <c r="K432" s="116"/>
      <c r="L432" s="116"/>
      <c r="M432" s="116"/>
      <c r="N432" s="116"/>
    </row>
    <row r="433" spans="2:14">
      <c r="B433" s="115"/>
      <c r="C433" s="115"/>
      <c r="D433" s="115"/>
      <c r="E433" s="115"/>
      <c r="F433" s="115"/>
      <c r="G433" s="115"/>
      <c r="H433" s="116"/>
      <c r="I433" s="116"/>
      <c r="J433" s="116"/>
      <c r="K433" s="116"/>
      <c r="L433" s="116"/>
      <c r="M433" s="116"/>
      <c r="N433" s="116"/>
    </row>
    <row r="434" spans="2:14">
      <c r="B434" s="115"/>
      <c r="C434" s="115"/>
      <c r="D434" s="115"/>
      <c r="E434" s="115"/>
      <c r="F434" s="115"/>
      <c r="G434" s="115"/>
      <c r="H434" s="116"/>
      <c r="I434" s="116"/>
      <c r="J434" s="116"/>
      <c r="K434" s="116"/>
      <c r="L434" s="116"/>
      <c r="M434" s="116"/>
      <c r="N434" s="116"/>
    </row>
    <row r="435" spans="2:14">
      <c r="B435" s="115"/>
      <c r="C435" s="115"/>
      <c r="D435" s="115"/>
      <c r="E435" s="115"/>
      <c r="F435" s="115"/>
      <c r="G435" s="115"/>
      <c r="H435" s="116"/>
      <c r="I435" s="116"/>
      <c r="J435" s="116"/>
      <c r="K435" s="116"/>
      <c r="L435" s="116"/>
      <c r="M435" s="116"/>
      <c r="N435" s="116"/>
    </row>
    <row r="436" spans="2:14">
      <c r="B436" s="115"/>
      <c r="C436" s="115"/>
      <c r="D436" s="115"/>
      <c r="E436" s="115"/>
      <c r="F436" s="115"/>
      <c r="G436" s="115"/>
      <c r="H436" s="116"/>
      <c r="I436" s="116"/>
      <c r="J436" s="116"/>
      <c r="K436" s="116"/>
      <c r="L436" s="116"/>
      <c r="M436" s="116"/>
      <c r="N436" s="116"/>
    </row>
    <row r="437" spans="2:14">
      <c r="B437" s="115"/>
      <c r="C437" s="115"/>
      <c r="D437" s="115"/>
      <c r="E437" s="115"/>
      <c r="F437" s="115"/>
      <c r="G437" s="115"/>
      <c r="H437" s="116"/>
      <c r="I437" s="116"/>
      <c r="J437" s="116"/>
      <c r="K437" s="116"/>
      <c r="L437" s="116"/>
      <c r="M437" s="116"/>
      <c r="N437" s="116"/>
    </row>
    <row r="438" spans="2:14">
      <c r="B438" s="115"/>
      <c r="C438" s="115"/>
      <c r="D438" s="115"/>
      <c r="E438" s="115"/>
      <c r="F438" s="115"/>
      <c r="G438" s="115"/>
      <c r="H438" s="116"/>
      <c r="I438" s="116"/>
      <c r="J438" s="116"/>
      <c r="K438" s="116"/>
      <c r="L438" s="116"/>
      <c r="M438" s="116"/>
      <c r="N438" s="116"/>
    </row>
    <row r="439" spans="2:14">
      <c r="B439" s="115"/>
      <c r="C439" s="115"/>
      <c r="D439" s="115"/>
      <c r="E439" s="115"/>
      <c r="F439" s="115"/>
      <c r="G439" s="115"/>
      <c r="H439" s="116"/>
      <c r="I439" s="116"/>
      <c r="J439" s="116"/>
      <c r="K439" s="116"/>
      <c r="L439" s="116"/>
      <c r="M439" s="116"/>
      <c r="N439" s="116"/>
    </row>
    <row r="440" spans="2:14">
      <c r="B440" s="115"/>
      <c r="C440" s="115"/>
      <c r="D440" s="115"/>
      <c r="E440" s="115"/>
      <c r="F440" s="115"/>
      <c r="G440" s="115"/>
      <c r="H440" s="116"/>
      <c r="I440" s="116"/>
      <c r="J440" s="116"/>
      <c r="K440" s="116"/>
      <c r="L440" s="116"/>
      <c r="M440" s="116"/>
      <c r="N440" s="116"/>
    </row>
    <row r="441" spans="2:14">
      <c r="B441" s="115"/>
      <c r="C441" s="115"/>
      <c r="D441" s="115"/>
      <c r="E441" s="115"/>
      <c r="F441" s="115"/>
      <c r="G441" s="115"/>
      <c r="H441" s="116"/>
      <c r="I441" s="116"/>
      <c r="J441" s="116"/>
      <c r="K441" s="116"/>
      <c r="L441" s="116"/>
      <c r="M441" s="116"/>
      <c r="N441" s="116"/>
    </row>
    <row r="442" spans="2:14">
      <c r="B442" s="115"/>
      <c r="C442" s="115"/>
      <c r="D442" s="115"/>
      <c r="E442" s="115"/>
      <c r="F442" s="115"/>
      <c r="G442" s="115"/>
      <c r="H442" s="116"/>
      <c r="I442" s="116"/>
      <c r="J442" s="116"/>
      <c r="K442" s="116"/>
      <c r="L442" s="116"/>
      <c r="M442" s="116"/>
      <c r="N442" s="116"/>
    </row>
    <row r="443" spans="2:14">
      <c r="B443" s="115"/>
      <c r="C443" s="115"/>
      <c r="D443" s="115"/>
      <c r="E443" s="115"/>
      <c r="F443" s="115"/>
      <c r="G443" s="115"/>
      <c r="H443" s="116"/>
      <c r="I443" s="116"/>
      <c r="J443" s="116"/>
      <c r="K443" s="116"/>
      <c r="L443" s="116"/>
      <c r="M443" s="116"/>
      <c r="N443" s="116"/>
    </row>
    <row r="444" spans="2:14">
      <c r="B444" s="115"/>
      <c r="C444" s="115"/>
      <c r="D444" s="115"/>
      <c r="E444" s="115"/>
      <c r="F444" s="115"/>
      <c r="G444" s="115"/>
      <c r="H444" s="116"/>
      <c r="I444" s="116"/>
      <c r="J444" s="116"/>
      <c r="K444" s="116"/>
      <c r="L444" s="116"/>
      <c r="M444" s="116"/>
      <c r="N444" s="116"/>
    </row>
    <row r="445" spans="2:14">
      <c r="B445" s="115"/>
      <c r="C445" s="115"/>
      <c r="D445" s="115"/>
      <c r="E445" s="115"/>
      <c r="F445" s="115"/>
      <c r="G445" s="115"/>
      <c r="H445" s="116"/>
      <c r="I445" s="116"/>
      <c r="J445" s="116"/>
      <c r="K445" s="116"/>
      <c r="L445" s="116"/>
      <c r="M445" s="116"/>
      <c r="N445" s="116"/>
    </row>
    <row r="446" spans="2:14">
      <c r="B446" s="115"/>
      <c r="C446" s="115"/>
      <c r="D446" s="115"/>
      <c r="E446" s="115"/>
      <c r="F446" s="115"/>
      <c r="G446" s="115"/>
      <c r="H446" s="116"/>
      <c r="I446" s="116"/>
      <c r="J446" s="116"/>
      <c r="K446" s="116"/>
      <c r="L446" s="116"/>
      <c r="M446" s="116"/>
      <c r="N446" s="116"/>
    </row>
    <row r="447" spans="2:14">
      <c r="B447" s="115"/>
      <c r="C447" s="115"/>
      <c r="D447" s="115"/>
      <c r="E447" s="115"/>
      <c r="F447" s="115"/>
      <c r="G447" s="115"/>
      <c r="H447" s="116"/>
      <c r="I447" s="116"/>
      <c r="J447" s="116"/>
      <c r="K447" s="116"/>
      <c r="L447" s="116"/>
      <c r="M447" s="116"/>
      <c r="N447" s="116"/>
    </row>
    <row r="448" spans="2:14">
      <c r="B448" s="115"/>
      <c r="C448" s="115"/>
      <c r="D448" s="115"/>
      <c r="E448" s="115"/>
      <c r="F448" s="115"/>
      <c r="G448" s="115"/>
      <c r="H448" s="116"/>
      <c r="I448" s="116"/>
      <c r="J448" s="116"/>
      <c r="K448" s="116"/>
      <c r="L448" s="116"/>
      <c r="M448" s="116"/>
      <c r="N448" s="116"/>
    </row>
    <row r="449" spans="2:14">
      <c r="B449" s="115"/>
      <c r="C449" s="115"/>
      <c r="D449" s="115"/>
      <c r="E449" s="115"/>
      <c r="F449" s="115"/>
      <c r="G449" s="115"/>
      <c r="H449" s="116"/>
      <c r="I449" s="116"/>
      <c r="J449" s="116"/>
      <c r="K449" s="116"/>
      <c r="L449" s="116"/>
      <c r="M449" s="116"/>
      <c r="N449" s="116"/>
    </row>
    <row r="450" spans="2:14">
      <c r="B450" s="115"/>
      <c r="C450" s="115"/>
      <c r="D450" s="115"/>
      <c r="E450" s="115"/>
      <c r="F450" s="115"/>
      <c r="G450" s="115"/>
      <c r="H450" s="116"/>
      <c r="I450" s="116"/>
      <c r="J450" s="116"/>
      <c r="K450" s="116"/>
      <c r="L450" s="116"/>
      <c r="M450" s="116"/>
      <c r="N450" s="116"/>
    </row>
    <row r="451" spans="2:14">
      <c r="B451" s="115"/>
      <c r="C451" s="115"/>
      <c r="D451" s="115"/>
      <c r="E451" s="115"/>
      <c r="F451" s="115"/>
      <c r="G451" s="115"/>
      <c r="H451" s="116"/>
      <c r="I451" s="116"/>
      <c r="J451" s="116"/>
      <c r="K451" s="116"/>
      <c r="L451" s="116"/>
      <c r="M451" s="116"/>
      <c r="N451" s="116"/>
    </row>
    <row r="452" spans="2:14">
      <c r="B452" s="115"/>
      <c r="C452" s="115"/>
      <c r="D452" s="115"/>
      <c r="E452" s="115"/>
      <c r="F452" s="115"/>
      <c r="G452" s="115"/>
      <c r="H452" s="116"/>
      <c r="I452" s="116"/>
      <c r="J452" s="116"/>
      <c r="K452" s="116"/>
      <c r="L452" s="116"/>
      <c r="M452" s="116"/>
      <c r="N452" s="116"/>
    </row>
    <row r="453" spans="2:14">
      <c r="B453" s="115"/>
      <c r="C453" s="115"/>
      <c r="D453" s="115"/>
      <c r="E453" s="115"/>
      <c r="F453" s="115"/>
      <c r="G453" s="115"/>
      <c r="H453" s="116"/>
      <c r="I453" s="116"/>
      <c r="J453" s="116"/>
      <c r="K453" s="116"/>
      <c r="L453" s="116"/>
      <c r="M453" s="116"/>
      <c r="N453" s="116"/>
    </row>
    <row r="454" spans="2:14">
      <c r="B454" s="115"/>
      <c r="C454" s="115"/>
      <c r="D454" s="115"/>
      <c r="E454" s="115"/>
      <c r="F454" s="115"/>
      <c r="G454" s="115"/>
      <c r="H454" s="116"/>
      <c r="I454" s="116"/>
      <c r="J454" s="116"/>
      <c r="K454" s="116"/>
      <c r="L454" s="116"/>
      <c r="M454" s="116"/>
      <c r="N454" s="116"/>
    </row>
    <row r="455" spans="2:14">
      <c r="B455" s="115"/>
      <c r="C455" s="115"/>
      <c r="D455" s="115"/>
      <c r="E455" s="115"/>
      <c r="F455" s="115"/>
      <c r="G455" s="115"/>
      <c r="H455" s="116"/>
      <c r="I455" s="116"/>
      <c r="J455" s="116"/>
      <c r="K455" s="116"/>
      <c r="L455" s="116"/>
      <c r="M455" s="116"/>
      <c r="N455" s="116"/>
    </row>
    <row r="456" spans="2:14">
      <c r="B456" s="115"/>
      <c r="C456" s="115"/>
      <c r="D456" s="115"/>
      <c r="E456" s="115"/>
      <c r="F456" s="115"/>
      <c r="G456" s="115"/>
      <c r="H456" s="116"/>
      <c r="I456" s="116"/>
      <c r="J456" s="116"/>
      <c r="K456" s="116"/>
      <c r="L456" s="116"/>
      <c r="M456" s="116"/>
      <c r="N456" s="116"/>
    </row>
    <row r="457" spans="2:14">
      <c r="B457" s="115"/>
      <c r="C457" s="115"/>
      <c r="D457" s="115"/>
      <c r="E457" s="115"/>
      <c r="F457" s="115"/>
      <c r="G457" s="115"/>
      <c r="H457" s="116"/>
      <c r="I457" s="116"/>
      <c r="J457" s="116"/>
      <c r="K457" s="116"/>
      <c r="L457" s="116"/>
      <c r="M457" s="116"/>
      <c r="N457" s="116"/>
    </row>
    <row r="458" spans="2:14">
      <c r="B458" s="115"/>
      <c r="C458" s="115"/>
      <c r="D458" s="115"/>
      <c r="E458" s="115"/>
      <c r="F458" s="115"/>
      <c r="G458" s="115"/>
      <c r="H458" s="116"/>
      <c r="I458" s="116"/>
      <c r="J458" s="116"/>
      <c r="K458" s="116"/>
      <c r="L458" s="116"/>
      <c r="M458" s="116"/>
      <c r="N458" s="116"/>
    </row>
    <row r="459" spans="2:14">
      <c r="B459" s="115"/>
      <c r="C459" s="115"/>
      <c r="D459" s="115"/>
      <c r="E459" s="115"/>
      <c r="F459" s="115"/>
      <c r="G459" s="115"/>
      <c r="H459" s="116"/>
      <c r="I459" s="116"/>
      <c r="J459" s="116"/>
      <c r="K459" s="116"/>
      <c r="L459" s="116"/>
      <c r="M459" s="116"/>
      <c r="N459" s="116"/>
    </row>
    <row r="460" spans="2:14">
      <c r="B460" s="115"/>
      <c r="C460" s="115"/>
      <c r="D460" s="115"/>
      <c r="E460" s="115"/>
      <c r="F460" s="115"/>
      <c r="G460" s="115"/>
      <c r="H460" s="116"/>
      <c r="I460" s="116"/>
      <c r="J460" s="116"/>
      <c r="K460" s="116"/>
      <c r="L460" s="116"/>
      <c r="M460" s="116"/>
      <c r="N460" s="116"/>
    </row>
    <row r="461" spans="2:14">
      <c r="B461" s="115"/>
      <c r="C461" s="115"/>
      <c r="D461" s="115"/>
      <c r="E461" s="115"/>
      <c r="F461" s="115"/>
      <c r="G461" s="115"/>
      <c r="H461" s="116"/>
      <c r="I461" s="116"/>
      <c r="J461" s="116"/>
      <c r="K461" s="116"/>
      <c r="L461" s="116"/>
      <c r="M461" s="116"/>
      <c r="N461" s="116"/>
    </row>
    <row r="462" spans="2:14">
      <c r="B462" s="115"/>
      <c r="C462" s="115"/>
      <c r="D462" s="115"/>
      <c r="E462" s="115"/>
      <c r="F462" s="115"/>
      <c r="G462" s="115"/>
      <c r="H462" s="116"/>
      <c r="I462" s="116"/>
      <c r="J462" s="116"/>
      <c r="K462" s="116"/>
      <c r="L462" s="116"/>
      <c r="M462" s="116"/>
      <c r="N462" s="116"/>
    </row>
    <row r="463" spans="2:14">
      <c r="B463" s="115"/>
      <c r="C463" s="115"/>
      <c r="D463" s="115"/>
      <c r="E463" s="115"/>
      <c r="F463" s="115"/>
      <c r="G463" s="115"/>
      <c r="H463" s="116"/>
      <c r="I463" s="116"/>
      <c r="J463" s="116"/>
      <c r="K463" s="116"/>
      <c r="L463" s="116"/>
      <c r="M463" s="116"/>
      <c r="N463" s="116"/>
    </row>
    <row r="464" spans="2:14">
      <c r="B464" s="115"/>
      <c r="C464" s="115"/>
      <c r="D464" s="115"/>
      <c r="E464" s="115"/>
      <c r="F464" s="115"/>
      <c r="G464" s="115"/>
      <c r="H464" s="116"/>
      <c r="I464" s="116"/>
      <c r="J464" s="116"/>
      <c r="K464" s="116"/>
      <c r="L464" s="116"/>
      <c r="M464" s="116"/>
      <c r="N464" s="116"/>
    </row>
    <row r="465" spans="2:14">
      <c r="B465" s="115"/>
      <c r="C465" s="115"/>
      <c r="D465" s="115"/>
      <c r="E465" s="115"/>
      <c r="F465" s="115"/>
      <c r="G465" s="115"/>
      <c r="H465" s="116"/>
      <c r="I465" s="116"/>
      <c r="J465" s="116"/>
      <c r="K465" s="116"/>
      <c r="L465" s="116"/>
      <c r="M465" s="116"/>
      <c r="N465" s="116"/>
    </row>
    <row r="466" spans="2:14">
      <c r="B466" s="115"/>
      <c r="C466" s="115"/>
      <c r="D466" s="115"/>
      <c r="E466" s="115"/>
      <c r="F466" s="115"/>
      <c r="G466" s="115"/>
      <c r="H466" s="116"/>
      <c r="I466" s="116"/>
      <c r="J466" s="116"/>
      <c r="K466" s="116"/>
      <c r="L466" s="116"/>
      <c r="M466" s="116"/>
      <c r="N466" s="116"/>
    </row>
    <row r="467" spans="2:14">
      <c r="B467" s="115"/>
      <c r="C467" s="115"/>
      <c r="D467" s="115"/>
      <c r="E467" s="115"/>
      <c r="F467" s="115"/>
      <c r="G467" s="115"/>
      <c r="H467" s="116"/>
      <c r="I467" s="116"/>
      <c r="J467" s="116"/>
      <c r="K467" s="116"/>
      <c r="L467" s="116"/>
      <c r="M467" s="116"/>
      <c r="N467" s="116"/>
    </row>
    <row r="468" spans="2:14">
      <c r="B468" s="115"/>
      <c r="C468" s="115"/>
      <c r="D468" s="115"/>
      <c r="E468" s="115"/>
      <c r="F468" s="115"/>
      <c r="G468" s="115"/>
      <c r="H468" s="116"/>
      <c r="I468" s="116"/>
      <c r="J468" s="116"/>
      <c r="K468" s="116"/>
      <c r="L468" s="116"/>
      <c r="M468" s="116"/>
      <c r="N468" s="116"/>
    </row>
    <row r="469" spans="2:14">
      <c r="B469" s="115"/>
      <c r="C469" s="115"/>
      <c r="D469" s="115"/>
      <c r="E469" s="115"/>
      <c r="F469" s="115"/>
      <c r="G469" s="115"/>
      <c r="H469" s="116"/>
      <c r="I469" s="116"/>
      <c r="J469" s="116"/>
      <c r="K469" s="116"/>
      <c r="L469" s="116"/>
      <c r="M469" s="116"/>
      <c r="N469" s="116"/>
    </row>
    <row r="470" spans="2:14">
      <c r="B470" s="115"/>
      <c r="C470" s="115"/>
      <c r="D470" s="115"/>
      <c r="E470" s="115"/>
      <c r="F470" s="115"/>
      <c r="G470" s="115"/>
      <c r="H470" s="116"/>
      <c r="I470" s="116"/>
      <c r="J470" s="116"/>
      <c r="K470" s="116"/>
      <c r="L470" s="116"/>
      <c r="M470" s="116"/>
      <c r="N470" s="116"/>
    </row>
    <row r="471" spans="2:14">
      <c r="B471" s="115"/>
      <c r="C471" s="115"/>
      <c r="D471" s="115"/>
      <c r="E471" s="115"/>
      <c r="F471" s="115"/>
      <c r="G471" s="115"/>
      <c r="H471" s="116"/>
      <c r="I471" s="116"/>
      <c r="J471" s="116"/>
      <c r="K471" s="116"/>
      <c r="L471" s="116"/>
      <c r="M471" s="116"/>
      <c r="N471" s="116"/>
    </row>
    <row r="472" spans="2:14">
      <c r="B472" s="115"/>
      <c r="C472" s="115"/>
      <c r="D472" s="115"/>
      <c r="E472" s="115"/>
      <c r="F472" s="115"/>
      <c r="G472" s="115"/>
      <c r="H472" s="116"/>
      <c r="I472" s="116"/>
      <c r="J472" s="116"/>
      <c r="K472" s="116"/>
      <c r="L472" s="116"/>
      <c r="M472" s="116"/>
      <c r="N472" s="116"/>
    </row>
    <row r="473" spans="2:14">
      <c r="B473" s="115"/>
      <c r="C473" s="115"/>
      <c r="D473" s="115"/>
      <c r="E473" s="115"/>
      <c r="F473" s="115"/>
      <c r="G473" s="115"/>
      <c r="H473" s="116"/>
      <c r="I473" s="116"/>
      <c r="J473" s="116"/>
      <c r="K473" s="116"/>
      <c r="L473" s="116"/>
      <c r="M473" s="116"/>
      <c r="N473" s="116"/>
    </row>
    <row r="474" spans="2:14">
      <c r="B474" s="115"/>
      <c r="C474" s="115"/>
      <c r="D474" s="115"/>
      <c r="E474" s="115"/>
      <c r="F474" s="115"/>
      <c r="G474" s="115"/>
      <c r="H474" s="116"/>
      <c r="I474" s="116"/>
      <c r="J474" s="116"/>
      <c r="K474" s="116"/>
      <c r="L474" s="116"/>
      <c r="M474" s="116"/>
      <c r="N474" s="116"/>
    </row>
    <row r="475" spans="2:14">
      <c r="B475" s="115"/>
      <c r="C475" s="115"/>
      <c r="D475" s="115"/>
      <c r="E475" s="115"/>
      <c r="F475" s="115"/>
      <c r="G475" s="115"/>
      <c r="H475" s="116"/>
      <c r="I475" s="116"/>
      <c r="J475" s="116"/>
      <c r="K475" s="116"/>
      <c r="L475" s="116"/>
      <c r="M475" s="116"/>
      <c r="N475" s="116"/>
    </row>
    <row r="476" spans="2:14">
      <c r="B476" s="115"/>
      <c r="C476" s="115"/>
      <c r="D476" s="115"/>
      <c r="E476" s="115"/>
      <c r="F476" s="115"/>
      <c r="G476" s="115"/>
      <c r="H476" s="116"/>
      <c r="I476" s="116"/>
      <c r="J476" s="116"/>
      <c r="K476" s="116"/>
      <c r="L476" s="116"/>
      <c r="M476" s="116"/>
      <c r="N476" s="116"/>
    </row>
    <row r="477" spans="2:14">
      <c r="B477" s="115"/>
      <c r="C477" s="115"/>
      <c r="D477" s="115"/>
      <c r="E477" s="115"/>
      <c r="F477" s="115"/>
      <c r="G477" s="115"/>
      <c r="H477" s="116"/>
      <c r="I477" s="116"/>
      <c r="J477" s="116"/>
      <c r="K477" s="116"/>
      <c r="L477" s="116"/>
      <c r="M477" s="116"/>
      <c r="N477" s="116"/>
    </row>
    <row r="478" spans="2:14">
      <c r="B478" s="115"/>
      <c r="C478" s="115"/>
      <c r="D478" s="115"/>
      <c r="E478" s="115"/>
      <c r="F478" s="115"/>
      <c r="G478" s="115"/>
      <c r="H478" s="116"/>
      <c r="I478" s="116"/>
      <c r="J478" s="116"/>
      <c r="K478" s="116"/>
      <c r="L478" s="116"/>
      <c r="M478" s="116"/>
      <c r="N478" s="116"/>
    </row>
    <row r="479" spans="2:14">
      <c r="B479" s="115"/>
      <c r="C479" s="115"/>
      <c r="D479" s="115"/>
      <c r="E479" s="115"/>
      <c r="F479" s="115"/>
      <c r="G479" s="115"/>
      <c r="H479" s="116"/>
      <c r="I479" s="116"/>
      <c r="J479" s="116"/>
      <c r="K479" s="116"/>
      <c r="L479" s="116"/>
      <c r="M479" s="116"/>
      <c r="N479" s="116"/>
    </row>
    <row r="480" spans="2:14">
      <c r="B480" s="115"/>
      <c r="C480" s="115"/>
      <c r="D480" s="115"/>
      <c r="E480" s="115"/>
      <c r="F480" s="115"/>
      <c r="G480" s="115"/>
      <c r="H480" s="116"/>
      <c r="I480" s="116"/>
      <c r="J480" s="116"/>
      <c r="K480" s="116"/>
      <c r="L480" s="116"/>
      <c r="M480" s="116"/>
      <c r="N480" s="116"/>
    </row>
    <row r="481" spans="2:14">
      <c r="B481" s="115"/>
      <c r="C481" s="115"/>
      <c r="D481" s="115"/>
      <c r="E481" s="115"/>
      <c r="F481" s="115"/>
      <c r="G481" s="115"/>
      <c r="H481" s="116"/>
      <c r="I481" s="116"/>
      <c r="J481" s="116"/>
      <c r="K481" s="116"/>
      <c r="L481" s="116"/>
      <c r="M481" s="116"/>
      <c r="N481" s="116"/>
    </row>
    <row r="482" spans="2:14">
      <c r="B482" s="115"/>
      <c r="C482" s="115"/>
      <c r="D482" s="115"/>
      <c r="E482" s="115"/>
      <c r="F482" s="115"/>
      <c r="G482" s="115"/>
      <c r="H482" s="116"/>
      <c r="I482" s="116"/>
      <c r="J482" s="116"/>
      <c r="K482" s="116"/>
      <c r="L482" s="116"/>
      <c r="M482" s="116"/>
      <c r="N482" s="116"/>
    </row>
    <row r="483" spans="2:14">
      <c r="B483" s="115"/>
      <c r="C483" s="115"/>
      <c r="D483" s="115"/>
      <c r="E483" s="115"/>
      <c r="F483" s="115"/>
      <c r="G483" s="115"/>
      <c r="H483" s="116"/>
      <c r="I483" s="116"/>
      <c r="J483" s="116"/>
      <c r="K483" s="116"/>
      <c r="L483" s="116"/>
      <c r="M483" s="116"/>
      <c r="N483" s="116"/>
    </row>
    <row r="484" spans="2:14">
      <c r="B484" s="115"/>
      <c r="C484" s="115"/>
      <c r="D484" s="115"/>
      <c r="E484" s="115"/>
      <c r="F484" s="115"/>
      <c r="G484" s="115"/>
      <c r="H484" s="116"/>
      <c r="I484" s="116"/>
      <c r="J484" s="116"/>
      <c r="K484" s="116"/>
      <c r="L484" s="116"/>
      <c r="M484" s="116"/>
      <c r="N484" s="116"/>
    </row>
    <row r="485" spans="2:14">
      <c r="B485" s="115"/>
      <c r="C485" s="115"/>
      <c r="D485" s="115"/>
      <c r="E485" s="115"/>
      <c r="F485" s="115"/>
      <c r="G485" s="115"/>
      <c r="H485" s="116"/>
      <c r="I485" s="116"/>
      <c r="J485" s="116"/>
      <c r="K485" s="116"/>
      <c r="L485" s="116"/>
      <c r="M485" s="116"/>
      <c r="N485" s="116"/>
    </row>
    <row r="486" spans="2:14">
      <c r="B486" s="115"/>
      <c r="C486" s="115"/>
      <c r="D486" s="115"/>
      <c r="E486" s="115"/>
      <c r="F486" s="115"/>
      <c r="G486" s="115"/>
      <c r="H486" s="116"/>
      <c r="I486" s="116"/>
      <c r="J486" s="116"/>
      <c r="K486" s="116"/>
      <c r="L486" s="116"/>
      <c r="M486" s="116"/>
      <c r="N486" s="116"/>
    </row>
    <row r="487" spans="2:14">
      <c r="B487" s="115"/>
      <c r="C487" s="115"/>
      <c r="D487" s="115"/>
      <c r="E487" s="115"/>
      <c r="F487" s="115"/>
      <c r="G487" s="115"/>
      <c r="H487" s="116"/>
      <c r="I487" s="116"/>
      <c r="J487" s="116"/>
      <c r="K487" s="116"/>
      <c r="L487" s="116"/>
      <c r="M487" s="116"/>
      <c r="N487" s="116"/>
    </row>
    <row r="488" spans="2:14">
      <c r="B488" s="115"/>
      <c r="C488" s="115"/>
      <c r="D488" s="115"/>
      <c r="E488" s="115"/>
      <c r="F488" s="115"/>
      <c r="G488" s="115"/>
      <c r="H488" s="116"/>
      <c r="I488" s="116"/>
      <c r="J488" s="116"/>
      <c r="K488" s="116"/>
      <c r="L488" s="116"/>
      <c r="M488" s="116"/>
      <c r="N488" s="116"/>
    </row>
    <row r="489" spans="2:14">
      <c r="B489" s="115"/>
      <c r="C489" s="115"/>
      <c r="D489" s="115"/>
      <c r="E489" s="115"/>
      <c r="F489" s="115"/>
      <c r="G489" s="115"/>
      <c r="H489" s="116"/>
      <c r="I489" s="116"/>
      <c r="J489" s="116"/>
      <c r="K489" s="116"/>
      <c r="L489" s="116"/>
      <c r="M489" s="116"/>
      <c r="N489" s="116"/>
    </row>
    <row r="490" spans="2:14">
      <c r="B490" s="115"/>
      <c r="C490" s="115"/>
      <c r="D490" s="115"/>
      <c r="E490" s="115"/>
      <c r="F490" s="115"/>
      <c r="G490" s="115"/>
      <c r="H490" s="116"/>
      <c r="I490" s="116"/>
      <c r="J490" s="116"/>
      <c r="K490" s="116"/>
      <c r="L490" s="116"/>
      <c r="M490" s="116"/>
      <c r="N490" s="116"/>
    </row>
    <row r="491" spans="2:14">
      <c r="B491" s="115"/>
      <c r="C491" s="115"/>
      <c r="D491" s="115"/>
      <c r="E491" s="115"/>
      <c r="F491" s="115"/>
      <c r="G491" s="115"/>
      <c r="H491" s="116"/>
      <c r="I491" s="116"/>
      <c r="J491" s="116"/>
      <c r="K491" s="116"/>
      <c r="L491" s="116"/>
      <c r="M491" s="116"/>
      <c r="N491" s="116"/>
    </row>
    <row r="492" spans="2:14">
      <c r="B492" s="115"/>
      <c r="C492" s="115"/>
      <c r="D492" s="115"/>
      <c r="E492" s="115"/>
      <c r="F492" s="115"/>
      <c r="G492" s="115"/>
      <c r="H492" s="116"/>
      <c r="I492" s="116"/>
      <c r="J492" s="116"/>
      <c r="K492" s="116"/>
      <c r="L492" s="116"/>
      <c r="M492" s="116"/>
      <c r="N492" s="116"/>
    </row>
    <row r="493" spans="2:14">
      <c r="B493" s="115"/>
      <c r="C493" s="115"/>
      <c r="D493" s="115"/>
      <c r="E493" s="115"/>
      <c r="F493" s="115"/>
      <c r="G493" s="115"/>
      <c r="H493" s="116"/>
      <c r="I493" s="116"/>
      <c r="J493" s="116"/>
      <c r="K493" s="116"/>
      <c r="L493" s="116"/>
      <c r="M493" s="116"/>
      <c r="N493" s="116"/>
    </row>
    <row r="494" spans="2:14">
      <c r="B494" s="115"/>
      <c r="C494" s="115"/>
      <c r="D494" s="115"/>
      <c r="E494" s="115"/>
      <c r="F494" s="115"/>
      <c r="G494" s="115"/>
      <c r="H494" s="116"/>
      <c r="I494" s="116"/>
      <c r="J494" s="116"/>
      <c r="K494" s="116"/>
      <c r="L494" s="116"/>
      <c r="M494" s="116"/>
      <c r="N494" s="116"/>
    </row>
    <row r="495" spans="2:14">
      <c r="B495" s="115"/>
      <c r="C495" s="115"/>
      <c r="D495" s="115"/>
      <c r="E495" s="115"/>
      <c r="F495" s="115"/>
      <c r="G495" s="115"/>
      <c r="H495" s="116"/>
      <c r="I495" s="116"/>
      <c r="J495" s="116"/>
      <c r="K495" s="116"/>
      <c r="L495" s="116"/>
      <c r="M495" s="116"/>
      <c r="N495" s="116"/>
    </row>
    <row r="496" spans="2:14">
      <c r="B496" s="115"/>
      <c r="C496" s="115"/>
      <c r="D496" s="115"/>
      <c r="E496" s="115"/>
      <c r="F496" s="115"/>
      <c r="G496" s="115"/>
      <c r="H496" s="116"/>
      <c r="I496" s="116"/>
      <c r="J496" s="116"/>
      <c r="K496" s="116"/>
      <c r="L496" s="116"/>
      <c r="M496" s="116"/>
      <c r="N496" s="116"/>
    </row>
    <row r="497" spans="2:14">
      <c r="B497" s="115"/>
      <c r="C497" s="115"/>
      <c r="D497" s="115"/>
      <c r="E497" s="115"/>
      <c r="F497" s="115"/>
      <c r="G497" s="115"/>
      <c r="H497" s="116"/>
      <c r="I497" s="116"/>
      <c r="J497" s="116"/>
      <c r="K497" s="116"/>
      <c r="L497" s="116"/>
      <c r="M497" s="116"/>
      <c r="N497" s="116"/>
    </row>
    <row r="498" spans="2:14">
      <c r="B498" s="115"/>
      <c r="C498" s="115"/>
      <c r="D498" s="115"/>
      <c r="E498" s="115"/>
      <c r="F498" s="115"/>
      <c r="G498" s="115"/>
      <c r="H498" s="116"/>
      <c r="I498" s="116"/>
      <c r="J498" s="116"/>
      <c r="K498" s="116"/>
      <c r="L498" s="116"/>
      <c r="M498" s="116"/>
      <c r="N498" s="116"/>
    </row>
    <row r="499" spans="2:14">
      <c r="B499" s="115"/>
      <c r="C499" s="115"/>
      <c r="D499" s="115"/>
      <c r="E499" s="115"/>
      <c r="F499" s="115"/>
      <c r="G499" s="115"/>
      <c r="H499" s="116"/>
      <c r="I499" s="116"/>
      <c r="J499" s="116"/>
      <c r="K499" s="116"/>
      <c r="L499" s="116"/>
      <c r="M499" s="116"/>
      <c r="N499" s="116"/>
    </row>
    <row r="500" spans="2:14">
      <c r="B500" s="115"/>
      <c r="C500" s="115"/>
      <c r="D500" s="115"/>
      <c r="E500" s="115"/>
      <c r="F500" s="115"/>
      <c r="G500" s="115"/>
      <c r="H500" s="116"/>
      <c r="I500" s="116"/>
      <c r="J500" s="116"/>
      <c r="K500" s="116"/>
      <c r="L500" s="116"/>
      <c r="M500" s="116"/>
      <c r="N500" s="116"/>
    </row>
    <row r="501" spans="2:14">
      <c r="B501" s="115"/>
      <c r="C501" s="115"/>
      <c r="D501" s="115"/>
      <c r="E501" s="115"/>
      <c r="F501" s="115"/>
      <c r="G501" s="115"/>
      <c r="H501" s="116"/>
      <c r="I501" s="116"/>
      <c r="J501" s="116"/>
      <c r="K501" s="116"/>
      <c r="L501" s="116"/>
      <c r="M501" s="116"/>
      <c r="N501" s="116"/>
    </row>
    <row r="502" spans="2:14">
      <c r="B502" s="115"/>
      <c r="C502" s="115"/>
      <c r="D502" s="115"/>
      <c r="E502" s="115"/>
      <c r="F502" s="115"/>
      <c r="G502" s="115"/>
      <c r="H502" s="116"/>
      <c r="I502" s="116"/>
      <c r="J502" s="116"/>
      <c r="K502" s="116"/>
      <c r="L502" s="116"/>
      <c r="M502" s="116"/>
      <c r="N502" s="116"/>
    </row>
    <row r="503" spans="2:14">
      <c r="B503" s="115"/>
      <c r="C503" s="115"/>
      <c r="D503" s="115"/>
      <c r="E503" s="115"/>
      <c r="F503" s="115"/>
      <c r="G503" s="115"/>
      <c r="H503" s="116"/>
      <c r="I503" s="116"/>
      <c r="J503" s="116"/>
      <c r="K503" s="116"/>
      <c r="L503" s="116"/>
      <c r="M503" s="116"/>
      <c r="N503" s="116"/>
    </row>
    <row r="504" spans="2:14">
      <c r="B504" s="115"/>
      <c r="C504" s="115"/>
      <c r="D504" s="115"/>
      <c r="E504" s="115"/>
      <c r="F504" s="115"/>
      <c r="G504" s="115"/>
      <c r="H504" s="116"/>
      <c r="I504" s="116"/>
      <c r="J504" s="116"/>
      <c r="K504" s="116"/>
      <c r="L504" s="116"/>
      <c r="M504" s="116"/>
      <c r="N504" s="116"/>
    </row>
    <row r="505" spans="2:14">
      <c r="B505" s="115"/>
      <c r="C505" s="115"/>
      <c r="D505" s="115"/>
      <c r="E505" s="115"/>
      <c r="F505" s="115"/>
      <c r="G505" s="115"/>
      <c r="H505" s="116"/>
      <c r="I505" s="116"/>
      <c r="J505" s="116"/>
      <c r="K505" s="116"/>
      <c r="L505" s="116"/>
      <c r="M505" s="116"/>
      <c r="N505" s="116"/>
    </row>
    <row r="506" spans="2:14">
      <c r="B506" s="115"/>
      <c r="C506" s="115"/>
      <c r="D506" s="115"/>
      <c r="E506" s="115"/>
      <c r="F506" s="115"/>
      <c r="G506" s="115"/>
      <c r="H506" s="116"/>
      <c r="I506" s="116"/>
      <c r="J506" s="116"/>
      <c r="K506" s="116"/>
      <c r="L506" s="116"/>
      <c r="M506" s="116"/>
      <c r="N506" s="116"/>
    </row>
    <row r="507" spans="2:14">
      <c r="B507" s="115"/>
      <c r="C507" s="115"/>
      <c r="D507" s="115"/>
      <c r="E507" s="115"/>
      <c r="F507" s="115"/>
      <c r="G507" s="115"/>
      <c r="H507" s="116"/>
      <c r="I507" s="116"/>
      <c r="J507" s="116"/>
      <c r="K507" s="116"/>
      <c r="L507" s="116"/>
      <c r="M507" s="116"/>
      <c r="N507" s="116"/>
    </row>
    <row r="508" spans="2:14">
      <c r="B508" s="115"/>
      <c r="C508" s="115"/>
      <c r="D508" s="115"/>
      <c r="E508" s="115"/>
      <c r="F508" s="115"/>
      <c r="G508" s="115"/>
      <c r="H508" s="116"/>
      <c r="I508" s="116"/>
      <c r="J508" s="116"/>
      <c r="K508" s="116"/>
      <c r="L508" s="116"/>
      <c r="M508" s="116"/>
      <c r="N508" s="116"/>
    </row>
    <row r="509" spans="2:14">
      <c r="B509" s="115"/>
      <c r="C509" s="115"/>
      <c r="D509" s="115"/>
      <c r="E509" s="115"/>
      <c r="F509" s="115"/>
      <c r="G509" s="115"/>
      <c r="H509" s="116"/>
      <c r="I509" s="116"/>
      <c r="J509" s="116"/>
      <c r="K509" s="116"/>
      <c r="L509" s="116"/>
      <c r="M509" s="116"/>
      <c r="N509" s="116"/>
    </row>
    <row r="510" spans="2:14">
      <c r="B510" s="115"/>
      <c r="C510" s="115"/>
      <c r="D510" s="115"/>
      <c r="E510" s="115"/>
      <c r="F510" s="115"/>
      <c r="G510" s="115"/>
      <c r="H510" s="116"/>
      <c r="I510" s="116"/>
      <c r="J510" s="116"/>
      <c r="K510" s="116"/>
      <c r="L510" s="116"/>
      <c r="M510" s="116"/>
      <c r="N510" s="116"/>
    </row>
    <row r="511" spans="2:14">
      <c r="B511" s="115"/>
      <c r="C511" s="115"/>
      <c r="D511" s="115"/>
      <c r="E511" s="115"/>
      <c r="F511" s="115"/>
      <c r="G511" s="115"/>
      <c r="H511" s="116"/>
      <c r="I511" s="116"/>
      <c r="J511" s="116"/>
      <c r="K511" s="116"/>
      <c r="L511" s="116"/>
      <c r="M511" s="116"/>
      <c r="N511" s="116"/>
    </row>
    <row r="512" spans="2:14">
      <c r="B512" s="115"/>
      <c r="C512" s="115"/>
      <c r="D512" s="115"/>
      <c r="E512" s="115"/>
      <c r="F512" s="115"/>
      <c r="G512" s="115"/>
      <c r="H512" s="116"/>
      <c r="I512" s="116"/>
      <c r="J512" s="116"/>
      <c r="K512" s="116"/>
      <c r="L512" s="116"/>
      <c r="M512" s="116"/>
      <c r="N512" s="116"/>
    </row>
    <row r="513" spans="2:14">
      <c r="B513" s="115"/>
      <c r="C513" s="115"/>
      <c r="D513" s="115"/>
      <c r="E513" s="115"/>
      <c r="F513" s="115"/>
      <c r="G513" s="115"/>
      <c r="H513" s="116"/>
      <c r="I513" s="116"/>
      <c r="J513" s="116"/>
      <c r="K513" s="116"/>
      <c r="L513" s="116"/>
      <c r="M513" s="116"/>
      <c r="N513" s="116"/>
    </row>
    <row r="514" spans="2:14">
      <c r="B514" s="115"/>
      <c r="C514" s="115"/>
      <c r="D514" s="115"/>
      <c r="E514" s="115"/>
      <c r="F514" s="115"/>
      <c r="G514" s="115"/>
      <c r="H514" s="116"/>
      <c r="I514" s="116"/>
      <c r="J514" s="116"/>
      <c r="K514" s="116"/>
      <c r="L514" s="116"/>
      <c r="M514" s="116"/>
      <c r="N514" s="116"/>
    </row>
    <row r="515" spans="2:14">
      <c r="B515" s="115"/>
      <c r="C515" s="115"/>
      <c r="D515" s="115"/>
      <c r="E515" s="115"/>
      <c r="F515" s="115"/>
      <c r="G515" s="115"/>
      <c r="H515" s="116"/>
      <c r="I515" s="116"/>
      <c r="J515" s="116"/>
      <c r="K515" s="116"/>
      <c r="L515" s="116"/>
      <c r="M515" s="116"/>
      <c r="N515" s="116"/>
    </row>
    <row r="516" spans="2:14">
      <c r="B516" s="115"/>
      <c r="C516" s="115"/>
      <c r="D516" s="115"/>
      <c r="E516" s="115"/>
      <c r="F516" s="115"/>
      <c r="G516" s="115"/>
      <c r="H516" s="116"/>
      <c r="I516" s="116"/>
      <c r="J516" s="116"/>
      <c r="K516" s="116"/>
      <c r="L516" s="116"/>
      <c r="M516" s="116"/>
      <c r="N516" s="116"/>
    </row>
    <row r="517" spans="2:14">
      <c r="B517" s="115"/>
      <c r="C517" s="115"/>
      <c r="D517" s="115"/>
      <c r="E517" s="115"/>
      <c r="F517" s="115"/>
      <c r="G517" s="115"/>
      <c r="H517" s="116"/>
      <c r="I517" s="116"/>
      <c r="J517" s="116"/>
      <c r="K517" s="116"/>
      <c r="L517" s="116"/>
      <c r="M517" s="116"/>
      <c r="N517" s="116"/>
    </row>
    <row r="518" spans="2:14">
      <c r="B518" s="115"/>
      <c r="C518" s="115"/>
      <c r="D518" s="115"/>
      <c r="E518" s="115"/>
      <c r="F518" s="115"/>
      <c r="G518" s="115"/>
      <c r="H518" s="116"/>
      <c r="I518" s="116"/>
      <c r="J518" s="116"/>
      <c r="K518" s="116"/>
      <c r="L518" s="116"/>
      <c r="M518" s="116"/>
      <c r="N518" s="116"/>
    </row>
    <row r="519" spans="2:14">
      <c r="B519" s="115"/>
      <c r="C519" s="115"/>
      <c r="D519" s="115"/>
      <c r="E519" s="115"/>
      <c r="F519" s="115"/>
      <c r="G519" s="115"/>
      <c r="H519" s="116"/>
      <c r="I519" s="116"/>
      <c r="J519" s="116"/>
      <c r="K519" s="116"/>
      <c r="L519" s="116"/>
      <c r="M519" s="116"/>
      <c r="N519" s="116"/>
    </row>
    <row r="520" spans="2:14">
      <c r="B520" s="115"/>
      <c r="C520" s="115"/>
      <c r="D520" s="115"/>
      <c r="E520" s="115"/>
      <c r="F520" s="115"/>
      <c r="G520" s="115"/>
      <c r="H520" s="116"/>
      <c r="I520" s="116"/>
      <c r="J520" s="116"/>
      <c r="K520" s="116"/>
      <c r="L520" s="116"/>
      <c r="M520" s="116"/>
      <c r="N520" s="116"/>
    </row>
    <row r="521" spans="2:14">
      <c r="B521" s="115"/>
      <c r="C521" s="115"/>
      <c r="D521" s="115"/>
      <c r="E521" s="115"/>
      <c r="F521" s="115"/>
      <c r="G521" s="115"/>
      <c r="H521" s="116"/>
      <c r="I521" s="116"/>
      <c r="J521" s="116"/>
      <c r="K521" s="116"/>
      <c r="L521" s="116"/>
      <c r="M521" s="116"/>
      <c r="N521" s="116"/>
    </row>
    <row r="522" spans="2:14">
      <c r="B522" s="115"/>
      <c r="C522" s="115"/>
      <c r="D522" s="115"/>
      <c r="E522" s="115"/>
      <c r="F522" s="115"/>
      <c r="G522" s="115"/>
      <c r="H522" s="116"/>
      <c r="I522" s="116"/>
      <c r="J522" s="116"/>
      <c r="K522" s="116"/>
      <c r="L522" s="116"/>
      <c r="M522" s="116"/>
      <c r="N522" s="116"/>
    </row>
    <row r="523" spans="2:14">
      <c r="B523" s="115"/>
      <c r="C523" s="115"/>
      <c r="D523" s="115"/>
      <c r="E523" s="115"/>
      <c r="F523" s="115"/>
      <c r="G523" s="115"/>
      <c r="H523" s="116"/>
      <c r="I523" s="116"/>
      <c r="J523" s="116"/>
      <c r="K523" s="116"/>
      <c r="L523" s="116"/>
      <c r="M523" s="116"/>
      <c r="N523" s="116"/>
    </row>
    <row r="524" spans="2:14">
      <c r="B524" s="115"/>
      <c r="C524" s="115"/>
      <c r="D524" s="115"/>
      <c r="E524" s="115"/>
      <c r="F524" s="115"/>
      <c r="G524" s="115"/>
      <c r="H524" s="116"/>
      <c r="I524" s="116"/>
      <c r="J524" s="116"/>
      <c r="K524" s="116"/>
      <c r="L524" s="116"/>
      <c r="M524" s="116"/>
      <c r="N524" s="116"/>
    </row>
    <row r="525" spans="2:14">
      <c r="B525" s="115"/>
      <c r="C525" s="115"/>
      <c r="D525" s="115"/>
      <c r="E525" s="115"/>
      <c r="F525" s="115"/>
      <c r="G525" s="115"/>
      <c r="H525" s="116"/>
      <c r="I525" s="116"/>
      <c r="J525" s="116"/>
      <c r="K525" s="116"/>
      <c r="L525" s="116"/>
      <c r="M525" s="116"/>
      <c r="N525" s="116"/>
    </row>
    <row r="526" spans="2:14">
      <c r="B526" s="115"/>
      <c r="C526" s="115"/>
      <c r="D526" s="115"/>
      <c r="E526" s="115"/>
      <c r="F526" s="115"/>
      <c r="G526" s="115"/>
      <c r="H526" s="116"/>
      <c r="I526" s="116"/>
      <c r="J526" s="116"/>
      <c r="K526" s="116"/>
      <c r="L526" s="116"/>
      <c r="M526" s="116"/>
      <c r="N526" s="116"/>
    </row>
    <row r="527" spans="2:14">
      <c r="B527" s="115"/>
      <c r="C527" s="115"/>
      <c r="D527" s="115"/>
      <c r="E527" s="115"/>
      <c r="F527" s="115"/>
      <c r="G527" s="115"/>
      <c r="H527" s="116"/>
      <c r="I527" s="116"/>
      <c r="J527" s="116"/>
      <c r="K527" s="116"/>
      <c r="L527" s="116"/>
      <c r="M527" s="116"/>
      <c r="N527" s="116"/>
    </row>
    <row r="528" spans="2:14">
      <c r="B528" s="115"/>
      <c r="C528" s="115"/>
      <c r="D528" s="115"/>
      <c r="E528" s="115"/>
      <c r="F528" s="115"/>
      <c r="G528" s="115"/>
      <c r="H528" s="116"/>
      <c r="I528" s="116"/>
      <c r="J528" s="116"/>
      <c r="K528" s="116"/>
      <c r="L528" s="116"/>
      <c r="M528" s="116"/>
      <c r="N528" s="116"/>
    </row>
    <row r="529" spans="2:14">
      <c r="B529" s="115"/>
      <c r="C529" s="115"/>
      <c r="D529" s="115"/>
      <c r="E529" s="115"/>
      <c r="F529" s="115"/>
      <c r="G529" s="115"/>
      <c r="H529" s="116"/>
      <c r="I529" s="116"/>
      <c r="J529" s="116"/>
      <c r="K529" s="116"/>
      <c r="L529" s="116"/>
      <c r="M529" s="116"/>
      <c r="N529" s="116"/>
    </row>
    <row r="530" spans="2:14">
      <c r="B530" s="115"/>
      <c r="C530" s="115"/>
      <c r="D530" s="115"/>
      <c r="E530" s="115"/>
      <c r="F530" s="115"/>
      <c r="G530" s="115"/>
      <c r="H530" s="116"/>
      <c r="I530" s="116"/>
      <c r="J530" s="116"/>
      <c r="K530" s="116"/>
      <c r="L530" s="116"/>
      <c r="M530" s="116"/>
      <c r="N530" s="116"/>
    </row>
    <row r="531" spans="2:14">
      <c r="B531" s="115"/>
      <c r="C531" s="115"/>
      <c r="D531" s="115"/>
      <c r="E531" s="115"/>
      <c r="F531" s="115"/>
      <c r="G531" s="115"/>
      <c r="H531" s="116"/>
      <c r="I531" s="116"/>
      <c r="J531" s="116"/>
      <c r="K531" s="116"/>
      <c r="L531" s="116"/>
      <c r="M531" s="116"/>
      <c r="N531" s="116"/>
    </row>
    <row r="532" spans="2:14">
      <c r="B532" s="115"/>
      <c r="C532" s="115"/>
      <c r="D532" s="115"/>
      <c r="E532" s="115"/>
      <c r="F532" s="115"/>
      <c r="G532" s="115"/>
      <c r="H532" s="116"/>
      <c r="I532" s="116"/>
      <c r="J532" s="116"/>
      <c r="K532" s="116"/>
      <c r="L532" s="116"/>
      <c r="M532" s="116"/>
      <c r="N532" s="116"/>
    </row>
    <row r="533" spans="2:14">
      <c r="B533" s="115"/>
      <c r="C533" s="115"/>
      <c r="D533" s="115"/>
      <c r="E533" s="115"/>
      <c r="F533" s="115"/>
      <c r="G533" s="115"/>
      <c r="H533" s="116"/>
      <c r="I533" s="116"/>
      <c r="J533" s="116"/>
      <c r="K533" s="116"/>
      <c r="L533" s="116"/>
      <c r="M533" s="116"/>
      <c r="N533" s="116"/>
    </row>
    <row r="534" spans="2:14">
      <c r="B534" s="115"/>
      <c r="C534" s="115"/>
      <c r="D534" s="115"/>
      <c r="E534" s="115"/>
      <c r="F534" s="115"/>
      <c r="G534" s="115"/>
      <c r="H534" s="116"/>
      <c r="I534" s="116"/>
      <c r="J534" s="116"/>
      <c r="K534" s="116"/>
      <c r="L534" s="116"/>
      <c r="M534" s="116"/>
      <c r="N534" s="116"/>
    </row>
    <row r="535" spans="2:14">
      <c r="B535" s="115"/>
      <c r="C535" s="115"/>
      <c r="D535" s="115"/>
      <c r="E535" s="115"/>
      <c r="F535" s="115"/>
      <c r="G535" s="115"/>
      <c r="H535" s="116"/>
      <c r="I535" s="116"/>
      <c r="J535" s="116"/>
      <c r="K535" s="116"/>
      <c r="L535" s="116"/>
      <c r="M535" s="116"/>
      <c r="N535" s="116"/>
    </row>
    <row r="536" spans="2:14">
      <c r="B536" s="115"/>
      <c r="C536" s="115"/>
      <c r="D536" s="115"/>
      <c r="E536" s="115"/>
      <c r="F536" s="115"/>
      <c r="G536" s="115"/>
      <c r="H536" s="116"/>
      <c r="I536" s="116"/>
      <c r="J536" s="116"/>
      <c r="K536" s="116"/>
      <c r="L536" s="116"/>
      <c r="M536" s="116"/>
      <c r="N536" s="116"/>
    </row>
    <row r="537" spans="2:14">
      <c r="B537" s="115"/>
      <c r="C537" s="115"/>
      <c r="D537" s="115"/>
      <c r="E537" s="115"/>
      <c r="F537" s="115"/>
      <c r="G537" s="115"/>
      <c r="H537" s="116"/>
      <c r="I537" s="116"/>
      <c r="J537" s="116"/>
      <c r="K537" s="116"/>
      <c r="L537" s="116"/>
      <c r="M537" s="116"/>
      <c r="N537" s="116"/>
    </row>
    <row r="538" spans="2:14">
      <c r="B538" s="115"/>
      <c r="C538" s="115"/>
      <c r="D538" s="115"/>
      <c r="E538" s="115"/>
      <c r="F538" s="115"/>
      <c r="G538" s="115"/>
      <c r="H538" s="116"/>
      <c r="I538" s="116"/>
      <c r="J538" s="116"/>
      <c r="K538" s="116"/>
      <c r="L538" s="116"/>
      <c r="M538" s="116"/>
      <c r="N538" s="116"/>
    </row>
    <row r="539" spans="2:14">
      <c r="B539" s="115"/>
      <c r="C539" s="115"/>
      <c r="D539" s="115"/>
      <c r="E539" s="115"/>
      <c r="F539" s="115"/>
      <c r="G539" s="115"/>
      <c r="H539" s="116"/>
      <c r="I539" s="116"/>
      <c r="J539" s="116"/>
      <c r="K539" s="116"/>
      <c r="L539" s="116"/>
      <c r="M539" s="116"/>
      <c r="N539" s="116"/>
    </row>
    <row r="540" spans="2:14">
      <c r="B540" s="115"/>
      <c r="C540" s="115"/>
      <c r="D540" s="115"/>
      <c r="E540" s="115"/>
      <c r="F540" s="115"/>
      <c r="G540" s="115"/>
      <c r="H540" s="116"/>
      <c r="I540" s="116"/>
      <c r="J540" s="116"/>
      <c r="K540" s="116"/>
      <c r="L540" s="116"/>
      <c r="M540" s="116"/>
      <c r="N540" s="116"/>
    </row>
    <row r="541" spans="2:14">
      <c r="B541" s="115"/>
      <c r="C541" s="115"/>
      <c r="D541" s="115"/>
      <c r="E541" s="115"/>
      <c r="F541" s="115"/>
      <c r="G541" s="115"/>
      <c r="H541" s="116"/>
      <c r="I541" s="116"/>
      <c r="J541" s="116"/>
      <c r="K541" s="116"/>
      <c r="L541" s="116"/>
      <c r="M541" s="116"/>
      <c r="N541" s="116"/>
    </row>
    <row r="542" spans="2:14">
      <c r="B542" s="115"/>
      <c r="C542" s="115"/>
      <c r="D542" s="115"/>
      <c r="E542" s="115"/>
      <c r="F542" s="115"/>
      <c r="G542" s="115"/>
      <c r="H542" s="116"/>
      <c r="I542" s="116"/>
      <c r="J542" s="116"/>
      <c r="K542" s="116"/>
      <c r="L542" s="116"/>
      <c r="M542" s="116"/>
      <c r="N542" s="116"/>
    </row>
    <row r="543" spans="2:14">
      <c r="B543" s="115"/>
      <c r="C543" s="115"/>
      <c r="D543" s="115"/>
      <c r="E543" s="115"/>
      <c r="F543" s="115"/>
      <c r="G543" s="115"/>
      <c r="H543" s="116"/>
      <c r="I543" s="116"/>
      <c r="J543" s="116"/>
      <c r="K543" s="116"/>
      <c r="L543" s="116"/>
      <c r="M543" s="116"/>
      <c r="N543" s="116"/>
    </row>
    <row r="544" spans="2:14">
      <c r="B544" s="115"/>
      <c r="C544" s="115"/>
      <c r="D544" s="115"/>
      <c r="E544" s="115"/>
      <c r="F544" s="115"/>
      <c r="G544" s="115"/>
      <c r="H544" s="116"/>
      <c r="I544" s="116"/>
      <c r="J544" s="116"/>
      <c r="K544" s="116"/>
      <c r="L544" s="116"/>
      <c r="M544" s="116"/>
      <c r="N544" s="116"/>
    </row>
    <row r="545" spans="2:14">
      <c r="B545" s="115"/>
      <c r="C545" s="115"/>
      <c r="D545" s="115"/>
      <c r="E545" s="115"/>
      <c r="F545" s="115"/>
      <c r="G545" s="115"/>
      <c r="H545" s="116"/>
      <c r="I545" s="116"/>
      <c r="J545" s="116"/>
      <c r="K545" s="116"/>
      <c r="L545" s="116"/>
      <c r="M545" s="116"/>
      <c r="N545" s="116"/>
    </row>
    <row r="546" spans="2:14">
      <c r="B546" s="115"/>
      <c r="C546" s="115"/>
      <c r="D546" s="115"/>
      <c r="E546" s="115"/>
      <c r="F546" s="115"/>
      <c r="G546" s="115"/>
      <c r="H546" s="116"/>
      <c r="I546" s="116"/>
      <c r="J546" s="116"/>
      <c r="K546" s="116"/>
      <c r="L546" s="116"/>
      <c r="M546" s="116"/>
      <c r="N546" s="116"/>
    </row>
    <row r="547" spans="2:14">
      <c r="B547" s="115"/>
      <c r="C547" s="115"/>
      <c r="D547" s="115"/>
      <c r="E547" s="115"/>
      <c r="F547" s="115"/>
      <c r="G547" s="115"/>
      <c r="H547" s="116"/>
      <c r="I547" s="116"/>
      <c r="J547" s="116"/>
      <c r="K547" s="116"/>
      <c r="L547" s="116"/>
      <c r="M547" s="116"/>
      <c r="N547" s="116"/>
    </row>
    <row r="548" spans="2:14">
      <c r="B548" s="115"/>
      <c r="C548" s="115"/>
      <c r="D548" s="115"/>
      <c r="E548" s="115"/>
      <c r="F548" s="115"/>
      <c r="G548" s="115"/>
      <c r="H548" s="116"/>
      <c r="I548" s="116"/>
      <c r="J548" s="116"/>
      <c r="K548" s="116"/>
      <c r="L548" s="116"/>
      <c r="M548" s="116"/>
      <c r="N548" s="116"/>
    </row>
    <row r="549" spans="2:14">
      <c r="B549" s="115"/>
      <c r="C549" s="115"/>
      <c r="D549" s="115"/>
      <c r="E549" s="115"/>
      <c r="F549" s="115"/>
      <c r="G549" s="115"/>
      <c r="H549" s="116"/>
      <c r="I549" s="116"/>
      <c r="J549" s="116"/>
      <c r="K549" s="116"/>
      <c r="L549" s="116"/>
      <c r="M549" s="116"/>
      <c r="N549" s="116"/>
    </row>
    <row r="550" spans="2:14">
      <c r="B550" s="115"/>
      <c r="C550" s="115"/>
      <c r="D550" s="115"/>
      <c r="E550" s="115"/>
      <c r="F550" s="115"/>
      <c r="G550" s="115"/>
      <c r="H550" s="116"/>
      <c r="I550" s="116"/>
      <c r="J550" s="116"/>
      <c r="K550" s="116"/>
      <c r="L550" s="116"/>
      <c r="M550" s="116"/>
      <c r="N550" s="116"/>
    </row>
    <row r="551" spans="2:14">
      <c r="B551" s="115"/>
      <c r="C551" s="115"/>
      <c r="D551" s="115"/>
      <c r="E551" s="115"/>
      <c r="F551" s="115"/>
      <c r="G551" s="115"/>
      <c r="H551" s="116"/>
      <c r="I551" s="116"/>
      <c r="J551" s="116"/>
      <c r="K551" s="116"/>
      <c r="L551" s="116"/>
      <c r="M551" s="116"/>
      <c r="N551" s="116"/>
    </row>
    <row r="552" spans="2:14">
      <c r="B552" s="115"/>
      <c r="C552" s="115"/>
      <c r="D552" s="115"/>
      <c r="E552" s="115"/>
      <c r="F552" s="115"/>
      <c r="G552" s="115"/>
      <c r="H552" s="116"/>
      <c r="I552" s="116"/>
      <c r="J552" s="116"/>
      <c r="K552" s="116"/>
      <c r="L552" s="116"/>
      <c r="M552" s="116"/>
      <c r="N552" s="116"/>
    </row>
    <row r="553" spans="2:14">
      <c r="B553" s="115"/>
      <c r="C553" s="115"/>
      <c r="D553" s="115"/>
      <c r="E553" s="115"/>
      <c r="F553" s="115"/>
      <c r="G553" s="115"/>
      <c r="H553" s="116"/>
      <c r="I553" s="116"/>
      <c r="J553" s="116"/>
      <c r="K553" s="116"/>
      <c r="L553" s="116"/>
      <c r="M553" s="116"/>
      <c r="N553" s="116"/>
    </row>
    <row r="554" spans="2:14">
      <c r="B554" s="115"/>
      <c r="C554" s="115"/>
      <c r="D554" s="115"/>
      <c r="E554" s="115"/>
      <c r="F554" s="115"/>
      <c r="G554" s="115"/>
      <c r="H554" s="116"/>
      <c r="I554" s="116"/>
      <c r="J554" s="116"/>
      <c r="K554" s="116"/>
      <c r="L554" s="116"/>
      <c r="M554" s="116"/>
      <c r="N554" s="116"/>
    </row>
    <row r="555" spans="2:14">
      <c r="B555" s="115"/>
      <c r="C555" s="115"/>
      <c r="D555" s="115"/>
      <c r="E555" s="115"/>
      <c r="F555" s="115"/>
      <c r="G555" s="115"/>
      <c r="H555" s="116"/>
      <c r="I555" s="116"/>
      <c r="J555" s="116"/>
      <c r="K555" s="116"/>
      <c r="L555" s="116"/>
      <c r="M555" s="116"/>
      <c r="N555" s="116"/>
    </row>
    <row r="556" spans="2:14">
      <c r="B556" s="115"/>
      <c r="C556" s="115"/>
      <c r="D556" s="115"/>
      <c r="E556" s="115"/>
      <c r="F556" s="115"/>
      <c r="G556" s="115"/>
      <c r="H556" s="116"/>
      <c r="I556" s="116"/>
      <c r="J556" s="116"/>
      <c r="K556" s="116"/>
      <c r="L556" s="116"/>
      <c r="M556" s="116"/>
      <c r="N556" s="116"/>
    </row>
    <row r="557" spans="2:14">
      <c r="B557" s="115"/>
      <c r="C557" s="115"/>
      <c r="D557" s="115"/>
      <c r="E557" s="115"/>
      <c r="F557" s="115"/>
      <c r="G557" s="115"/>
      <c r="H557" s="116"/>
      <c r="I557" s="116"/>
      <c r="J557" s="116"/>
      <c r="K557" s="116"/>
      <c r="L557" s="116"/>
      <c r="M557" s="116"/>
      <c r="N557" s="116"/>
    </row>
    <row r="558" spans="2:14">
      <c r="B558" s="115"/>
      <c r="C558" s="115"/>
      <c r="D558" s="115"/>
      <c r="E558" s="115"/>
      <c r="F558" s="115"/>
      <c r="G558" s="115"/>
      <c r="H558" s="116"/>
      <c r="I558" s="116"/>
      <c r="J558" s="116"/>
      <c r="K558" s="116"/>
      <c r="L558" s="116"/>
      <c r="M558" s="116"/>
      <c r="N558" s="116"/>
    </row>
    <row r="559" spans="2:14">
      <c r="B559" s="115"/>
      <c r="C559" s="115"/>
      <c r="D559" s="115"/>
      <c r="E559" s="115"/>
      <c r="F559" s="115"/>
      <c r="G559" s="115"/>
      <c r="H559" s="116"/>
      <c r="I559" s="116"/>
      <c r="J559" s="116"/>
      <c r="K559" s="116"/>
      <c r="L559" s="116"/>
      <c r="M559" s="116"/>
      <c r="N559" s="116"/>
    </row>
    <row r="560" spans="2:14">
      <c r="B560" s="115"/>
      <c r="C560" s="115"/>
      <c r="D560" s="115"/>
      <c r="E560" s="115"/>
      <c r="F560" s="115"/>
      <c r="G560" s="115"/>
      <c r="H560" s="116"/>
      <c r="I560" s="116"/>
      <c r="J560" s="116"/>
      <c r="K560" s="116"/>
      <c r="L560" s="116"/>
      <c r="M560" s="116"/>
      <c r="N560" s="116"/>
    </row>
    <row r="561" spans="2:14">
      <c r="B561" s="115"/>
      <c r="C561" s="115"/>
      <c r="D561" s="115"/>
      <c r="E561" s="115"/>
      <c r="F561" s="115"/>
      <c r="G561" s="115"/>
      <c r="H561" s="116"/>
      <c r="I561" s="116"/>
      <c r="J561" s="116"/>
      <c r="K561" s="116"/>
      <c r="L561" s="116"/>
      <c r="M561" s="116"/>
      <c r="N561" s="116"/>
    </row>
    <row r="562" spans="2:14">
      <c r="B562" s="115"/>
      <c r="C562" s="115"/>
      <c r="D562" s="115"/>
      <c r="E562" s="115"/>
      <c r="F562" s="115"/>
      <c r="G562" s="115"/>
      <c r="H562" s="116"/>
      <c r="I562" s="116"/>
      <c r="J562" s="116"/>
      <c r="K562" s="116"/>
      <c r="L562" s="116"/>
      <c r="M562" s="116"/>
      <c r="N562" s="116"/>
    </row>
    <row r="563" spans="2:14">
      <c r="B563" s="115"/>
      <c r="C563" s="115"/>
      <c r="D563" s="115"/>
      <c r="E563" s="115"/>
      <c r="F563" s="115"/>
      <c r="G563" s="115"/>
      <c r="H563" s="116"/>
      <c r="I563" s="116"/>
      <c r="J563" s="116"/>
      <c r="K563" s="116"/>
      <c r="L563" s="116"/>
      <c r="M563" s="116"/>
      <c r="N563" s="116"/>
    </row>
    <row r="564" spans="2:14">
      <c r="B564" s="115"/>
      <c r="C564" s="115"/>
      <c r="D564" s="115"/>
      <c r="E564" s="115"/>
      <c r="F564" s="115"/>
      <c r="G564" s="115"/>
      <c r="H564" s="116"/>
      <c r="I564" s="116"/>
      <c r="J564" s="116"/>
      <c r="K564" s="116"/>
      <c r="L564" s="116"/>
      <c r="M564" s="116"/>
      <c r="N564" s="116"/>
    </row>
    <row r="565" spans="2:14">
      <c r="B565" s="115"/>
      <c r="C565" s="115"/>
      <c r="D565" s="115"/>
      <c r="E565" s="115"/>
      <c r="F565" s="115"/>
      <c r="G565" s="115"/>
      <c r="H565" s="116"/>
      <c r="I565" s="116"/>
      <c r="J565" s="116"/>
      <c r="K565" s="116"/>
      <c r="L565" s="116"/>
      <c r="M565" s="116"/>
      <c r="N565" s="116"/>
    </row>
    <row r="566" spans="2:14">
      <c r="B566" s="115"/>
      <c r="C566" s="115"/>
      <c r="D566" s="115"/>
      <c r="E566" s="115"/>
      <c r="F566" s="115"/>
      <c r="G566" s="115"/>
      <c r="H566" s="116"/>
      <c r="I566" s="116"/>
      <c r="J566" s="116"/>
      <c r="K566" s="116"/>
      <c r="L566" s="116"/>
      <c r="M566" s="116"/>
      <c r="N566" s="116"/>
    </row>
    <row r="567" spans="2:14">
      <c r="B567" s="115"/>
      <c r="C567" s="115"/>
      <c r="D567" s="115"/>
      <c r="E567" s="115"/>
      <c r="F567" s="115"/>
      <c r="G567" s="115"/>
      <c r="H567" s="116"/>
      <c r="I567" s="116"/>
      <c r="J567" s="116"/>
      <c r="K567" s="116"/>
      <c r="L567" s="116"/>
      <c r="M567" s="116"/>
      <c r="N567" s="116"/>
    </row>
    <row r="568" spans="2:14">
      <c r="B568" s="115"/>
      <c r="C568" s="115"/>
      <c r="D568" s="115"/>
      <c r="E568" s="115"/>
      <c r="F568" s="115"/>
      <c r="G568" s="115"/>
      <c r="H568" s="116"/>
      <c r="I568" s="116"/>
      <c r="J568" s="116"/>
      <c r="K568" s="116"/>
      <c r="L568" s="116"/>
      <c r="M568" s="116"/>
      <c r="N568" s="116"/>
    </row>
    <row r="569" spans="2:14">
      <c r="B569" s="115"/>
      <c r="C569" s="115"/>
      <c r="D569" s="115"/>
      <c r="E569" s="115"/>
      <c r="F569" s="115"/>
      <c r="G569" s="115"/>
      <c r="H569" s="116"/>
      <c r="I569" s="116"/>
      <c r="J569" s="116"/>
      <c r="K569" s="116"/>
      <c r="L569" s="116"/>
      <c r="M569" s="116"/>
      <c r="N569" s="116"/>
    </row>
    <row r="570" spans="2:14">
      <c r="B570" s="115"/>
      <c r="C570" s="115"/>
      <c r="D570" s="115"/>
      <c r="E570" s="115"/>
      <c r="F570" s="115"/>
      <c r="G570" s="115"/>
      <c r="H570" s="116"/>
      <c r="I570" s="116"/>
      <c r="J570" s="116"/>
      <c r="K570" s="116"/>
      <c r="L570" s="116"/>
      <c r="M570" s="116"/>
      <c r="N570" s="116"/>
    </row>
    <row r="571" spans="2:14">
      <c r="B571" s="115"/>
      <c r="C571" s="115"/>
      <c r="D571" s="115"/>
      <c r="E571" s="115"/>
      <c r="F571" s="115"/>
      <c r="G571" s="115"/>
      <c r="H571" s="116"/>
      <c r="I571" s="116"/>
      <c r="J571" s="116"/>
      <c r="K571" s="116"/>
      <c r="L571" s="116"/>
      <c r="M571" s="116"/>
      <c r="N571" s="116"/>
    </row>
    <row r="572" spans="2:14">
      <c r="B572" s="115"/>
      <c r="C572" s="115"/>
      <c r="D572" s="115"/>
      <c r="E572" s="115"/>
      <c r="F572" s="115"/>
      <c r="G572" s="115"/>
      <c r="H572" s="116"/>
      <c r="I572" s="116"/>
      <c r="J572" s="116"/>
      <c r="K572" s="116"/>
      <c r="L572" s="116"/>
      <c r="M572" s="116"/>
      <c r="N572" s="116"/>
    </row>
    <row r="573" spans="2:14">
      <c r="B573" s="115"/>
      <c r="C573" s="115"/>
      <c r="D573" s="115"/>
      <c r="E573" s="115"/>
      <c r="F573" s="115"/>
      <c r="G573" s="115"/>
      <c r="H573" s="116"/>
      <c r="I573" s="116"/>
      <c r="J573" s="116"/>
      <c r="K573" s="116"/>
      <c r="L573" s="116"/>
      <c r="M573" s="116"/>
      <c r="N573" s="116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79 B81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58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146</v>
      </c>
      <c r="C1" s="67" t="s" vm="1">
        <v>231</v>
      </c>
    </row>
    <row r="2" spans="2:15">
      <c r="B2" s="46" t="s">
        <v>145</v>
      </c>
      <c r="C2" s="67" t="s">
        <v>232</v>
      </c>
    </row>
    <row r="3" spans="2:15">
      <c r="B3" s="46" t="s">
        <v>147</v>
      </c>
      <c r="C3" s="67" t="s">
        <v>233</v>
      </c>
    </row>
    <row r="4" spans="2:15">
      <c r="B4" s="46" t="s">
        <v>148</v>
      </c>
      <c r="C4" s="67">
        <v>8802</v>
      </c>
    </row>
    <row r="6" spans="2:15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ht="26.25" customHeight="1">
      <c r="B7" s="152" t="s">
        <v>93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207</v>
      </c>
      <c r="K8" s="29" t="s">
        <v>206</v>
      </c>
      <c r="L8" s="29" t="s">
        <v>62</v>
      </c>
      <c r="M8" s="29" t="s">
        <v>59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31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86158.811122960993</v>
      </c>
      <c r="M11" s="73"/>
      <c r="N11" s="84">
        <f>IFERROR(L11/$L$11,0)</f>
        <v>1</v>
      </c>
      <c r="O11" s="84">
        <f>L11/'סכום נכסי הקרן'!$C$42</f>
        <v>1.652583613426253E-2</v>
      </c>
    </row>
    <row r="12" spans="2:15" s="4" customFormat="1" ht="18" customHeight="1">
      <c r="B12" s="92" t="s">
        <v>198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86158.811122960993</v>
      </c>
      <c r="M12" s="73"/>
      <c r="N12" s="84">
        <f t="shared" ref="N12:N26" si="0">IFERROR(L12/$L$11,0)</f>
        <v>1</v>
      </c>
      <c r="O12" s="84">
        <f>L12/'סכום נכסי הקרן'!$C$42</f>
        <v>1.652583613426253E-2</v>
      </c>
    </row>
    <row r="13" spans="2:15">
      <c r="B13" s="89" t="s">
        <v>53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41189.667469724009</v>
      </c>
      <c r="M13" s="71"/>
      <c r="N13" s="81">
        <f t="shared" si="0"/>
        <v>0.47806680399687085</v>
      </c>
      <c r="O13" s="81">
        <f>L13/'סכום נכסי הקרן'!$C$42</f>
        <v>7.9004536640828911E-3</v>
      </c>
    </row>
    <row r="14" spans="2:15">
      <c r="B14" s="76" t="s">
        <v>1691</v>
      </c>
      <c r="C14" s="73" t="s">
        <v>1692</v>
      </c>
      <c r="D14" s="86" t="s">
        <v>28</v>
      </c>
      <c r="E14" s="73"/>
      <c r="F14" s="86" t="s">
        <v>1603</v>
      </c>
      <c r="G14" s="73" t="s">
        <v>670</v>
      </c>
      <c r="H14" s="73" t="s">
        <v>671</v>
      </c>
      <c r="I14" s="86" t="s">
        <v>134</v>
      </c>
      <c r="J14" s="83">
        <v>743.76472000000012</v>
      </c>
      <c r="K14" s="85">
        <v>102865.8878</v>
      </c>
      <c r="L14" s="83">
        <v>3074.4747126900006</v>
      </c>
      <c r="M14" s="84">
        <v>2.4136488284845924E-6</v>
      </c>
      <c r="N14" s="84">
        <f t="shared" si="0"/>
        <v>3.568381077475969E-2</v>
      </c>
      <c r="O14" s="84">
        <f>L14/'סכום נכסי הקרן'!$C$42</f>
        <v>5.8970480950971038E-4</v>
      </c>
    </row>
    <row r="15" spans="2:15">
      <c r="B15" s="76" t="s">
        <v>1693</v>
      </c>
      <c r="C15" s="73" t="s">
        <v>1694</v>
      </c>
      <c r="D15" s="86" t="s">
        <v>28</v>
      </c>
      <c r="E15" s="73"/>
      <c r="F15" s="86" t="s">
        <v>1603</v>
      </c>
      <c r="G15" s="73" t="s">
        <v>833</v>
      </c>
      <c r="H15" s="73" t="s">
        <v>671</v>
      </c>
      <c r="I15" s="86" t="s">
        <v>132</v>
      </c>
      <c r="J15" s="83">
        <v>126.31102500000003</v>
      </c>
      <c r="K15" s="85">
        <v>1026095</v>
      </c>
      <c r="L15" s="83">
        <v>4795.4610113860008</v>
      </c>
      <c r="M15" s="84">
        <v>8.9834711991299671E-4</v>
      </c>
      <c r="N15" s="84">
        <f t="shared" si="0"/>
        <v>5.5658393481569625E-2</v>
      </c>
      <c r="O15" s="84">
        <f>L15/'סכום נכסי הקרן'!$C$42</f>
        <v>9.1980149017272547E-4</v>
      </c>
    </row>
    <row r="16" spans="2:15">
      <c r="B16" s="76" t="s">
        <v>1695</v>
      </c>
      <c r="C16" s="73" t="s">
        <v>1696</v>
      </c>
      <c r="D16" s="86" t="s">
        <v>28</v>
      </c>
      <c r="E16" s="73"/>
      <c r="F16" s="86" t="s">
        <v>1603</v>
      </c>
      <c r="G16" s="73" t="s">
        <v>925</v>
      </c>
      <c r="H16" s="73" t="s">
        <v>671</v>
      </c>
      <c r="I16" s="86" t="s">
        <v>132</v>
      </c>
      <c r="J16" s="83">
        <v>4608.9771550000005</v>
      </c>
      <c r="K16" s="85">
        <v>34634.089999999997</v>
      </c>
      <c r="L16" s="83">
        <v>5906.2259950799998</v>
      </c>
      <c r="M16" s="84">
        <v>5.3434272732821072E-4</v>
      </c>
      <c r="N16" s="84">
        <f t="shared" si="0"/>
        <v>6.855045836984644E-2</v>
      </c>
      <c r="O16" s="84">
        <f>L16/'סכום נכסי הקרן'!$C$42</f>
        <v>1.1328536419486677E-3</v>
      </c>
    </row>
    <row r="17" spans="2:15">
      <c r="B17" s="76" t="s">
        <v>1697</v>
      </c>
      <c r="C17" s="73" t="s">
        <v>1698</v>
      </c>
      <c r="D17" s="86" t="s">
        <v>28</v>
      </c>
      <c r="E17" s="73"/>
      <c r="F17" s="86" t="s">
        <v>1603</v>
      </c>
      <c r="G17" s="73" t="s">
        <v>1699</v>
      </c>
      <c r="H17" s="73" t="s">
        <v>671</v>
      </c>
      <c r="I17" s="86" t="s">
        <v>134</v>
      </c>
      <c r="J17" s="83">
        <v>714.93680700000016</v>
      </c>
      <c r="K17" s="85">
        <v>226145</v>
      </c>
      <c r="L17" s="83">
        <v>6497.0860513780008</v>
      </c>
      <c r="M17" s="84">
        <v>2.8374146415948401E-3</v>
      </c>
      <c r="N17" s="84">
        <f t="shared" si="0"/>
        <v>7.5408260242887132E-2</v>
      </c>
      <c r="O17" s="84">
        <f>L17/'סכום נכסי הקרן'!$C$42</f>
        <v>1.2461845519437767E-3</v>
      </c>
    </row>
    <row r="18" spans="2:15">
      <c r="B18" s="76" t="s">
        <v>1700</v>
      </c>
      <c r="C18" s="73" t="s">
        <v>1701</v>
      </c>
      <c r="D18" s="86" t="s">
        <v>28</v>
      </c>
      <c r="E18" s="73"/>
      <c r="F18" s="86" t="s">
        <v>1603</v>
      </c>
      <c r="G18" s="73" t="s">
        <v>1699</v>
      </c>
      <c r="H18" s="73" t="s">
        <v>671</v>
      </c>
      <c r="I18" s="86" t="s">
        <v>132</v>
      </c>
      <c r="J18" s="83">
        <v>1753.3234070000003</v>
      </c>
      <c r="K18" s="85">
        <v>116645.7</v>
      </c>
      <c r="L18" s="83">
        <v>7567.1521556250018</v>
      </c>
      <c r="M18" s="84">
        <v>2.9123143659662348E-3</v>
      </c>
      <c r="N18" s="84">
        <f t="shared" si="0"/>
        <v>8.7827954645585682E-2</v>
      </c>
      <c r="O18" s="84">
        <f>L18/'סכום נכסי הקרן'!$C$42</f>
        <v>1.4514303864803907E-3</v>
      </c>
    </row>
    <row r="19" spans="2:15">
      <c r="B19" s="76" t="s">
        <v>1702</v>
      </c>
      <c r="C19" s="73" t="s">
        <v>1703</v>
      </c>
      <c r="D19" s="86" t="s">
        <v>28</v>
      </c>
      <c r="E19" s="73"/>
      <c r="F19" s="86" t="s">
        <v>1603</v>
      </c>
      <c r="G19" s="73" t="s">
        <v>1704</v>
      </c>
      <c r="H19" s="73" t="s">
        <v>671</v>
      </c>
      <c r="I19" s="86" t="s">
        <v>135</v>
      </c>
      <c r="J19" s="83">
        <v>402422.24232700007</v>
      </c>
      <c r="K19" s="85">
        <v>126</v>
      </c>
      <c r="L19" s="83">
        <v>2368.2878947610002</v>
      </c>
      <c r="M19" s="84">
        <v>1.7054464753664378E-6</v>
      </c>
      <c r="N19" s="84">
        <f t="shared" si="0"/>
        <v>2.7487471842910106E-2</v>
      </c>
      <c r="O19" s="84">
        <f>L19/'סכום נכסי הקרן'!$C$42</f>
        <v>4.5425345542108767E-4</v>
      </c>
    </row>
    <row r="20" spans="2:15">
      <c r="B20" s="76" t="s">
        <v>1705</v>
      </c>
      <c r="C20" s="73" t="s">
        <v>1706</v>
      </c>
      <c r="D20" s="86" t="s">
        <v>28</v>
      </c>
      <c r="E20" s="73"/>
      <c r="F20" s="86" t="s">
        <v>1603</v>
      </c>
      <c r="G20" s="73" t="s">
        <v>536</v>
      </c>
      <c r="H20" s="73"/>
      <c r="I20" s="86" t="s">
        <v>135</v>
      </c>
      <c r="J20" s="83">
        <v>14629.671989000002</v>
      </c>
      <c r="K20" s="85">
        <v>16070.32</v>
      </c>
      <c r="L20" s="83">
        <v>10980.979648804001</v>
      </c>
      <c r="M20" s="84">
        <v>1.2931086553140601E-5</v>
      </c>
      <c r="N20" s="84">
        <f t="shared" si="0"/>
        <v>0.12745045463931212</v>
      </c>
      <c r="O20" s="84">
        <f>L20/'סכום נכסי הקרן'!$C$42</f>
        <v>2.1062253286065319E-3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30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44969.143653237006</v>
      </c>
      <c r="M22" s="71"/>
      <c r="N22" s="81">
        <f t="shared" si="0"/>
        <v>0.52193319600312937</v>
      </c>
      <c r="O22" s="81">
        <f>L22/'סכום נכסי הקרן'!$C$42</f>
        <v>8.6253824701796444E-3</v>
      </c>
    </row>
    <row r="23" spans="2:15">
      <c r="B23" s="76" t="s">
        <v>1707</v>
      </c>
      <c r="C23" s="73" t="s">
        <v>1708</v>
      </c>
      <c r="D23" s="86" t="s">
        <v>28</v>
      </c>
      <c r="E23" s="73"/>
      <c r="F23" s="86" t="s">
        <v>1575</v>
      </c>
      <c r="G23" s="73" t="s">
        <v>536</v>
      </c>
      <c r="H23" s="73"/>
      <c r="I23" s="86" t="s">
        <v>132</v>
      </c>
      <c r="J23" s="83">
        <v>3617.9632500000002</v>
      </c>
      <c r="K23" s="85">
        <v>19790</v>
      </c>
      <c r="L23" s="83">
        <v>2649.1812306940005</v>
      </c>
      <c r="M23" s="84">
        <v>4.6909944534139988E-4</v>
      </c>
      <c r="N23" s="84">
        <f t="shared" si="0"/>
        <v>3.0747653039376769E-2</v>
      </c>
      <c r="O23" s="84">
        <f>L23/'סכום נכסי הקרן'!$C$42</f>
        <v>5.0813067564189972E-4</v>
      </c>
    </row>
    <row r="24" spans="2:15">
      <c r="B24" s="76" t="s">
        <v>1709</v>
      </c>
      <c r="C24" s="73" t="s">
        <v>1710</v>
      </c>
      <c r="D24" s="86" t="s">
        <v>28</v>
      </c>
      <c r="E24" s="73"/>
      <c r="F24" s="86" t="s">
        <v>1575</v>
      </c>
      <c r="G24" s="73" t="s">
        <v>536</v>
      </c>
      <c r="H24" s="73"/>
      <c r="I24" s="86" t="s">
        <v>132</v>
      </c>
      <c r="J24" s="83">
        <v>20343.775806000005</v>
      </c>
      <c r="K24" s="85">
        <v>3539</v>
      </c>
      <c r="L24" s="83">
        <v>2663.8750353130004</v>
      </c>
      <c r="M24" s="84">
        <v>3.5027881349175295E-4</v>
      </c>
      <c r="N24" s="84">
        <f t="shared" si="0"/>
        <v>3.091819630044881E-2</v>
      </c>
      <c r="O24" s="84">
        <f>L24/'סכום נכסי הקרן'!$C$42</f>
        <v>5.1094904562817909E-4</v>
      </c>
    </row>
    <row r="25" spans="2:15">
      <c r="B25" s="76" t="s">
        <v>1711</v>
      </c>
      <c r="C25" s="73" t="s">
        <v>1712</v>
      </c>
      <c r="D25" s="86" t="s">
        <v>124</v>
      </c>
      <c r="E25" s="73"/>
      <c r="F25" s="86" t="s">
        <v>1575</v>
      </c>
      <c r="G25" s="73" t="s">
        <v>536</v>
      </c>
      <c r="H25" s="73"/>
      <c r="I25" s="86" t="s">
        <v>132</v>
      </c>
      <c r="J25" s="83">
        <v>269580.55081900005</v>
      </c>
      <c r="K25" s="85">
        <v>1479.4</v>
      </c>
      <c r="L25" s="83">
        <v>14756.246274578007</v>
      </c>
      <c r="M25" s="84">
        <v>4.2056403400734171E-4</v>
      </c>
      <c r="N25" s="84">
        <f t="shared" si="0"/>
        <v>0.17126798852317873</v>
      </c>
      <c r="O25" s="84">
        <f>L25/'סכום נכסי הקרן'!$C$42</f>
        <v>2.8303467133788075E-3</v>
      </c>
    </row>
    <row r="26" spans="2:15">
      <c r="B26" s="76" t="s">
        <v>1713</v>
      </c>
      <c r="C26" s="73" t="s">
        <v>1714</v>
      </c>
      <c r="D26" s="86" t="s">
        <v>124</v>
      </c>
      <c r="E26" s="73"/>
      <c r="F26" s="86" t="s">
        <v>1575</v>
      </c>
      <c r="G26" s="73" t="s">
        <v>536</v>
      </c>
      <c r="H26" s="73"/>
      <c r="I26" s="86" t="s">
        <v>132</v>
      </c>
      <c r="J26" s="83">
        <v>55062.840732000004</v>
      </c>
      <c r="K26" s="85">
        <v>12221.83</v>
      </c>
      <c r="L26" s="83">
        <v>24899.841112652</v>
      </c>
      <c r="M26" s="84">
        <v>5.3698479673447322E-4</v>
      </c>
      <c r="N26" s="84">
        <f t="shared" si="0"/>
        <v>0.28899935814012512</v>
      </c>
      <c r="O26" s="84">
        <f>L26/'סכום נכסי הקרן'!$C$42</f>
        <v>4.7759560355307585E-3</v>
      </c>
    </row>
    <row r="27" spans="2:15">
      <c r="B27" s="72"/>
      <c r="C27" s="73"/>
      <c r="D27" s="73"/>
      <c r="E27" s="73"/>
      <c r="F27" s="73"/>
      <c r="G27" s="73"/>
      <c r="H27" s="73"/>
      <c r="I27" s="73"/>
      <c r="J27" s="83"/>
      <c r="K27" s="85"/>
      <c r="L27" s="73"/>
      <c r="M27" s="73"/>
      <c r="N27" s="84"/>
      <c r="O27" s="73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29" t="s">
        <v>222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29" t="s">
        <v>112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129" t="s">
        <v>205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129" t="s">
        <v>213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2:15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2:15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2:15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2:15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2:15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2:15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2:15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2:15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2:15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2:15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2:15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5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2:15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2:15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2:15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2:15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2:15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2:15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2:15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2:15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2:15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2:15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2:15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2:15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2:15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2:15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5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2:15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2:15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2:15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2:15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2:15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2:15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2:15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2:15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2:15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2:15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5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2:15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2:15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2:15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2:15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2:15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2:15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2:15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2:15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2:15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2:15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2:15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2:15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2:15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2:15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2:15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2:15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2:15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2:15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2:15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2:15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2:15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2:15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2:15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2:15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2:15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2:15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2:15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2:15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2:15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2:15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2:15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2:15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2:15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2:15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2:15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2:15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2:15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2:15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2:15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2:15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2:15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2:15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2:15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2:15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2:15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2:15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2:15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2:15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2:15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2:15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2:15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2:15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2:15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2:15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2:15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2:15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2:15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2:15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2:15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2:15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2:15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2:15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2:15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2:15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2:15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2:15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2:15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2:15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2:15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2:15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2:15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2:15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2:15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2:15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2:15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2:15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2:15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2:15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2:15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2:15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</row>
    <row r="315" spans="2:15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2:15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</row>
    <row r="317" spans="2:15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</row>
    <row r="318" spans="2:15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</row>
    <row r="319" spans="2:15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2:15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</row>
    <row r="321" spans="2:15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</row>
    <row r="322" spans="2:15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</row>
    <row r="323" spans="2:15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</row>
    <row r="324" spans="2:15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</row>
    <row r="325" spans="2:15">
      <c r="B325" s="130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</row>
    <row r="326" spans="2:15">
      <c r="B326" s="130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</row>
    <row r="327" spans="2:15">
      <c r="B327" s="131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</row>
    <row r="328" spans="2:15">
      <c r="B328" s="115"/>
      <c r="C328" s="115"/>
      <c r="D328" s="115"/>
      <c r="E328" s="115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</row>
    <row r="329" spans="2:15">
      <c r="B329" s="115"/>
      <c r="C329" s="115"/>
      <c r="D329" s="115"/>
      <c r="E329" s="115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2:15">
      <c r="B330" s="115"/>
      <c r="C330" s="115"/>
      <c r="D330" s="115"/>
      <c r="E330" s="115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</row>
    <row r="331" spans="2:15">
      <c r="B331" s="115"/>
      <c r="C331" s="115"/>
      <c r="D331" s="115"/>
      <c r="E331" s="115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</row>
    <row r="332" spans="2:15">
      <c r="B332" s="115"/>
      <c r="C332" s="115"/>
      <c r="D332" s="115"/>
      <c r="E332" s="115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</row>
    <row r="333" spans="2:15">
      <c r="B333" s="115"/>
      <c r="C333" s="115"/>
      <c r="D333" s="115"/>
      <c r="E333" s="115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</row>
    <row r="334" spans="2:15">
      <c r="B334" s="115"/>
      <c r="C334" s="115"/>
      <c r="D334" s="115"/>
      <c r="E334" s="115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</row>
    <row r="335" spans="2:15">
      <c r="B335" s="115"/>
      <c r="C335" s="115"/>
      <c r="D335" s="115"/>
      <c r="E335" s="115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</row>
    <row r="336" spans="2:15">
      <c r="B336" s="115"/>
      <c r="C336" s="115"/>
      <c r="D336" s="115"/>
      <c r="E336" s="115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</row>
    <row r="337" spans="2:15">
      <c r="B337" s="115"/>
      <c r="C337" s="115"/>
      <c r="D337" s="115"/>
      <c r="E337" s="115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</row>
    <row r="338" spans="2:15">
      <c r="B338" s="115"/>
      <c r="C338" s="115"/>
      <c r="D338" s="115"/>
      <c r="E338" s="115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</row>
    <row r="339" spans="2:15">
      <c r="B339" s="115"/>
      <c r="C339" s="115"/>
      <c r="D339" s="115"/>
      <c r="E339" s="115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</row>
    <row r="340" spans="2:15">
      <c r="B340" s="115"/>
      <c r="C340" s="115"/>
      <c r="D340" s="115"/>
      <c r="E340" s="115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</row>
    <row r="341" spans="2:15">
      <c r="B341" s="115"/>
      <c r="C341" s="115"/>
      <c r="D341" s="115"/>
      <c r="E341" s="115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</row>
    <row r="342" spans="2:15">
      <c r="B342" s="115"/>
      <c r="C342" s="115"/>
      <c r="D342" s="115"/>
      <c r="E342" s="115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</row>
    <row r="343" spans="2:15">
      <c r="B343" s="115"/>
      <c r="C343" s="115"/>
      <c r="D343" s="115"/>
      <c r="E343" s="115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</row>
    <row r="344" spans="2:15">
      <c r="B344" s="115"/>
      <c r="C344" s="115"/>
      <c r="D344" s="115"/>
      <c r="E344" s="115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</row>
    <row r="345" spans="2:15">
      <c r="B345" s="115"/>
      <c r="C345" s="115"/>
      <c r="D345" s="115"/>
      <c r="E345" s="115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</row>
    <row r="346" spans="2:15">
      <c r="B346" s="115"/>
      <c r="C346" s="115"/>
      <c r="D346" s="115"/>
      <c r="E346" s="115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</row>
    <row r="347" spans="2:15">
      <c r="B347" s="115"/>
      <c r="C347" s="115"/>
      <c r="D347" s="115"/>
      <c r="E347" s="115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</row>
    <row r="348" spans="2:15">
      <c r="B348" s="115"/>
      <c r="C348" s="115"/>
      <c r="D348" s="115"/>
      <c r="E348" s="115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</row>
    <row r="349" spans="2:15">
      <c r="B349" s="115"/>
      <c r="C349" s="115"/>
      <c r="D349" s="115"/>
      <c r="E349" s="115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</row>
    <row r="350" spans="2:15">
      <c r="B350" s="115"/>
      <c r="C350" s="115"/>
      <c r="D350" s="115"/>
      <c r="E350" s="115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</row>
    <row r="351" spans="2:15">
      <c r="B351" s="115"/>
      <c r="C351" s="115"/>
      <c r="D351" s="115"/>
      <c r="E351" s="115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</row>
    <row r="352" spans="2:15">
      <c r="B352" s="115"/>
      <c r="C352" s="115"/>
      <c r="D352" s="115"/>
      <c r="E352" s="115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</row>
    <row r="353" spans="2:15">
      <c r="B353" s="115"/>
      <c r="C353" s="115"/>
      <c r="D353" s="115"/>
      <c r="E353" s="115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</row>
    <row r="354" spans="2:15">
      <c r="B354" s="115"/>
      <c r="C354" s="115"/>
      <c r="D354" s="115"/>
      <c r="E354" s="115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</row>
    <row r="355" spans="2:15">
      <c r="B355" s="115"/>
      <c r="C355" s="115"/>
      <c r="D355" s="115"/>
      <c r="E355" s="115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</row>
    <row r="356" spans="2:15">
      <c r="B356" s="115"/>
      <c r="C356" s="115"/>
      <c r="D356" s="115"/>
      <c r="E356" s="115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</row>
    <row r="357" spans="2:15">
      <c r="B357" s="115"/>
      <c r="C357" s="115"/>
      <c r="D357" s="115"/>
      <c r="E357" s="115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</row>
    <row r="358" spans="2:15">
      <c r="B358" s="115"/>
      <c r="C358" s="115"/>
      <c r="D358" s="115"/>
      <c r="E358" s="115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</row>
    <row r="359" spans="2:15">
      <c r="B359" s="115"/>
      <c r="C359" s="115"/>
      <c r="D359" s="115"/>
      <c r="E359" s="115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</row>
    <row r="360" spans="2:15">
      <c r="B360" s="115"/>
      <c r="C360" s="115"/>
      <c r="D360" s="115"/>
      <c r="E360" s="115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</row>
    <row r="361" spans="2:15">
      <c r="B361" s="115"/>
      <c r="C361" s="115"/>
      <c r="D361" s="115"/>
      <c r="E361" s="115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</row>
    <row r="362" spans="2:15">
      <c r="B362" s="115"/>
      <c r="C362" s="115"/>
      <c r="D362" s="115"/>
      <c r="E362" s="115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</row>
    <row r="363" spans="2:15">
      <c r="B363" s="115"/>
      <c r="C363" s="115"/>
      <c r="D363" s="115"/>
      <c r="E363" s="115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</row>
    <row r="364" spans="2:15">
      <c r="B364" s="115"/>
      <c r="C364" s="115"/>
      <c r="D364" s="115"/>
      <c r="E364" s="115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</row>
    <row r="365" spans="2:15">
      <c r="B365" s="115"/>
      <c r="C365" s="115"/>
      <c r="D365" s="115"/>
      <c r="E365" s="115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</row>
    <row r="366" spans="2:15">
      <c r="B366" s="115"/>
      <c r="C366" s="115"/>
      <c r="D366" s="115"/>
      <c r="E366" s="115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</row>
    <row r="367" spans="2:15">
      <c r="B367" s="115"/>
      <c r="C367" s="115"/>
      <c r="D367" s="115"/>
      <c r="E367" s="115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</row>
    <row r="368" spans="2:15">
      <c r="B368" s="115"/>
      <c r="C368" s="115"/>
      <c r="D368" s="115"/>
      <c r="E368" s="115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</row>
    <row r="369" spans="2:15">
      <c r="B369" s="115"/>
      <c r="C369" s="115"/>
      <c r="D369" s="115"/>
      <c r="E369" s="115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</row>
    <row r="370" spans="2:15">
      <c r="B370" s="115"/>
      <c r="C370" s="115"/>
      <c r="D370" s="115"/>
      <c r="E370" s="115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</row>
    <row r="371" spans="2:15">
      <c r="B371" s="115"/>
      <c r="C371" s="115"/>
      <c r="D371" s="115"/>
      <c r="E371" s="115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</row>
    <row r="372" spans="2:15">
      <c r="B372" s="115"/>
      <c r="C372" s="115"/>
      <c r="D372" s="115"/>
      <c r="E372" s="115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</row>
    <row r="373" spans="2:15">
      <c r="B373" s="115"/>
      <c r="C373" s="115"/>
      <c r="D373" s="115"/>
      <c r="E373" s="115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</row>
    <row r="374" spans="2:15">
      <c r="B374" s="115"/>
      <c r="C374" s="115"/>
      <c r="D374" s="115"/>
      <c r="E374" s="115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</row>
    <row r="375" spans="2:15">
      <c r="B375" s="115"/>
      <c r="C375" s="115"/>
      <c r="D375" s="115"/>
      <c r="E375" s="115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</row>
    <row r="376" spans="2:15">
      <c r="B376" s="115"/>
      <c r="C376" s="115"/>
      <c r="D376" s="115"/>
      <c r="E376" s="115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</row>
    <row r="377" spans="2:15">
      <c r="B377" s="115"/>
      <c r="C377" s="115"/>
      <c r="D377" s="115"/>
      <c r="E377" s="115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</row>
    <row r="378" spans="2:15">
      <c r="B378" s="115"/>
      <c r="C378" s="115"/>
      <c r="D378" s="115"/>
      <c r="E378" s="115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</row>
    <row r="379" spans="2:15">
      <c r="B379" s="115"/>
      <c r="C379" s="115"/>
      <c r="D379" s="115"/>
      <c r="E379" s="115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</row>
    <row r="380" spans="2:15">
      <c r="B380" s="115"/>
      <c r="C380" s="115"/>
      <c r="D380" s="115"/>
      <c r="E380" s="115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</row>
    <row r="381" spans="2:15">
      <c r="B381" s="115"/>
      <c r="C381" s="115"/>
      <c r="D381" s="115"/>
      <c r="E381" s="115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</row>
    <row r="382" spans="2:15">
      <c r="B382" s="115"/>
      <c r="C382" s="115"/>
      <c r="D382" s="115"/>
      <c r="E382" s="115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</row>
    <row r="383" spans="2:15">
      <c r="B383" s="115"/>
      <c r="C383" s="115"/>
      <c r="D383" s="115"/>
      <c r="E383" s="115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</row>
    <row r="384" spans="2:15">
      <c r="B384" s="115"/>
      <c r="C384" s="115"/>
      <c r="D384" s="115"/>
      <c r="E384" s="115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</row>
    <row r="385" spans="2:15">
      <c r="B385" s="115"/>
      <c r="C385" s="115"/>
      <c r="D385" s="115"/>
      <c r="E385" s="115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</row>
    <row r="386" spans="2:15">
      <c r="B386" s="115"/>
      <c r="C386" s="115"/>
      <c r="D386" s="115"/>
      <c r="E386" s="115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</row>
    <row r="387" spans="2:15">
      <c r="B387" s="115"/>
      <c r="C387" s="115"/>
      <c r="D387" s="115"/>
      <c r="E387" s="115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</row>
    <row r="388" spans="2:15">
      <c r="B388" s="115"/>
      <c r="C388" s="115"/>
      <c r="D388" s="115"/>
      <c r="E388" s="115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</row>
    <row r="389" spans="2:15">
      <c r="B389" s="115"/>
      <c r="C389" s="115"/>
      <c r="D389" s="115"/>
      <c r="E389" s="115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</row>
    <row r="390" spans="2:15">
      <c r="B390" s="115"/>
      <c r="C390" s="115"/>
      <c r="D390" s="115"/>
      <c r="E390" s="115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</row>
    <row r="391" spans="2:15">
      <c r="B391" s="115"/>
      <c r="C391" s="115"/>
      <c r="D391" s="115"/>
      <c r="E391" s="115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</row>
    <row r="392" spans="2:15">
      <c r="B392" s="115"/>
      <c r="C392" s="115"/>
      <c r="D392" s="115"/>
      <c r="E392" s="115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</row>
    <row r="393" spans="2:15">
      <c r="B393" s="115"/>
      <c r="C393" s="115"/>
      <c r="D393" s="115"/>
      <c r="E393" s="115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</row>
    <row r="394" spans="2:15">
      <c r="B394" s="115"/>
      <c r="C394" s="115"/>
      <c r="D394" s="115"/>
      <c r="E394" s="115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</row>
    <row r="395" spans="2:15">
      <c r="B395" s="115"/>
      <c r="C395" s="115"/>
      <c r="D395" s="115"/>
      <c r="E395" s="115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</row>
    <row r="396" spans="2:15">
      <c r="B396" s="115"/>
      <c r="C396" s="115"/>
      <c r="D396" s="115"/>
      <c r="E396" s="115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</row>
    <row r="397" spans="2:15">
      <c r="B397" s="115"/>
      <c r="C397" s="115"/>
      <c r="D397" s="115"/>
      <c r="E397" s="115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</row>
    <row r="398" spans="2:15">
      <c r="B398" s="115"/>
      <c r="C398" s="115"/>
      <c r="D398" s="115"/>
      <c r="E398" s="115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</row>
    <row r="399" spans="2:15">
      <c r="B399" s="115"/>
      <c r="C399" s="115"/>
      <c r="D399" s="115"/>
      <c r="E399" s="115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</row>
    <row r="400" spans="2:15">
      <c r="B400" s="115"/>
      <c r="C400" s="115"/>
      <c r="D400" s="115"/>
      <c r="E400" s="115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</row>
    <row r="401" spans="2:15">
      <c r="B401" s="115"/>
      <c r="C401" s="115"/>
      <c r="D401" s="115"/>
      <c r="E401" s="115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</row>
    <row r="402" spans="2:15">
      <c r="B402" s="115"/>
      <c r="C402" s="115"/>
      <c r="D402" s="115"/>
      <c r="E402" s="115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</row>
    <row r="403" spans="2:15">
      <c r="B403" s="115"/>
      <c r="C403" s="115"/>
      <c r="D403" s="115"/>
      <c r="E403" s="115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</row>
    <row r="404" spans="2:15">
      <c r="B404" s="115"/>
      <c r="C404" s="115"/>
      <c r="D404" s="115"/>
      <c r="E404" s="115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</row>
    <row r="405" spans="2:15">
      <c r="B405" s="115"/>
      <c r="C405" s="115"/>
      <c r="D405" s="115"/>
      <c r="E405" s="115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</row>
    <row r="406" spans="2:15">
      <c r="B406" s="115"/>
      <c r="C406" s="115"/>
      <c r="D406" s="115"/>
      <c r="E406" s="115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</row>
    <row r="407" spans="2:15">
      <c r="B407" s="115"/>
      <c r="C407" s="115"/>
      <c r="D407" s="115"/>
      <c r="E407" s="115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</row>
    <row r="408" spans="2:15">
      <c r="B408" s="115"/>
      <c r="C408" s="115"/>
      <c r="D408" s="115"/>
      <c r="E408" s="115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</row>
    <row r="409" spans="2:15">
      <c r="B409" s="115"/>
      <c r="C409" s="115"/>
      <c r="D409" s="115"/>
      <c r="E409" s="115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</row>
    <row r="410" spans="2:15">
      <c r="B410" s="115"/>
      <c r="C410" s="115"/>
      <c r="D410" s="115"/>
      <c r="E410" s="115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</row>
    <row r="411" spans="2:15">
      <c r="B411" s="115"/>
      <c r="C411" s="115"/>
      <c r="D411" s="115"/>
      <c r="E411" s="115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</row>
    <row r="412" spans="2:15">
      <c r="B412" s="115"/>
      <c r="C412" s="115"/>
      <c r="D412" s="115"/>
      <c r="E412" s="115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</row>
    <row r="413" spans="2:15">
      <c r="B413" s="115"/>
      <c r="C413" s="115"/>
      <c r="D413" s="115"/>
      <c r="E413" s="115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</row>
    <row r="414" spans="2:15">
      <c r="B414" s="115"/>
      <c r="C414" s="115"/>
      <c r="D414" s="115"/>
      <c r="E414" s="115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</row>
    <row r="415" spans="2:15">
      <c r="B415" s="115"/>
      <c r="C415" s="115"/>
      <c r="D415" s="115"/>
      <c r="E415" s="115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</row>
    <row r="416" spans="2:15">
      <c r="B416" s="115"/>
      <c r="C416" s="115"/>
      <c r="D416" s="115"/>
      <c r="E416" s="115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</row>
    <row r="417" spans="2:15">
      <c r="B417" s="115"/>
      <c r="C417" s="115"/>
      <c r="D417" s="115"/>
      <c r="E417" s="115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</row>
    <row r="418" spans="2:15">
      <c r="B418" s="115"/>
      <c r="C418" s="115"/>
      <c r="D418" s="115"/>
      <c r="E418" s="115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</row>
    <row r="419" spans="2:15">
      <c r="B419" s="115"/>
      <c r="C419" s="115"/>
      <c r="D419" s="115"/>
      <c r="E419" s="115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</row>
    <row r="420" spans="2:15">
      <c r="B420" s="115"/>
      <c r="C420" s="115"/>
      <c r="D420" s="115"/>
      <c r="E420" s="115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</row>
    <row r="421" spans="2:15">
      <c r="B421" s="115"/>
      <c r="C421" s="115"/>
      <c r="D421" s="115"/>
      <c r="E421" s="115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</row>
    <row r="422" spans="2:15">
      <c r="B422" s="115"/>
      <c r="C422" s="115"/>
      <c r="D422" s="115"/>
      <c r="E422" s="115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</row>
    <row r="423" spans="2:15">
      <c r="B423" s="115"/>
      <c r="C423" s="115"/>
      <c r="D423" s="115"/>
      <c r="E423" s="115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</row>
    <row r="424" spans="2:15">
      <c r="B424" s="115"/>
      <c r="C424" s="115"/>
      <c r="D424" s="115"/>
      <c r="E424" s="115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</row>
    <row r="425" spans="2:15">
      <c r="B425" s="115"/>
      <c r="C425" s="115"/>
      <c r="D425" s="115"/>
      <c r="E425" s="115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</row>
    <row r="426" spans="2:15">
      <c r="B426" s="115"/>
      <c r="C426" s="115"/>
      <c r="D426" s="115"/>
      <c r="E426" s="115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</row>
    <row r="427" spans="2:15">
      <c r="B427" s="115"/>
      <c r="C427" s="115"/>
      <c r="D427" s="115"/>
      <c r="E427" s="115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</row>
    <row r="428" spans="2:15">
      <c r="B428" s="115"/>
      <c r="C428" s="115"/>
      <c r="D428" s="115"/>
      <c r="E428" s="115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</row>
    <row r="429" spans="2:15">
      <c r="B429" s="115"/>
      <c r="C429" s="115"/>
      <c r="D429" s="115"/>
      <c r="E429" s="115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</row>
    <row r="430" spans="2:15">
      <c r="B430" s="115"/>
      <c r="C430" s="115"/>
      <c r="D430" s="115"/>
      <c r="E430" s="115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</row>
    <row r="431" spans="2:15">
      <c r="B431" s="115"/>
      <c r="C431" s="115"/>
      <c r="D431" s="115"/>
      <c r="E431" s="115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</row>
    <row r="432" spans="2:15">
      <c r="B432" s="115"/>
      <c r="C432" s="115"/>
      <c r="D432" s="115"/>
      <c r="E432" s="115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</row>
    <row r="433" spans="2:15">
      <c r="B433" s="115"/>
      <c r="C433" s="115"/>
      <c r="D433" s="115"/>
      <c r="E433" s="115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</row>
    <row r="434" spans="2:15">
      <c r="B434" s="115"/>
      <c r="C434" s="115"/>
      <c r="D434" s="115"/>
      <c r="E434" s="115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</row>
    <row r="435" spans="2:15">
      <c r="B435" s="115"/>
      <c r="C435" s="115"/>
      <c r="D435" s="115"/>
      <c r="E435" s="115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</row>
    <row r="436" spans="2:15">
      <c r="B436" s="115"/>
      <c r="C436" s="115"/>
      <c r="D436" s="115"/>
      <c r="E436" s="115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</row>
    <row r="437" spans="2:15">
      <c r="B437" s="115"/>
      <c r="C437" s="115"/>
      <c r="D437" s="115"/>
      <c r="E437" s="115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</row>
    <row r="438" spans="2:15">
      <c r="B438" s="115"/>
      <c r="C438" s="115"/>
      <c r="D438" s="115"/>
      <c r="E438" s="115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</row>
    <row r="439" spans="2:15">
      <c r="B439" s="115"/>
      <c r="C439" s="115"/>
      <c r="D439" s="115"/>
      <c r="E439" s="115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</row>
    <row r="440" spans="2:15">
      <c r="B440" s="115"/>
      <c r="C440" s="115"/>
      <c r="D440" s="115"/>
      <c r="E440" s="115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</row>
    <row r="441" spans="2:15">
      <c r="B441" s="115"/>
      <c r="C441" s="115"/>
      <c r="D441" s="115"/>
      <c r="E441" s="115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</row>
    <row r="442" spans="2:15">
      <c r="B442" s="115"/>
      <c r="C442" s="115"/>
      <c r="D442" s="115"/>
      <c r="E442" s="115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</row>
    <row r="443" spans="2:15">
      <c r="B443" s="115"/>
      <c r="C443" s="115"/>
      <c r="D443" s="115"/>
      <c r="E443" s="115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</row>
    <row r="444" spans="2:15">
      <c r="B444" s="115"/>
      <c r="C444" s="115"/>
      <c r="D444" s="115"/>
      <c r="E444" s="115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</row>
    <row r="445" spans="2:15">
      <c r="B445" s="115"/>
      <c r="C445" s="115"/>
      <c r="D445" s="115"/>
      <c r="E445" s="115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</row>
    <row r="446" spans="2:15">
      <c r="B446" s="115"/>
      <c r="C446" s="115"/>
      <c r="D446" s="115"/>
      <c r="E446" s="115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</row>
    <row r="447" spans="2:15">
      <c r="B447" s="115"/>
      <c r="C447" s="115"/>
      <c r="D447" s="115"/>
      <c r="E447" s="115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</row>
    <row r="448" spans="2:15">
      <c r="B448" s="115"/>
      <c r="C448" s="115"/>
      <c r="D448" s="115"/>
      <c r="E448" s="115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</row>
    <row r="449" spans="2:15">
      <c r="B449" s="115"/>
      <c r="C449" s="115"/>
      <c r="D449" s="115"/>
      <c r="E449" s="115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</row>
    <row r="450" spans="2:15">
      <c r="B450" s="115"/>
      <c r="C450" s="115"/>
      <c r="D450" s="115"/>
      <c r="E450" s="115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</row>
    <row r="451" spans="2:15">
      <c r="B451" s="115"/>
      <c r="C451" s="115"/>
      <c r="D451" s="115"/>
      <c r="E451" s="115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</row>
    <row r="452" spans="2:15">
      <c r="B452" s="115"/>
      <c r="C452" s="115"/>
      <c r="D452" s="115"/>
      <c r="E452" s="115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</row>
    <row r="453" spans="2:15">
      <c r="B453" s="115"/>
      <c r="C453" s="115"/>
      <c r="D453" s="115"/>
      <c r="E453" s="115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</row>
    <row r="454" spans="2:15">
      <c r="B454" s="115"/>
      <c r="C454" s="115"/>
      <c r="D454" s="115"/>
      <c r="E454" s="115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</row>
    <row r="455" spans="2:15">
      <c r="B455" s="115"/>
      <c r="C455" s="115"/>
      <c r="D455" s="115"/>
      <c r="E455" s="115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</row>
    <row r="456" spans="2:15">
      <c r="B456" s="115"/>
      <c r="C456" s="115"/>
      <c r="D456" s="115"/>
      <c r="E456" s="115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</row>
    <row r="457" spans="2:15">
      <c r="B457" s="115"/>
      <c r="C457" s="115"/>
      <c r="D457" s="115"/>
      <c r="E457" s="115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</row>
    <row r="458" spans="2:15">
      <c r="B458" s="115"/>
      <c r="C458" s="115"/>
      <c r="D458" s="115"/>
      <c r="E458" s="115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</row>
    <row r="459" spans="2:15">
      <c r="B459" s="115"/>
      <c r="C459" s="115"/>
      <c r="D459" s="115"/>
      <c r="E459" s="115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</row>
    <row r="460" spans="2:15">
      <c r="B460" s="115"/>
      <c r="C460" s="115"/>
      <c r="D460" s="115"/>
      <c r="E460" s="115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</row>
    <row r="461" spans="2:15">
      <c r="B461" s="115"/>
      <c r="C461" s="115"/>
      <c r="D461" s="115"/>
      <c r="E461" s="115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</row>
    <row r="462" spans="2:15">
      <c r="B462" s="115"/>
      <c r="C462" s="115"/>
      <c r="D462" s="115"/>
      <c r="E462" s="115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</row>
    <row r="463" spans="2:15">
      <c r="B463" s="115"/>
      <c r="C463" s="115"/>
      <c r="D463" s="115"/>
      <c r="E463" s="115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</row>
    <row r="464" spans="2:15">
      <c r="B464" s="115"/>
      <c r="C464" s="115"/>
      <c r="D464" s="115"/>
      <c r="E464" s="115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</row>
    <row r="465" spans="2:15">
      <c r="B465" s="115"/>
      <c r="C465" s="115"/>
      <c r="D465" s="115"/>
      <c r="E465" s="115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</row>
    <row r="466" spans="2:15">
      <c r="B466" s="115"/>
      <c r="C466" s="115"/>
      <c r="D466" s="115"/>
      <c r="E466" s="115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</row>
    <row r="467" spans="2:15">
      <c r="B467" s="115"/>
      <c r="C467" s="115"/>
      <c r="D467" s="115"/>
      <c r="E467" s="115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</row>
    <row r="468" spans="2:15">
      <c r="B468" s="115"/>
      <c r="C468" s="115"/>
      <c r="D468" s="115"/>
      <c r="E468" s="115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</row>
    <row r="469" spans="2:15">
      <c r="B469" s="115"/>
      <c r="C469" s="115"/>
      <c r="D469" s="115"/>
      <c r="E469" s="115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</row>
    <row r="470" spans="2:15">
      <c r="B470" s="115"/>
      <c r="C470" s="115"/>
      <c r="D470" s="115"/>
      <c r="E470" s="115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</row>
    <row r="471" spans="2:15">
      <c r="B471" s="115"/>
      <c r="C471" s="115"/>
      <c r="D471" s="115"/>
      <c r="E471" s="115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</row>
    <row r="472" spans="2:15">
      <c r="B472" s="115"/>
      <c r="C472" s="115"/>
      <c r="D472" s="115"/>
      <c r="E472" s="115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</row>
    <row r="473" spans="2:15">
      <c r="B473" s="115"/>
      <c r="C473" s="115"/>
      <c r="D473" s="115"/>
      <c r="E473" s="115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</row>
    <row r="474" spans="2:15">
      <c r="B474" s="115"/>
      <c r="C474" s="115"/>
      <c r="D474" s="115"/>
      <c r="E474" s="115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</row>
    <row r="475" spans="2:15">
      <c r="B475" s="115"/>
      <c r="C475" s="115"/>
      <c r="D475" s="115"/>
      <c r="E475" s="115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</row>
    <row r="476" spans="2:15">
      <c r="B476" s="115"/>
      <c r="C476" s="115"/>
      <c r="D476" s="115"/>
      <c r="E476" s="115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</row>
    <row r="477" spans="2:15">
      <c r="B477" s="115"/>
      <c r="C477" s="115"/>
      <c r="D477" s="115"/>
      <c r="E477" s="115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</row>
    <row r="478" spans="2:15">
      <c r="B478" s="115"/>
      <c r="C478" s="115"/>
      <c r="D478" s="115"/>
      <c r="E478" s="115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</row>
    <row r="479" spans="2:15">
      <c r="B479" s="115"/>
      <c r="C479" s="115"/>
      <c r="D479" s="115"/>
      <c r="E479" s="115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</row>
    <row r="480" spans="2:15">
      <c r="B480" s="115"/>
      <c r="C480" s="115"/>
      <c r="D480" s="115"/>
      <c r="E480" s="115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</row>
    <row r="481" spans="2:15">
      <c r="B481" s="115"/>
      <c r="C481" s="115"/>
      <c r="D481" s="115"/>
      <c r="E481" s="115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</row>
    <row r="482" spans="2:15">
      <c r="B482" s="115"/>
      <c r="C482" s="115"/>
      <c r="D482" s="115"/>
      <c r="E482" s="115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</row>
    <row r="483" spans="2:15">
      <c r="B483" s="115"/>
      <c r="C483" s="115"/>
      <c r="D483" s="115"/>
      <c r="E483" s="115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</row>
    <row r="484" spans="2:15">
      <c r="B484" s="115"/>
      <c r="C484" s="115"/>
      <c r="D484" s="115"/>
      <c r="E484" s="115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</row>
    <row r="485" spans="2:15">
      <c r="B485" s="115"/>
      <c r="C485" s="115"/>
      <c r="D485" s="115"/>
      <c r="E485" s="115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</row>
    <row r="486" spans="2:15">
      <c r="B486" s="115"/>
      <c r="C486" s="115"/>
      <c r="D486" s="115"/>
      <c r="E486" s="115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</row>
    <row r="487" spans="2:15">
      <c r="B487" s="115"/>
      <c r="C487" s="115"/>
      <c r="D487" s="115"/>
      <c r="E487" s="115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</row>
    <row r="488" spans="2:15">
      <c r="B488" s="115"/>
      <c r="C488" s="115"/>
      <c r="D488" s="115"/>
      <c r="E488" s="115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</row>
    <row r="489" spans="2:15">
      <c r="B489" s="115"/>
      <c r="C489" s="115"/>
      <c r="D489" s="115"/>
      <c r="E489" s="115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</row>
    <row r="490" spans="2:15">
      <c r="B490" s="115"/>
      <c r="C490" s="115"/>
      <c r="D490" s="115"/>
      <c r="E490" s="115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</row>
    <row r="491" spans="2:15">
      <c r="B491" s="115"/>
      <c r="C491" s="115"/>
      <c r="D491" s="115"/>
      <c r="E491" s="115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</row>
    <row r="492" spans="2:15">
      <c r="B492" s="115"/>
      <c r="C492" s="115"/>
      <c r="D492" s="115"/>
      <c r="E492" s="115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</row>
    <row r="493" spans="2:15">
      <c r="B493" s="115"/>
      <c r="C493" s="115"/>
      <c r="D493" s="115"/>
      <c r="E493" s="115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</row>
    <row r="494" spans="2:15">
      <c r="B494" s="115"/>
      <c r="C494" s="115"/>
      <c r="D494" s="115"/>
      <c r="E494" s="115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</row>
    <row r="495" spans="2:15">
      <c r="B495" s="115"/>
      <c r="C495" s="115"/>
      <c r="D495" s="115"/>
      <c r="E495" s="115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</row>
    <row r="496" spans="2:15">
      <c r="B496" s="115"/>
      <c r="C496" s="115"/>
      <c r="D496" s="115"/>
      <c r="E496" s="115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</row>
    <row r="497" spans="2:15">
      <c r="B497" s="115"/>
      <c r="C497" s="115"/>
      <c r="D497" s="115"/>
      <c r="E497" s="115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</row>
    <row r="498" spans="2:15">
      <c r="B498" s="115"/>
      <c r="C498" s="115"/>
      <c r="D498" s="115"/>
      <c r="E498" s="115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</row>
    <row r="499" spans="2:15">
      <c r="B499" s="115"/>
      <c r="C499" s="115"/>
      <c r="D499" s="115"/>
      <c r="E499" s="115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</row>
    <row r="500" spans="2:15">
      <c r="B500" s="115"/>
      <c r="C500" s="115"/>
      <c r="D500" s="115"/>
      <c r="E500" s="115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</row>
    <row r="501" spans="2:15">
      <c r="B501" s="115"/>
      <c r="C501" s="115"/>
      <c r="D501" s="115"/>
      <c r="E501" s="115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</row>
    <row r="502" spans="2:15">
      <c r="B502" s="115"/>
      <c r="C502" s="115"/>
      <c r="D502" s="115"/>
      <c r="E502" s="115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</row>
    <row r="503" spans="2:15">
      <c r="B503" s="115"/>
      <c r="C503" s="115"/>
      <c r="D503" s="115"/>
      <c r="E503" s="115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</row>
    <row r="504" spans="2:15">
      <c r="B504" s="115"/>
      <c r="C504" s="115"/>
      <c r="D504" s="115"/>
      <c r="E504" s="115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</row>
    <row r="505" spans="2:15">
      <c r="B505" s="115"/>
      <c r="C505" s="115"/>
      <c r="D505" s="115"/>
      <c r="E505" s="115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</row>
    <row r="506" spans="2:15">
      <c r="B506" s="115"/>
      <c r="C506" s="115"/>
      <c r="D506" s="115"/>
      <c r="E506" s="115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</row>
    <row r="507" spans="2:15">
      <c r="B507" s="115"/>
      <c r="C507" s="115"/>
      <c r="D507" s="115"/>
      <c r="E507" s="115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</row>
    <row r="508" spans="2:15">
      <c r="B508" s="115"/>
      <c r="C508" s="115"/>
      <c r="D508" s="115"/>
      <c r="E508" s="115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</row>
    <row r="509" spans="2:15">
      <c r="B509" s="115"/>
      <c r="C509" s="115"/>
      <c r="D509" s="115"/>
      <c r="E509" s="115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</row>
    <row r="510" spans="2:15">
      <c r="B510" s="115"/>
      <c r="C510" s="115"/>
      <c r="D510" s="115"/>
      <c r="E510" s="115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</row>
    <row r="511" spans="2:15">
      <c r="B511" s="115"/>
      <c r="C511" s="115"/>
      <c r="D511" s="115"/>
      <c r="E511" s="115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</row>
    <row r="512" spans="2:15">
      <c r="B512" s="115"/>
      <c r="C512" s="115"/>
      <c r="D512" s="115"/>
      <c r="E512" s="115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</row>
    <row r="513" spans="2:15">
      <c r="B513" s="115"/>
      <c r="C513" s="115"/>
      <c r="D513" s="115"/>
      <c r="E513" s="115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</row>
    <row r="514" spans="2:15">
      <c r="B514" s="115"/>
      <c r="C514" s="115"/>
      <c r="D514" s="115"/>
      <c r="E514" s="115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</row>
    <row r="515" spans="2:15">
      <c r="B515" s="115"/>
      <c r="C515" s="115"/>
      <c r="D515" s="115"/>
      <c r="E515" s="115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</row>
    <row r="516" spans="2:15">
      <c r="B516" s="115"/>
      <c r="C516" s="115"/>
      <c r="D516" s="115"/>
      <c r="E516" s="115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</row>
    <row r="517" spans="2:15">
      <c r="B517" s="115"/>
      <c r="C517" s="115"/>
      <c r="D517" s="115"/>
      <c r="E517" s="115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</row>
    <row r="518" spans="2:15">
      <c r="B518" s="115"/>
      <c r="C518" s="115"/>
      <c r="D518" s="115"/>
      <c r="E518" s="115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</row>
    <row r="519" spans="2:15">
      <c r="B519" s="115"/>
      <c r="C519" s="115"/>
      <c r="D519" s="115"/>
      <c r="E519" s="115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</row>
    <row r="520" spans="2:15">
      <c r="B520" s="115"/>
      <c r="C520" s="115"/>
      <c r="D520" s="115"/>
      <c r="E520" s="115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</row>
    <row r="521" spans="2:15">
      <c r="B521" s="115"/>
      <c r="C521" s="115"/>
      <c r="D521" s="115"/>
      <c r="E521" s="115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</row>
    <row r="522" spans="2:15">
      <c r="B522" s="115"/>
      <c r="C522" s="115"/>
      <c r="D522" s="115"/>
      <c r="E522" s="115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</row>
    <row r="523" spans="2:15">
      <c r="B523" s="115"/>
      <c r="C523" s="115"/>
      <c r="D523" s="115"/>
      <c r="E523" s="115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</row>
    <row r="524" spans="2:15">
      <c r="B524" s="115"/>
      <c r="C524" s="115"/>
      <c r="D524" s="115"/>
      <c r="E524" s="115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</row>
    <row r="525" spans="2:15">
      <c r="B525" s="115"/>
      <c r="C525" s="115"/>
      <c r="D525" s="115"/>
      <c r="E525" s="115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58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67" t="s" vm="1">
        <v>231</v>
      </c>
    </row>
    <row r="2" spans="2:12">
      <c r="B2" s="46" t="s">
        <v>145</v>
      </c>
      <c r="C2" s="67" t="s">
        <v>232</v>
      </c>
    </row>
    <row r="3" spans="2:12">
      <c r="B3" s="46" t="s">
        <v>147</v>
      </c>
      <c r="C3" s="67" t="s">
        <v>233</v>
      </c>
    </row>
    <row r="4" spans="2:12">
      <c r="B4" s="46" t="s">
        <v>148</v>
      </c>
      <c r="C4" s="67">
        <v>8802</v>
      </c>
    </row>
    <row r="6" spans="2:12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94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59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49</v>
      </c>
      <c r="C11" s="73"/>
      <c r="D11" s="73"/>
      <c r="E11" s="73"/>
      <c r="F11" s="73"/>
      <c r="G11" s="83"/>
      <c r="H11" s="85"/>
      <c r="I11" s="83">
        <v>97.503247775000006</v>
      </c>
      <c r="J11" s="73"/>
      <c r="K11" s="84">
        <f>IFERROR(I11/$I$11,0)</f>
        <v>1</v>
      </c>
      <c r="L11" s="84">
        <f>I11/'סכום נכסי הקרן'!$C$42</f>
        <v>1.8701774946597848E-5</v>
      </c>
    </row>
    <row r="12" spans="2:12" s="4" customFormat="1" ht="18" customHeight="1">
      <c r="B12" s="92" t="s">
        <v>26</v>
      </c>
      <c r="C12" s="73"/>
      <c r="D12" s="73"/>
      <c r="E12" s="73"/>
      <c r="F12" s="73"/>
      <c r="G12" s="83"/>
      <c r="H12" s="85"/>
      <c r="I12" s="83">
        <v>89.775141915000006</v>
      </c>
      <c r="J12" s="73"/>
      <c r="K12" s="84">
        <f t="shared" ref="K12:K20" si="0">IFERROR(I12/$I$11,0)</f>
        <v>0.92074001598558552</v>
      </c>
      <c r="L12" s="84">
        <f>I12/'סכום נכסי הקרן'!$C$42</f>
        <v>1.7219472563289324E-5</v>
      </c>
    </row>
    <row r="13" spans="2:12">
      <c r="B13" s="89" t="s">
        <v>1715</v>
      </c>
      <c r="C13" s="71"/>
      <c r="D13" s="71"/>
      <c r="E13" s="71"/>
      <c r="F13" s="71"/>
      <c r="G13" s="80"/>
      <c r="H13" s="82"/>
      <c r="I13" s="80">
        <v>89.775141915000006</v>
      </c>
      <c r="J13" s="71"/>
      <c r="K13" s="81">
        <f t="shared" si="0"/>
        <v>0.92074001598558552</v>
      </c>
      <c r="L13" s="81">
        <f>I13/'סכום נכסי הקרן'!$C$42</f>
        <v>1.7219472563289324E-5</v>
      </c>
    </row>
    <row r="14" spans="2:12">
      <c r="B14" s="76" t="s">
        <v>1716</v>
      </c>
      <c r="C14" s="73" t="s">
        <v>1717</v>
      </c>
      <c r="D14" s="86" t="s">
        <v>120</v>
      </c>
      <c r="E14" s="86" t="s">
        <v>480</v>
      </c>
      <c r="F14" s="86" t="s">
        <v>133</v>
      </c>
      <c r="G14" s="83">
        <v>5634.2547450000011</v>
      </c>
      <c r="H14" s="85">
        <v>1500</v>
      </c>
      <c r="I14" s="83">
        <v>84.513821175000018</v>
      </c>
      <c r="J14" s="84">
        <v>2.8171273725000005E-3</v>
      </c>
      <c r="K14" s="84">
        <f t="shared" si="0"/>
        <v>0.86677954943639834</v>
      </c>
      <c r="L14" s="84">
        <f>I14/'סכום נכסי הקרן'!$C$42</f>
        <v>1.6210316061873006E-5</v>
      </c>
    </row>
    <row r="15" spans="2:12">
      <c r="B15" s="76" t="s">
        <v>1718</v>
      </c>
      <c r="C15" s="73" t="s">
        <v>1719</v>
      </c>
      <c r="D15" s="86" t="s">
        <v>120</v>
      </c>
      <c r="E15" s="86" t="s">
        <v>158</v>
      </c>
      <c r="F15" s="86" t="s">
        <v>133</v>
      </c>
      <c r="G15" s="83">
        <v>71098.928925000015</v>
      </c>
      <c r="H15" s="85">
        <v>7.4</v>
      </c>
      <c r="I15" s="83">
        <v>5.2613207400000013</v>
      </c>
      <c r="J15" s="84">
        <v>4.7413990608954201E-3</v>
      </c>
      <c r="K15" s="84">
        <f t="shared" si="0"/>
        <v>5.3960466549187222E-2</v>
      </c>
      <c r="L15" s="84">
        <f>I15/'סכום נכסי הקרן'!$C$42</f>
        <v>1.0091565014163208E-6</v>
      </c>
    </row>
    <row r="16" spans="2:12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92" t="s">
        <v>41</v>
      </c>
      <c r="C17" s="73"/>
      <c r="D17" s="73"/>
      <c r="E17" s="73"/>
      <c r="F17" s="73"/>
      <c r="G17" s="83"/>
      <c r="H17" s="85"/>
      <c r="I17" s="83">
        <v>7.7281058600000012</v>
      </c>
      <c r="J17" s="73"/>
      <c r="K17" s="84">
        <f t="shared" si="0"/>
        <v>7.9259984014414545E-2</v>
      </c>
      <c r="L17" s="84">
        <f>I17/'סכום נכסי הקרן'!$C$42</f>
        <v>1.4823023833085238E-6</v>
      </c>
    </row>
    <row r="18" spans="2:12">
      <c r="B18" s="89" t="s">
        <v>1720</v>
      </c>
      <c r="C18" s="71"/>
      <c r="D18" s="71"/>
      <c r="E18" s="71"/>
      <c r="F18" s="71"/>
      <c r="G18" s="80"/>
      <c r="H18" s="82"/>
      <c r="I18" s="80">
        <v>7.7281058600000012</v>
      </c>
      <c r="J18" s="71"/>
      <c r="K18" s="81">
        <f t="shared" si="0"/>
        <v>7.9259984014414545E-2</v>
      </c>
      <c r="L18" s="81">
        <f>I18/'סכום נכסי הקרן'!$C$42</f>
        <v>1.4823023833085238E-6</v>
      </c>
    </row>
    <row r="19" spans="2:12">
      <c r="B19" s="76" t="s">
        <v>1721</v>
      </c>
      <c r="C19" s="73" t="s">
        <v>1722</v>
      </c>
      <c r="D19" s="86" t="s">
        <v>1402</v>
      </c>
      <c r="E19" s="86" t="s">
        <v>753</v>
      </c>
      <c r="F19" s="86" t="s">
        <v>132</v>
      </c>
      <c r="G19" s="83">
        <v>10731.913800000002</v>
      </c>
      <c r="H19" s="85">
        <v>16.82</v>
      </c>
      <c r="I19" s="83">
        <v>6.6788992340000002</v>
      </c>
      <c r="J19" s="84">
        <v>3.2131478443113778E-4</v>
      </c>
      <c r="K19" s="84">
        <f t="shared" si="0"/>
        <v>6.8499248860020859E-2</v>
      </c>
      <c r="L19" s="84">
        <f>I19/'סכום נכסי הקרן'!$C$42</f>
        <v>1.2810575361911093E-6</v>
      </c>
    </row>
    <row r="20" spans="2:12">
      <c r="B20" s="76" t="s">
        <v>1723</v>
      </c>
      <c r="C20" s="73" t="s">
        <v>1724</v>
      </c>
      <c r="D20" s="86" t="s">
        <v>1418</v>
      </c>
      <c r="E20" s="86" t="s">
        <v>830</v>
      </c>
      <c r="F20" s="86" t="s">
        <v>132</v>
      </c>
      <c r="G20" s="83">
        <v>2835.6935830000007</v>
      </c>
      <c r="H20" s="85">
        <v>10</v>
      </c>
      <c r="I20" s="83">
        <v>1.0492066260000001</v>
      </c>
      <c r="J20" s="84">
        <v>1.1208275031620556E-4</v>
      </c>
      <c r="K20" s="84">
        <f t="shared" si="0"/>
        <v>1.0760735154393682E-2</v>
      </c>
      <c r="L20" s="84">
        <f>I20/'סכום נכסי הקרן'!$C$42</f>
        <v>2.0124484711741449E-7</v>
      </c>
    </row>
    <row r="21" spans="2:12">
      <c r="B21" s="7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29" t="s">
        <v>222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29" t="s">
        <v>112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29" t="s">
        <v>205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29" t="s">
        <v>213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