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1F80732D-0D34-450F-AC69-329F11E2401D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58" l="1"/>
  <c r="J44" i="58"/>
  <c r="J43" i="58" s="1"/>
  <c r="M13" i="69" l="1"/>
  <c r="O13" i="69" s="1"/>
  <c r="J13" i="69"/>
  <c r="G13" i="69"/>
  <c r="M19" i="69"/>
  <c r="O19" i="69" s="1"/>
  <c r="J19" i="69"/>
  <c r="G19" i="69"/>
  <c r="L217" i="62"/>
  <c r="L188" i="62"/>
  <c r="I11" i="81"/>
  <c r="I10" i="81" s="1"/>
  <c r="C37" i="88" s="1"/>
  <c r="J12" i="81"/>
  <c r="J11" i="81"/>
  <c r="J10" i="81"/>
  <c r="L115" i="62"/>
  <c r="L12" i="62" s="1"/>
  <c r="L187" i="62" l="1"/>
  <c r="L11" i="62" s="1"/>
  <c r="C16" i="88" s="1"/>
  <c r="J12" i="58" l="1"/>
  <c r="J11" i="58" s="1"/>
  <c r="J10" i="58" s="1"/>
  <c r="C38" i="88"/>
  <c r="C23" i="88"/>
  <c r="C12" i="88"/>
  <c r="K44" i="58" l="1"/>
  <c r="K43" i="58"/>
  <c r="C11" i="88"/>
  <c r="C10" i="88" s="1"/>
  <c r="C42" i="88" l="1"/>
  <c r="D20" i="88" s="1"/>
  <c r="P13" i="69"/>
  <c r="D19" i="88"/>
  <c r="D29" i="88"/>
  <c r="D34" i="88"/>
  <c r="D24" i="88"/>
  <c r="D40" i="88" l="1"/>
  <c r="D22" i="88"/>
  <c r="D12" i="88"/>
  <c r="D18" i="88"/>
  <c r="P19" i="69"/>
  <c r="D16" i="88"/>
  <c r="D21" i="88"/>
  <c r="K11" i="81"/>
  <c r="D13" i="88"/>
  <c r="D31" i="88"/>
  <c r="D15" i="88"/>
  <c r="D28" i="88"/>
  <c r="K12" i="81"/>
  <c r="D14" i="88"/>
  <c r="D10" i="88"/>
  <c r="D37" i="88"/>
  <c r="D35" i="88"/>
  <c r="D27" i="88"/>
  <c r="K10" i="81"/>
  <c r="D30" i="88"/>
  <c r="L43" i="58"/>
  <c r="D26" i="88"/>
  <c r="D23" i="88"/>
  <c r="D41" i="88"/>
  <c r="D36" i="88"/>
  <c r="D42" i="88"/>
  <c r="L44" i="58"/>
  <c r="D32" i="88"/>
  <c r="D11" i="88"/>
  <c r="D39" i="88"/>
  <c r="D33" i="88"/>
  <c r="D17" i="88"/>
  <c r="D25" i="88"/>
  <c r="D38" i="88"/>
  <c r="K286" i="76"/>
  <c r="J286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5" i="74"/>
  <c r="K15" i="74"/>
  <c r="L14" i="74"/>
  <c r="K14" i="74"/>
  <c r="L13" i="74"/>
  <c r="K13" i="74"/>
  <c r="L12" i="74"/>
  <c r="K12" i="74"/>
  <c r="L11" i="74"/>
  <c r="K11" i="74"/>
  <c r="K14" i="73"/>
  <c r="J14" i="73"/>
  <c r="K13" i="73"/>
  <c r="J13" i="73"/>
  <c r="K12" i="73"/>
  <c r="J12" i="73"/>
  <c r="K11" i="73"/>
  <c r="J11" i="73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22" i="66"/>
  <c r="K22" i="66"/>
  <c r="L21" i="66"/>
  <c r="K21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57" i="62"/>
  <c r="N257" i="62"/>
  <c r="O205" i="62"/>
  <c r="N205" i="62"/>
  <c r="O204" i="62"/>
  <c r="N204" i="62"/>
  <c r="O248" i="62"/>
  <c r="N248" i="62"/>
  <c r="O203" i="62"/>
  <c r="N203" i="62"/>
  <c r="O202" i="62"/>
  <c r="N202" i="62"/>
  <c r="O201" i="62"/>
  <c r="N201" i="62"/>
  <c r="O200" i="62"/>
  <c r="N200" i="62"/>
  <c r="O241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37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17" i="61"/>
  <c r="T17" i="61"/>
  <c r="U16" i="61"/>
  <c r="T16" i="61"/>
  <c r="U14" i="61"/>
  <c r="T14" i="61"/>
  <c r="U13" i="61"/>
  <c r="T13" i="61"/>
  <c r="U12" i="61"/>
  <c r="T12" i="61"/>
  <c r="U11" i="61"/>
  <c r="T11" i="61"/>
  <c r="L47" i="58"/>
  <c r="K47" i="58"/>
  <c r="L46" i="58"/>
  <c r="K46" i="58"/>
  <c r="L45" i="58"/>
  <c r="K45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20" i="58"/>
  <c r="K20" i="58"/>
  <c r="L19" i="58"/>
  <c r="K19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30630]}"/>
    <s v="{[Medida].[Medida].&amp;[2]}"/>
    <s v="{[Keren].[Keren].[All]}"/>
    <s v="{[Cheshbon KM].[Hie Peilut].[Chevra].&amp;[365]&amp;[Kod_Peilut_L7_104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2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</mdxMetadata>
  <valueMetadata count="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</valueMetadata>
</metadata>
</file>

<file path=xl/sharedStrings.xml><?xml version="1.0" encoding="utf-8"?>
<sst xmlns="http://schemas.openxmlformats.org/spreadsheetml/2006/main" count="5267" uniqueCount="1909">
  <si>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</si>
  <si>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</si>
  <si>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</si>
  <si>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</si>
  <si>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</si>
  <si>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</si>
  <si>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</si>
  <si>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</si>
  <si>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</si>
  <si>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</si>
  <si>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</si>
  <si>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</si>
  <si>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</si>
  <si>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</si>
  <si>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</si>
  <si>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</si>
  <si>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</si>
  <si>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</si>
  <si>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</si>
  <si>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</si>
  <si>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</si>
  <si>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</si>
  <si>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</si>
  <si>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</si>
  <si>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</si>
  <si>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</si>
  <si>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</si>
  <si>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</si>
  <si>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</si>
  <si>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</si>
  <si>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</si>
  <si>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</si>
  <si>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</si>
  <si>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</si>
  <si>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</si>
  <si>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</si>
  <si>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</si>
  <si>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</si>
  <si>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</si>
  <si>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</si>
  <si>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</si>
  <si>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</si>
  <si>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</si>
  <si>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</si>
  <si>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</si>
  <si>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</si>
  <si>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</si>
  <si>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</si>
  <si>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</si>
  <si>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</si>
  <si>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</si>
  <si>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</si>
  <si>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</si>
  <si>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</si>
  <si>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</si>
  <si>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</si>
  <si>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</si>
  <si>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</si>
  <si>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</si>
  <si>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</si>
  <si>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</si>
  <si>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</si>
  <si>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</si>
  <si>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</si>
  <si>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</si>
  <si>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</si>
  <si>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</si>
  <si>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</si>
  <si>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</si>
  <si>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</si>
  <si>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</si>
  <si>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</si>
  <si>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</si>
  <si>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</si>
  <si>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</si>
  <si>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</si>
  <si>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</si>
  <si>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</si>
  <si>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</si>
  <si>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</si>
  <si>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</si>
  <si>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</si>
  <si>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</si>
  <si>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</si>
  <si>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</si>
  <si>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</si>
  <si>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</si>
  <si>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</si>
  <si>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</si>
  <si>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</si>
  <si>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</si>
  <si>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</si>
  <si>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</si>
  <si>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</si>
  <si>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</si>
  <si>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</si>
  <si>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</si>
  <si>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</si>
  <si>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</si>
  <si>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</si>
  <si>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</si>
  <si>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</si>
  <si>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</si>
  <si>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</si>
  <si>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</si>
  <si>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</si>
  <si>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</si>
  <si>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</si>
  <si>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</si>
  <si>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</si>
  <si>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</si>
  <si>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</si>
  <si>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</si>
  <si>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</si>
  <si>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</si>
  <si>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</si>
  <si>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</si>
  <si>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</si>
  <si>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</si>
  <si>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</si>
  <si>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</si>
  <si>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</si>
  <si>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</si>
  <si>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</si>
  <si>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</si>
  <si>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</si>
  <si>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</si>
  <si>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</si>
  <si>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</si>
  <si>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</si>
  <si>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</si>
  <si>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</si>
  <si>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</si>
  <si>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</si>
  <si>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</si>
  <si>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</si>
  <si>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</si>
  <si>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</si>
  <si>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</si>
  <si>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</si>
  <si>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</si>
  <si>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</si>
  <si>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</si>
  <si>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</si>
  <si>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</si>
  <si>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</si>
  <si>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</si>
  <si>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</si>
  <si>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</si>
  <si>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</si>
  <si>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</si>
  <si>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</si>
  <si>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</si>
  <si>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</si>
  <si>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</si>
  <si>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</si>
  <si>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</si>
  <si>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</si>
  <si>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</si>
  <si>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</si>
  <si>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</si>
  <si>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</si>
  <si>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</si>
  <si>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</si>
  <si>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</si>
  <si>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</si>
  <si>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</si>
  <si>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</si>
  <si>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</si>
  <si>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</si>
  <si>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</si>
  <si>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</si>
  <si>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</si>
  <si>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</si>
  <si>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</si>
  <si>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</si>
  <si>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</si>
  <si>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</si>
  <si>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</si>
  <si>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</si>
  <si>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</si>
  <si>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</si>
  <si>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</si>
  <si>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</si>
  <si>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</si>
  <si>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</si>
  <si>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</si>
  <si>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</si>
  <si>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</si>
  <si>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</si>
  <si>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</si>
  <si>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</si>
  <si>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</si>
  <si>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</si>
  <si>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</si>
  <si>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</si>
  <si>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</si>
  <si>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</si>
  <si>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</si>
  <si>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</si>
  <si>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</si>
  <si>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</si>
  <si>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</si>
  <si>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מניות למקבלי קצבה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</si>
  <si>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</si>
  <si>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</si>
  <si>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</si>
  <si>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</si>
  <si>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</si>
  <si>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</si>
  <si>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</si>
  <si>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US686688AB85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</si>
  <si>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</si>
  <si>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</si>
  <si>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</si>
  <si>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</si>
  <si>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</si>
  <si>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</si>
  <si>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</si>
  <si>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</si>
  <si>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</si>
  <si>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</si>
  <si>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</si>
  <si>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</si>
  <si>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</si>
  <si>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</si>
  <si>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</si>
  <si>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</si>
  <si>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</si>
  <si>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</si>
  <si>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</si>
  <si>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</si>
  <si>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</si>
  <si>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</si>
  <si>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</si>
  <si>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</si>
  <si>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</si>
  <si>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</si>
  <si>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</si>
  <si>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</si>
  <si>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</si>
  <si>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</si>
  <si>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</si>
  <si>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</si>
  <si>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</si>
  <si>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</si>
  <si>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</si>
  <si>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</si>
  <si>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</si>
  <si>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</si>
  <si>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</si>
  <si>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</si>
  <si>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</si>
  <si>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</si>
  <si>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</si>
  <si>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</si>
  <si>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</si>
  <si>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</si>
  <si>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</si>
  <si>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</si>
  <si>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</si>
  <si>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</si>
  <si>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</si>
  <si>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</si>
  <si>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</si>
  <si>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</si>
  <si>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</si>
  <si>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</si>
  <si>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</si>
  <si>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</si>
  <si>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</si>
  <si>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</si>
  <si>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</si>
  <si>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</si>
  <si>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</si>
  <si>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</si>
  <si>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</si>
  <si>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</si>
  <si>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</si>
  <si>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</si>
  <si>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</si>
  <si>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</si>
  <si>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</si>
  <si>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</si>
  <si>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</si>
  <si>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</si>
  <si>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</si>
  <si>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</si>
  <si>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</si>
  <si>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</si>
  <si>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</si>
  <si>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</si>
  <si>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</si>
  <si>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</si>
  <si>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</si>
  <si>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</si>
  <si>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</si>
  <si>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</si>
  <si>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</si>
  <si>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</si>
  <si>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</si>
  <si>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</si>
  <si>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</si>
  <si>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</si>
  <si>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</si>
  <si>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</si>
  <si>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</si>
  <si>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</si>
  <si>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</si>
  <si>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</si>
  <si>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</si>
  <si>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</si>
  <si>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</si>
  <si>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</si>
  <si>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</si>
  <si>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</si>
  <si>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</si>
  <si>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</si>
  <si>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</si>
  <si>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</si>
  <si>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</si>
  <si>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</si>
  <si>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</si>
  <si>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</si>
  <si>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</si>
  <si>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</si>
  <si>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</si>
  <si>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</si>
  <si>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</si>
  <si>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</si>
  <si>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</si>
  <si>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</si>
  <si>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</si>
  <si>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</si>
  <si>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</si>
  <si>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</si>
  <si>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</si>
  <si>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</si>
  <si>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</si>
  <si>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</si>
  <si>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</si>
  <si>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</si>
  <si>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</si>
  <si>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</si>
  <si>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</si>
  <si>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</si>
  <si>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</si>
  <si>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</si>
  <si>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</si>
  <si>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</si>
  <si>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</si>
  <si>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</si>
  <si>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</si>
  <si>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</si>
  <si>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</si>
  <si>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</si>
  <si>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</si>
  <si>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</si>
  <si>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</si>
  <si>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</si>
  <si>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</si>
  <si>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</si>
  <si>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</si>
  <si>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</si>
  <si>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</si>
  <si>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</si>
  <si>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</si>
  <si>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</si>
  <si>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</si>
  <si>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</si>
  <si>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</si>
  <si>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</si>
  <si>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</si>
  <si>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</si>
  <si>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</si>
  <si>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</si>
  <si>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</si>
  <si>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</si>
  <si>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</si>
  <si>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</si>
  <si>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</si>
  <si>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</si>
  <si>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</si>
  <si>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</si>
  <si>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</si>
  <si>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</si>
  <si>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</si>
  <si>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</si>
  <si>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</si>
  <si>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</si>
  <si>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</si>
  <si>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</si>
  <si>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</si>
  <si>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</si>
  <si>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</si>
  <si>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</si>
  <si>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</si>
  <si>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</si>
  <si>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</si>
  <si>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</si>
  <si>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</si>
  <si>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</si>
  <si>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</si>
  <si>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</si>
  <si>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</si>
  <si>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</si>
  <si>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</si>
  <si>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</si>
  <si>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</si>
  <si>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</si>
  <si>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</si>
  <si>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</si>
  <si>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</si>
  <si>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</si>
  <si>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</si>
  <si>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</si>
  <si>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</si>
  <si>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</si>
  <si>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</si>
  <si>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</si>
  <si>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</si>
  <si>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</si>
  <si>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</si>
  <si>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</si>
  <si>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</si>
  <si>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</si>
  <si>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</si>
  <si>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</si>
  <si>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</si>
  <si>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</si>
  <si>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</si>
  <si>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</si>
  <si>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</si>
  <si>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</si>
  <si>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</si>
  <si>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</si>
  <si>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</si>
  <si>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</si>
  <si>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</si>
  <si>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</si>
  <si>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</si>
  <si>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</si>
  <si>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</si>
  <si>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</si>
  <si>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</si>
  <si>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</si>
  <si>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</si>
  <si>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</si>
  <si>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</si>
  <si>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</si>
  <si>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</si>
  <si>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</si>
  <si>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</si>
  <si>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</si>
  <si>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</si>
  <si>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</si>
  <si>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</si>
  <si>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</si>
  <si>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</si>
  <si>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</si>
  <si>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</si>
  <si>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</si>
  <si>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</si>
  <si>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</si>
  <si>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</si>
  <si>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</si>
  <si>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</si>
  <si>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</si>
  <si>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</si>
  <si>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</si>
  <si>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</si>
  <si>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</si>
  <si>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</si>
  <si>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</si>
  <si>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</si>
  <si>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</si>
  <si>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</si>
  <si>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</si>
  <si>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</si>
  <si>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</si>
  <si>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</si>
  <si>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</si>
  <si>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</si>
  <si>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</si>
  <si>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</si>
  <si>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</si>
  <si>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</si>
  <si>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</si>
  <si>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</si>
  <si>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</si>
  <si>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</si>
  <si>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</si>
  <si>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</si>
  <si>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</si>
  <si>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</si>
  <si>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</si>
  <si>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</si>
  <si>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</si>
  <si>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</si>
  <si>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</si>
  <si>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</si>
  <si>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</si>
  <si>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</si>
  <si>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</si>
  <si>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</si>
  <si>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</si>
  <si>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</si>
  <si>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</si>
  <si>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</si>
  <si>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</si>
  <si>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</si>
  <si>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</si>
  <si>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</si>
  <si>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</si>
  <si>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</si>
  <si>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</si>
  <si>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</si>
  <si>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</si>
  <si>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</si>
  <si>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</si>
  <si>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</si>
  <si>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</si>
  <si>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</si>
  <si>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</si>
  <si>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</si>
  <si>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</si>
  <si>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</si>
  <si>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</si>
  <si>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</si>
  <si>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</si>
  <si>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</si>
  <si>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</si>
  <si>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</si>
  <si>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</si>
  <si>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</si>
  <si>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</si>
  <si>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</si>
  <si>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</si>
  <si>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</si>
  <si>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</si>
  <si>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</si>
  <si>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</si>
  <si>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</si>
  <si>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</si>
  <si>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</si>
  <si>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</si>
  <si>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</si>
  <si>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</si>
  <si>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</si>
  <si>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</si>
  <si>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</si>
  <si>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</si>
  <si>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</si>
  <si>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</si>
  <si>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</si>
  <si>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</si>
  <si>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</si>
  <si>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</si>
  <si>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</si>
  <si>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</si>
  <si>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</si>
  <si>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</si>
  <si>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</si>
  <si>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</si>
  <si>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</si>
  <si>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</si>
  <si>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</si>
  <si>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</si>
  <si>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</si>
  <si>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</si>
  <si>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</si>
  <si>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</si>
  <si>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</si>
  <si>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</si>
  <si>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</si>
  <si>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</si>
  <si>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</si>
  <si>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</si>
  <si>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</si>
  <si>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</si>
  <si>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</si>
  <si>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</si>
  <si>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</si>
  <si>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</si>
  <si>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</si>
  <si>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</si>
  <si>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</si>
  <si>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</si>
  <si>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</si>
  <si>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</si>
  <si>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</si>
  <si>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</si>
  <si>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</si>
  <si>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</si>
  <si>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</si>
  <si>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</si>
  <si>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</si>
  <si>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</si>
  <si>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</si>
  <si>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</si>
  <si>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</si>
  <si>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</si>
  <si>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</si>
  <si>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</si>
  <si>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</si>
  <si>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</si>
  <si>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</si>
  <si>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</si>
  <si>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</si>
  <si>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</si>
  <si>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</si>
  <si>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</si>
  <si>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</si>
  <si>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</si>
  <si>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</si>
  <si>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</si>
  <si>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</si>
  <si>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</si>
  <si>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</si>
  <si>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</si>
  <si>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</si>
  <si>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</si>
  <si>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</si>
  <si>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</si>
  <si>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</si>
  <si>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</si>
  <si>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</si>
  <si>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</si>
  <si>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</si>
  <si>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</si>
  <si>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</si>
  <si>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</si>
  <si>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</si>
  <si>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</si>
  <si>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</si>
  <si>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</si>
  <si>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</si>
  <si>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</si>
  <si>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</si>
  <si>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</si>
  <si>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</si>
  <si>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</si>
  <si>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</si>
  <si>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</si>
  <si>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</si>
  <si>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</si>
  <si>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</si>
  <si>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</si>
  <si>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</si>
  <si>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</si>
  <si>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</si>
  <si>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</si>
  <si>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</si>
  <si>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</si>
  <si>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</si>
  <si>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</si>
  <si>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</si>
  <si>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</si>
  <si>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</si>
  <si>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</si>
  <si>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</si>
  <si>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</si>
  <si>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</si>
  <si>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</si>
  <si>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</si>
  <si>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</si>
  <si>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</si>
  <si>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</si>
  <si>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</si>
  <si>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</si>
  <si>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</si>
  <si>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</si>
  <si>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</si>
  <si>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</si>
  <si>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</si>
  <si>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</si>
  <si>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</si>
  <si>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</si>
  <si>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</si>
  <si>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</si>
  <si>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</si>
  <si>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</si>
  <si>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</si>
  <si>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</si>
  <si>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</si>
  <si>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</si>
  <si>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</si>
  <si>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</si>
  <si>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</si>
  <si>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</si>
  <si>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</si>
  <si>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</si>
  <si>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</si>
  <si>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</si>
  <si>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</si>
  <si>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</si>
  <si>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</si>
  <si>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</si>
  <si>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</si>
  <si>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</si>
  <si>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</si>
  <si>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</si>
  <si>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</si>
  <si>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</si>
  <si>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</si>
  <si>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</si>
  <si>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</si>
  <si>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</si>
  <si>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</si>
  <si>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</si>
  <si>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</si>
  <si>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</si>
  <si>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</si>
  <si>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</si>
  <si>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</si>
  <si>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</si>
  <si>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</si>
  <si>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</si>
  <si>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</si>
  <si>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</si>
  <si>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</si>
  <si>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</si>
  <si>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</si>
  <si>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</si>
  <si>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</si>
  <si>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</si>
  <si>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</si>
  <si>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</si>
  <si>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</si>
  <si>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</si>
  <si>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</si>
  <si>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</si>
  <si>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</si>
  <si>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</si>
  <si>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</si>
  <si>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</si>
  <si>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</si>
  <si>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</si>
  <si>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</si>
  <si>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</si>
  <si>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</si>
  <si>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</si>
  <si>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</si>
  <si>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</si>
  <si>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</si>
  <si>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</si>
  <si>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</si>
  <si>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</si>
  <si>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</si>
  <si>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</si>
  <si>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</si>
  <si>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</si>
  <si>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</si>
  <si>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</si>
  <si>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</si>
  <si>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</si>
  <si>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</si>
  <si>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</si>
  <si>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</si>
  <si>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</si>
  <si>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</si>
  <si>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</si>
  <si>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</si>
  <si>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</si>
  <si>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</si>
  <si>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</si>
  <si>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</si>
  <si>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</si>
  <si>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</si>
  <si>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</si>
  <si>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</si>
  <si>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</si>
  <si>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</si>
  <si>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</si>
  <si>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</si>
  <si>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</si>
  <si>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</si>
  <si>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</si>
  <si>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</si>
  <si>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</si>
  <si>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</si>
  <si>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</si>
  <si>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</si>
  <si>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</si>
  <si>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</si>
  <si>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</si>
  <si>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</si>
  <si>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</si>
  <si>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</si>
  <si>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</si>
  <si>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</si>
  <si>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</si>
  <si>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</si>
  <si>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</si>
  <si>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</si>
  <si>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</si>
  <si>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</si>
  <si>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</si>
  <si>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</si>
  <si>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</si>
  <si>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</si>
  <si>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</si>
  <si>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</si>
  <si>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</si>
  <si>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</si>
  <si>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</si>
  <si>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</si>
  <si>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</si>
  <si>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</si>
  <si>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</si>
  <si>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</si>
  <si>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</si>
  <si>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</si>
  <si>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</si>
  <si>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</si>
  <si>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</si>
  <si>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</si>
  <si>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</si>
  <si>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</si>
  <si>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</si>
  <si>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</si>
  <si>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</si>
  <si>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</si>
  <si>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</si>
  <si>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</si>
  <si>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</si>
  <si>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</si>
  <si>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</si>
  <si>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</si>
  <si>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</si>
  <si>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</si>
  <si>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</si>
  <si>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</si>
  <si>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</si>
  <si>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</si>
  <si>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</si>
  <si>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</si>
  <si>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</si>
  <si>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</si>
  <si>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</si>
  <si>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</si>
  <si>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</si>
  <si>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</si>
  <si>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</si>
  <si>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</si>
  <si>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</si>
  <si>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</si>
  <si>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</si>
  <si>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</si>
  <si>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</si>
  <si>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</si>
  <si>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</si>
  <si>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</si>
  <si>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</si>
  <si>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</si>
  <si>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</si>
  <si>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</si>
  <si>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</si>
  <si>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</si>
  <si>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</si>
  <si>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</si>
  <si>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</si>
  <si>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</si>
  <si>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</si>
  <si>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</si>
  <si>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</si>
  <si>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</si>
  <si>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</si>
  <si>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</si>
  <si>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</si>
  <si>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</si>
  <si>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</si>
  <si>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</si>
  <si>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</si>
  <si>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</si>
  <si>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</si>
  <si>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</si>
  <si>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</si>
  <si>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</si>
  <si>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</si>
  <si>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</si>
  <si>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</si>
  <si>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</si>
  <si>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</si>
  <si>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</si>
  <si>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</si>
  <si>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</si>
  <si>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</si>
  <si>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</si>
  <si>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</si>
  <si>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</si>
  <si>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</si>
  <si>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</si>
  <si>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</si>
  <si>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</si>
  <si>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</si>
  <si>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</si>
  <si>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</si>
  <si>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</si>
  <si>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</si>
  <si>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</si>
  <si>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</si>
  <si>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</si>
  <si>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</si>
  <si>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</si>
  <si>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</si>
  <si>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</si>
  <si>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</si>
  <si>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</si>
  <si>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</si>
  <si>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</si>
  <si>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</si>
  <si>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</si>
  <si>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</si>
  <si>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</si>
  <si>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</si>
  <si>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</si>
  <si>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</si>
  <si>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</si>
  <si>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</si>
  <si>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</si>
  <si>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</si>
  <si>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</si>
  <si>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</si>
  <si>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</si>
  <si>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</si>
  <si>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</si>
  <si>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</si>
  <si>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</si>
  <si>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</si>
  <si>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</si>
  <si>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</si>
  <si>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</si>
  <si>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</si>
  <si>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</si>
  <si>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</si>
  <si>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</si>
  <si>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</si>
  <si>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</si>
  <si>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</si>
  <si>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</si>
  <si>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</si>
  <si>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</si>
  <si>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</si>
  <si>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</si>
  <si>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</si>
  <si>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</si>
  <si>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</si>
  <si>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</si>
  <si>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</si>
  <si>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</si>
  <si>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</si>
  <si>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</si>
  <si>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</si>
  <si>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</si>
  <si>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</si>
  <si>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</si>
  <si>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</si>
  <si>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</si>
  <si>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</si>
  <si>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</si>
  <si>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</si>
  <si>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</si>
  <si>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</si>
  <si>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</si>
  <si>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</si>
  <si>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</si>
  <si>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</si>
  <si>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</si>
  <si>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</si>
  <si>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</si>
  <si>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</si>
  <si>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</si>
  <si>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</si>
  <si>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</si>
  <si>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</si>
  <si>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</si>
  <si>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</si>
  <si>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</si>
  <si>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</si>
  <si>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</si>
  <si>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</si>
  <si>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</si>
  <si>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</si>
  <si>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</si>
  <si>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</si>
  <si>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</si>
  <si>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</si>
  <si>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</si>
  <si>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</si>
  <si>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</si>
  <si>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</si>
  <si>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</si>
  <si>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</si>
  <si>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</si>
  <si>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</si>
  <si>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</si>
  <si>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</si>
  <si>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</si>
  <si>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</si>
  <si>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</si>
  <si>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</si>
  <si>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</si>
  <si>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</si>
  <si>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</si>
  <si>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</si>
  <si>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</si>
  <si>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</si>
  <si>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</si>
  <si>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</si>
  <si>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</si>
  <si>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</si>
  <si>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</si>
  <si>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</si>
  <si>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</si>
  <si>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</si>
  <si>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</si>
  <si>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</si>
  <si>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</si>
  <si>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</si>
  <si>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</si>
  <si>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</si>
  <si>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</si>
  <si>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</si>
  <si>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</si>
  <si>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</si>
  <si>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</si>
  <si>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</si>
  <si>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</si>
  <si>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</si>
  <si>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</si>
  <si>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</si>
  <si>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</si>
  <si>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</si>
  <si>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</si>
  <si>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</si>
  <si>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</si>
  <si>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</si>
  <si>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</si>
  <si>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</si>
  <si>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</si>
  <si>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</si>
  <si>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</si>
  <si>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</si>
  <si>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</si>
  <si>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</si>
  <si>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</si>
  <si>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</si>
  <si>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</si>
  <si>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</si>
  <si>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</si>
  <si>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</si>
  <si>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</si>
  <si>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</si>
  <si>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</si>
  <si>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</si>
  <si>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</si>
  <si>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</si>
  <si>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</si>
  <si>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</si>
  <si>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</si>
  <si>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</si>
  <si>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</si>
  <si>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</si>
  <si>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SPXW 06/30/23 P3600</t>
  </si>
  <si>
    <t>SPXW 230630P0360000</t>
  </si>
  <si>
    <t>SPXW 06/30/23 P4000</t>
  </si>
  <si>
    <t>SPXW 230630P0400000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</si>
  <si>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</si>
  <si>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</si>
  <si>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</si>
  <si>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</si>
  <si>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</si>
  <si>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</si>
  <si>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</si>
  <si>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</si>
  <si>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</si>
  <si>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</si>
  <si>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</si>
  <si>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</si>
  <si>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</si>
  <si>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</si>
  <si>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</si>
  <si>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</si>
  <si>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</si>
  <si>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</si>
  <si>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</si>
  <si>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</si>
  <si>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</si>
  <si>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</si>
  <si>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</si>
  <si>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</si>
  <si>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</si>
  <si>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</si>
  <si>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</si>
  <si>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</si>
  <si>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</si>
  <si>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</si>
  <si>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</si>
  <si>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</si>
  <si>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</si>
  <si>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</si>
  <si>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</si>
  <si>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</si>
  <si>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</si>
  <si>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</si>
  <si>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</si>
  <si>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</si>
  <si>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</si>
  <si>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</si>
  <si>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</si>
  <si>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</si>
  <si>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</si>
  <si>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</si>
  <si>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</si>
  <si>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</si>
  <si>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</si>
  <si>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</si>
  <si>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</si>
  <si>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</si>
  <si>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</si>
  <si>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</si>
  <si>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</si>
  <si>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</si>
  <si>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</si>
  <si>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</si>
  <si>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</si>
  <si>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</si>
  <si>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</si>
  <si>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</si>
  <si>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</si>
  <si>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</si>
  <si>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</si>
  <si>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</si>
  <si>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</si>
  <si>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</si>
  <si>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</si>
  <si>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</si>
  <si>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</si>
  <si>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</si>
  <si>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</si>
  <si>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</si>
  <si>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</si>
  <si>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</si>
  <si>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</si>
  <si>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</si>
  <si>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</si>
  <si>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</si>
  <si>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</si>
  <si>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</si>
  <si>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</si>
  <si>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</si>
  <si>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</si>
  <si>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</si>
  <si>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</si>
  <si>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</si>
  <si>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</si>
  <si>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</si>
  <si>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</si>
  <si>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</si>
  <si>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</si>
  <si>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</si>
  <si>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</si>
  <si>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</si>
  <si>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</si>
  <si>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</si>
  <si>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</si>
  <si>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</si>
  <si>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</si>
  <si>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</si>
  <si>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</si>
  <si>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</si>
  <si>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</si>
  <si>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</si>
  <si>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</si>
  <si>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</si>
  <si>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</si>
  <si>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</si>
  <si>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</si>
  <si>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</si>
  <si>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</si>
  <si>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</si>
  <si>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</si>
  <si>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</si>
  <si>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</si>
  <si>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</si>
  <si>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</si>
  <si>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</si>
  <si>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</si>
  <si>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</si>
  <si>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</si>
  <si>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</si>
  <si>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</si>
  <si>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</si>
  <si>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</si>
  <si>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</si>
  <si>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</si>
  <si>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</si>
  <si>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</si>
  <si>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</si>
  <si>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</si>
  <si>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</si>
  <si>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</si>
  <si>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</si>
  <si>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</si>
  <si>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</si>
  <si>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</si>
  <si>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</si>
  <si>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</si>
  <si>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</si>
  <si>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</si>
  <si>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</si>
  <si>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</si>
  <si>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</si>
  <si>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</si>
  <si>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</si>
  <si>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</si>
  <si>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</si>
  <si>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</si>
  <si>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</si>
  <si>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</si>
  <si>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</si>
  <si>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</si>
  <si>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</si>
  <si>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</si>
  <si>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</si>
  <si>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</si>
  <si>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</si>
  <si>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</si>
  <si>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</si>
  <si>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</si>
  <si>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</si>
  <si>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</si>
  <si>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</si>
  <si>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</si>
  <si>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</si>
  <si>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</si>
  <si>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</si>
  <si>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</si>
  <si>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</si>
  <si>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</si>
  <si>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</si>
  <si>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</si>
  <si>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</si>
  <si>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</si>
  <si>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</si>
  <si>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</si>
  <si>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</si>
  <si>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</si>
  <si>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</si>
  <si>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</si>
  <si>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</si>
  <si>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</si>
  <si>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</si>
  <si>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</si>
  <si>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</si>
  <si>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</si>
  <si>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</si>
  <si>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</si>
  <si>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</si>
  <si>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</si>
  <si>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</si>
  <si>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</si>
  <si>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</si>
  <si>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</si>
  <si>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</si>
  <si>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</si>
  <si>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</si>
  <si>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</si>
  <si>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</si>
  <si>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</si>
  <si>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</si>
  <si>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</si>
  <si>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</si>
  <si>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</si>
  <si>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</si>
  <si>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</si>
  <si>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</si>
  <si>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</si>
  <si>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</si>
  <si>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</si>
  <si>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</si>
  <si>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</si>
  <si>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</si>
  <si>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</si>
  <si>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</si>
  <si>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</si>
  <si>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</si>
  <si>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</si>
  <si>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</si>
  <si>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</si>
  <si>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</si>
  <si>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</si>
  <si>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</si>
  <si>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</si>
  <si>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</si>
  <si>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</si>
  <si>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</si>
  <si>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</si>
  <si>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</si>
  <si>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</si>
  <si>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</si>
  <si>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</si>
  <si>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</si>
  <si>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</si>
  <si>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</si>
  <si>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</si>
  <si>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</si>
  <si>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</si>
  <si>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</si>
  <si>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</si>
  <si>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</si>
  <si>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</si>
  <si>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</si>
  <si>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</si>
  <si>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</si>
  <si>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</si>
  <si>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</si>
  <si>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</si>
  <si>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</si>
  <si>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</si>
  <si>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</si>
  <si>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</si>
  <si>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</si>
  <si>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</si>
  <si>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</si>
  <si>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</si>
  <si>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</si>
  <si>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</si>
  <si>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</si>
  <si>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</si>
  <si>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</si>
  <si>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</si>
  <si>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</si>
  <si>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</si>
  <si>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</si>
  <si>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</si>
  <si>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</si>
  <si>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</si>
  <si>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</si>
  <si>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</si>
  <si>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</si>
  <si>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</si>
  <si>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</si>
  <si>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</si>
  <si>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</si>
  <si>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</si>
  <si>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</si>
  <si>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</si>
  <si>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</si>
  <si>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</si>
  <si>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</si>
  <si>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</si>
  <si>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</si>
  <si>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</si>
  <si>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</si>
  <si>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</si>
  <si>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</si>
  <si>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</si>
  <si>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</si>
  <si>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</si>
  <si>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</si>
  <si>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</si>
  <si>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</si>
  <si>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</si>
  <si>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</si>
  <si>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</si>
  <si>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</si>
  <si>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</si>
  <si>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</si>
  <si>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</si>
  <si>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</si>
  <si>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</si>
  <si>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</si>
  <si>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</si>
  <si>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</si>
  <si>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</si>
  <si>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</si>
  <si>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</si>
  <si>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</si>
  <si>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</si>
  <si>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</si>
  <si>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</si>
  <si>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</si>
  <si>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</si>
  <si>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</si>
  <si>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</si>
  <si>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</si>
  <si>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</si>
  <si>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</si>
  <si>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</si>
  <si>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</si>
  <si>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</si>
  <si>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</si>
  <si>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</si>
  <si>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</si>
  <si>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</si>
  <si>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</si>
  <si>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</si>
  <si>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</si>
  <si>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</si>
  <si>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</si>
  <si>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</si>
  <si>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</si>
  <si>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</si>
  <si>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</si>
  <si>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</si>
  <si>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</si>
  <si>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</si>
  <si>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</si>
  <si>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</si>
  <si>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</si>
  <si>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</si>
  <si>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</si>
  <si>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</si>
  <si>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</si>
  <si>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</si>
  <si>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</si>
  <si>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</si>
  <si>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</si>
  <si>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</si>
  <si>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</si>
  <si>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</si>
  <si>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</si>
  <si>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</si>
  <si>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</si>
  <si>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</si>
  <si>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</si>
  <si>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</si>
  <si>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</si>
  <si>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</si>
  <si>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</si>
  <si>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</si>
  <si>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</si>
  <si>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</si>
  <si>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</si>
  <si>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</si>
  <si>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</si>
  <si>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</si>
  <si>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</si>
  <si>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</si>
  <si>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</si>
  <si>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</si>
  <si>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</si>
  <si>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</si>
  <si>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</si>
  <si>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</si>
  <si>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</si>
  <si>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</si>
  <si>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</si>
  <si>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</si>
  <si>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</si>
  <si>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</si>
  <si>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</si>
  <si>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</si>
  <si>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</si>
  <si>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</si>
  <si>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</si>
  <si>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</si>
  <si>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</si>
  <si>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</si>
  <si>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</si>
  <si>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</si>
  <si>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</si>
  <si>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</si>
  <si>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</si>
  <si>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</si>
  <si>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</si>
  <si>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</si>
  <si>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</si>
  <si>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</si>
  <si>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</si>
  <si>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</si>
  <si>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</si>
  <si>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</si>
  <si>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</si>
  <si>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</si>
  <si>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</si>
  <si>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</si>
  <si>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</si>
  <si>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</si>
  <si>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</si>
  <si>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</si>
  <si>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</si>
  <si>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</si>
  <si>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</si>
  <si>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</si>
  <si>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</si>
  <si>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</si>
  <si>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</si>
  <si>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</si>
  <si>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</si>
  <si>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</si>
  <si>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</si>
  <si>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</si>
  <si>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</si>
  <si>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</si>
  <si>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</si>
  <si>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</si>
  <si>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</si>
  <si>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</si>
  <si>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</si>
  <si>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</si>
  <si>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</si>
  <si>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</si>
  <si>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</si>
  <si>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</si>
  <si>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</si>
  <si>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</si>
  <si>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</si>
  <si>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</si>
  <si>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</si>
  <si>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</si>
  <si>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</si>
  <si>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</si>
  <si>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</si>
  <si>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</si>
  <si>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</si>
  <si>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</si>
  <si>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</si>
  <si>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</si>
  <si>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</si>
  <si>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</si>
  <si>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3.595 26-10-23 (11) -420</t>
  </si>
  <si>
    <t>10000693</t>
  </si>
  <si>
    <t>+ILS/-USD 3.596 24-10-23 (12) -192</t>
  </si>
  <si>
    <t>10003844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</si>
  <si>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</si>
  <si>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</si>
  <si>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</si>
  <si>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</si>
  <si>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</si>
  <si>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</si>
  <si>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</si>
  <si>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</si>
  <si>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</si>
  <si>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</si>
  <si>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</si>
  <si>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</si>
  <si>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</si>
  <si>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</si>
  <si>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</si>
  <si>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</si>
  <si>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</si>
  <si>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</si>
  <si>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</si>
  <si>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</si>
  <si>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</si>
  <si>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</si>
  <si>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</si>
  <si>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</si>
  <si>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</si>
  <si>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</si>
  <si>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</si>
  <si>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</si>
  <si>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</si>
  <si>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</si>
  <si>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</si>
  <si>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</si>
  <si>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</si>
  <si>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</si>
  <si>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</si>
  <si>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</si>
  <si>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</si>
  <si>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</si>
  <si>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</si>
  <si>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</si>
  <si>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</si>
  <si>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</si>
  <si>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</si>
  <si>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</si>
  <si>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</si>
  <si>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</si>
  <si>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</si>
  <si>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</si>
  <si>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</si>
  <si>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</si>
  <si>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</si>
  <si>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</si>
  <si>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</si>
  <si>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</si>
  <si>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</si>
  <si>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</si>
  <si>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</si>
  <si>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</si>
  <si>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</si>
  <si>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</si>
  <si>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</si>
  <si>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</si>
  <si>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</si>
  <si>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</si>
  <si>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</si>
  <si>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</si>
  <si>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</si>
  <si>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</si>
  <si>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</si>
  <si>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</si>
  <si>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</si>
  <si>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</si>
  <si>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</si>
  <si>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</si>
  <si>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</si>
  <si>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</si>
  <si>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</si>
  <si>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</si>
  <si>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</si>
  <si>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</si>
  <si>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</si>
  <si>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</si>
  <si>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</si>
  <si>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</si>
  <si>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</si>
  <si>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</si>
  <si>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</si>
  <si>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</si>
  <si>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</si>
  <si>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</si>
  <si>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</si>
  <si>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</si>
  <si>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</si>
  <si>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</si>
  <si>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</si>
  <si>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</si>
  <si>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</si>
  <si>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</si>
  <si>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</si>
  <si>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</si>
  <si>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</si>
  <si>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</si>
  <si>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</si>
  <si>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</si>
  <si>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</si>
  <si>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</si>
  <si>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</si>
  <si>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</si>
  <si>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</si>
  <si>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</si>
  <si>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</si>
  <si>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</si>
  <si>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</si>
  <si>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</si>
  <si>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</si>
  <si>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</si>
  <si>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</si>
  <si>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</si>
  <si>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</si>
  <si>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</si>
  <si>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</si>
  <si>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</si>
  <si>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</si>
  <si>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</si>
  <si>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</si>
  <si>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</si>
  <si>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</si>
  <si>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3.703 13-09-23 (10) -181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</si>
  <si>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</si>
  <si>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</si>
  <si>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</si>
  <si>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</si>
  <si>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</si>
  <si>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</si>
  <si>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</si>
  <si>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</si>
  <si>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</si>
  <si>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</si>
  <si>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</si>
  <si>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</si>
  <si>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</si>
  <si>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</si>
  <si>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</si>
  <si>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</si>
  <si>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</si>
  <si>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</si>
  <si>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</si>
  <si>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</si>
  <si>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</si>
  <si>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</si>
  <si>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</si>
  <si>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</si>
  <si>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</si>
  <si>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</si>
  <si>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</si>
  <si>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</si>
  <si>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</si>
  <si>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</si>
  <si>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</si>
  <si>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</si>
  <si>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</si>
  <si>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</si>
  <si>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</si>
  <si>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</si>
  <si>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</si>
  <si>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</si>
  <si>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</si>
  <si>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</si>
  <si>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</si>
  <si>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</si>
  <si>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</si>
  <si>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</si>
  <si>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</si>
  <si>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</si>
  <si>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</si>
  <si>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</si>
  <si>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</si>
  <si>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</si>
  <si>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</si>
  <si>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</si>
  <si>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</si>
  <si>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</si>
  <si>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</si>
  <si>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</si>
  <si>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</si>
  <si>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</si>
  <si>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</si>
  <si>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</si>
  <si>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</si>
  <si>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+ILS/-USD 3.5605 04-12-23 (10) -260</t>
  </si>
  <si>
    <t>10000291</t>
  </si>
  <si>
    <t>+ILS/-USD 3.6427 04-12-23 (10) -233</t>
  </si>
  <si>
    <t>10000293</t>
  </si>
  <si>
    <t>+USD/-ILS 3.6024 04-12-23 (10) -361</t>
  </si>
  <si>
    <t>10000289</t>
  </si>
  <si>
    <t>+USD/-ILS 3.607 04-12-23 (10) -240</t>
  </si>
  <si>
    <t>10000292</t>
  </si>
  <si>
    <t>+USD/-ILS 3.6223 04-12-23 (10) -377</t>
  </si>
  <si>
    <t>10000288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</si>
  <si>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</si>
  <si>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</si>
  <si>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</si>
  <si>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</si>
  <si>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</si>
  <si>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</si>
  <si>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</si>
  <si>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</si>
  <si>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</si>
  <si>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</si>
  <si>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</si>
  <si>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</si>
  <si>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</si>
  <si>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</si>
  <si>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</si>
  <si>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</si>
  <si>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</si>
  <si>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</si>
  <si>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</si>
  <si>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</si>
  <si>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</si>
  <si>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</si>
  <si>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</si>
  <si>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</si>
  <si>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</si>
  <si>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</si>
  <si>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</si>
  <si>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</si>
  <si>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</si>
  <si>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</si>
  <si>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</si>
  <si>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</si>
  <si>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</si>
  <si>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</si>
  <si>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</si>
  <si>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</si>
  <si>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</si>
  <si>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</si>
  <si>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</si>
  <si>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</si>
  <si>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</si>
  <si>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</si>
  <si>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</si>
  <si>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</si>
  <si>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</si>
  <si>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</si>
  <si>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</si>
  <si>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</si>
  <si>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</si>
  <si>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</si>
  <si>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</si>
  <si>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</si>
  <si>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</si>
  <si>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</si>
  <si>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</si>
  <si>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</si>
  <si>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</si>
  <si>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</si>
  <si>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</si>
  <si>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</si>
  <si>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</si>
  <si>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</si>
  <si>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</si>
  <si>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</si>
  <si>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</si>
  <si>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</si>
  <si>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</si>
  <si>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</si>
  <si>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</si>
  <si>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</si>
  <si>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</si>
  <si>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</si>
  <si>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</si>
  <si>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</si>
  <si>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</si>
  <si>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</si>
  <si>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</si>
  <si>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</si>
  <si>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</si>
  <si>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</si>
  <si>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</si>
  <si>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</si>
  <si>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</si>
  <si>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</si>
  <si>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</si>
  <si>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</si>
  <si>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</si>
  <si>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</si>
  <si>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</si>
  <si>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</si>
  <si>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</si>
  <si>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</si>
  <si>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</si>
  <si>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</si>
  <si>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</si>
  <si>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10003867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</si>
  <si>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</si>
  <si>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</si>
  <si>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</si>
  <si>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</si>
  <si>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</si>
  <si>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</si>
  <si>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</si>
  <si>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</si>
  <si>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</si>
  <si>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</si>
  <si>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</si>
  <si>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</si>
  <si>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</si>
  <si>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</si>
  <si>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</si>
  <si>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</si>
  <si>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</si>
  <si>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</si>
  <si>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</si>
  <si>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</si>
  <si>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</si>
  <si>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</si>
  <si>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</si>
  <si>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</si>
  <si>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</si>
  <si>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</si>
  <si>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</si>
  <si>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</si>
  <si>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</si>
  <si>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</si>
  <si>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</si>
  <si>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</si>
  <si>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</si>
  <si>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</si>
  <si>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</si>
  <si>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</si>
  <si>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</si>
  <si>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</si>
  <si>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+EUR/-USD 1.06517 07-08-23 (10) +86.7</t>
  </si>
  <si>
    <t>10000285</t>
  </si>
  <si>
    <t>+EUR/-USD 1.08755 07-08-23 (10) +48.5</t>
  </si>
  <si>
    <t>10000290</t>
  </si>
  <si>
    <t>10000278</t>
  </si>
  <si>
    <t>+USD/-JPY 129.50167 24-07-23 (10) -303.5</t>
  </si>
  <si>
    <t>10000280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</si>
  <si>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</si>
  <si>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</si>
  <si>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</si>
  <si>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</si>
  <si>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</si>
  <si>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</si>
  <si>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</si>
  <si>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</si>
  <si>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</si>
  <si>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</si>
  <si>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</si>
  <si>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</si>
  <si>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</si>
  <si>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</si>
  <si>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</si>
  <si>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</si>
  <si>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</si>
  <si>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</si>
  <si>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</si>
  <si>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</si>
  <si>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</si>
  <si>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ilAAA</t>
  </si>
  <si>
    <t>מעלות S&amp;P</t>
  </si>
  <si>
    <t>בנק הפועלים בע"מ</t>
  </si>
  <si>
    <t>בנק לאומי לישראל בע"מ</t>
  </si>
  <si>
    <t>בנק מזרחי טפחות בע"מ</t>
  </si>
  <si>
    <t>JP MORGAN</t>
  </si>
  <si>
    <t>A-</t>
  </si>
  <si>
    <t>S&amp;P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</si>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</sst>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5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0" fillId="0" borderId="23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G19" sqref="G1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125</v>
      </c>
      <c r="C1" s="67" t="s" vm="1">
        <v>201</v>
      </c>
    </row>
    <row r="2" spans="1:4">
      <c r="B2" s="46" t="s">
        <v>124</v>
      </c>
      <c r="C2" s="67" t="s">
        <v>202</v>
      </c>
    </row>
    <row r="3" spans="1:4">
      <c r="B3" s="46" t="s">
        <v>126</v>
      </c>
      <c r="C3" s="67" t="s">
        <v>203</v>
      </c>
    </row>
    <row r="4" spans="1:4">
      <c r="B4" s="46" t="s">
        <v>127</v>
      </c>
      <c r="C4" s="67">
        <v>12147</v>
      </c>
    </row>
    <row r="6" spans="1:4" ht="26.25" customHeight="1">
      <c r="B6" s="127" t="s">
        <v>138</v>
      </c>
      <c r="C6" s="128"/>
      <c r="D6" s="129"/>
    </row>
    <row r="7" spans="1:4" s="9" customFormat="1">
      <c r="B7" s="21"/>
      <c r="C7" s="22" t="s">
        <v>91</v>
      </c>
      <c r="D7" s="23" t="s">
        <v>89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97">
        <f>C11+C12+C23+C33+C34+C35+C36+C37</f>
        <v>39408.867343894315</v>
      </c>
      <c r="D10" s="98">
        <f>C10/$C$42</f>
        <v>1</v>
      </c>
    </row>
    <row r="11" spans="1:4">
      <c r="A11" s="42" t="s">
        <v>105</v>
      </c>
      <c r="B11" s="27" t="s">
        <v>139</v>
      </c>
      <c r="C11" s="97">
        <f>מזומנים!J10</f>
        <v>6258.6100143703106</v>
      </c>
      <c r="D11" s="98">
        <f t="shared" ref="D11:D42" si="0">C11/$C$42</f>
        <v>0.15881222770894907</v>
      </c>
    </row>
    <row r="12" spans="1:4">
      <c r="B12" s="27" t="s">
        <v>140</v>
      </c>
      <c r="C12" s="97">
        <f>SUM(C13:C22)</f>
        <v>10374.890818893002</v>
      </c>
      <c r="D12" s="98">
        <f t="shared" si="0"/>
        <v>0.26326285219918666</v>
      </c>
    </row>
    <row r="13" spans="1:4">
      <c r="A13" s="44" t="s">
        <v>105</v>
      </c>
      <c r="B13" s="28" t="s">
        <v>52</v>
      </c>
      <c r="C13" s="97">
        <v>0</v>
      </c>
      <c r="D13" s="98">
        <f t="shared" si="0"/>
        <v>0</v>
      </c>
    </row>
    <row r="14" spans="1:4">
      <c r="A14" s="44" t="s">
        <v>105</v>
      </c>
      <c r="B14" s="28" t="s">
        <v>53</v>
      </c>
      <c r="C14" s="97">
        <v>0</v>
      </c>
      <c r="D14" s="98">
        <f t="shared" si="0"/>
        <v>0</v>
      </c>
    </row>
    <row r="15" spans="1:4">
      <c r="A15" s="44" t="s">
        <v>105</v>
      </c>
      <c r="B15" s="28" t="s">
        <v>54</v>
      </c>
      <c r="C15" s="97" vm="2">
        <v>24.892718601000009</v>
      </c>
      <c r="D15" s="98">
        <f t="shared" si="0"/>
        <v>6.3165272890941592E-4</v>
      </c>
    </row>
    <row r="16" spans="1:4">
      <c r="A16" s="44" t="s">
        <v>105</v>
      </c>
      <c r="B16" s="28" t="s">
        <v>55</v>
      </c>
      <c r="C16" s="97">
        <f>מניות!L11</f>
        <v>5424.1585981960006</v>
      </c>
      <c r="D16" s="98">
        <f t="shared" si="0"/>
        <v>0.13763802321094556</v>
      </c>
    </row>
    <row r="17" spans="1:4">
      <c r="A17" s="44" t="s">
        <v>105</v>
      </c>
      <c r="B17" s="28" t="s">
        <v>195</v>
      </c>
      <c r="C17" s="97" vm="3">
        <v>4483.0575822140017</v>
      </c>
      <c r="D17" s="98">
        <f t="shared" si="0"/>
        <v>0.11375758514177571</v>
      </c>
    </row>
    <row r="18" spans="1:4">
      <c r="A18" s="44" t="s">
        <v>105</v>
      </c>
      <c r="B18" s="28" t="s">
        <v>56</v>
      </c>
      <c r="C18" s="97" vm="4">
        <v>340.17153555700003</v>
      </c>
      <c r="D18" s="98">
        <f t="shared" si="0"/>
        <v>8.6318526383556016E-3</v>
      </c>
    </row>
    <row r="19" spans="1:4">
      <c r="A19" s="44" t="s">
        <v>105</v>
      </c>
      <c r="B19" s="28" t="s">
        <v>57</v>
      </c>
      <c r="C19" s="97" vm="5">
        <v>0.73032627000000006</v>
      </c>
      <c r="D19" s="98">
        <f t="shared" si="0"/>
        <v>1.8532028937217116E-5</v>
      </c>
    </row>
    <row r="20" spans="1:4">
      <c r="A20" s="44" t="s">
        <v>105</v>
      </c>
      <c r="B20" s="28" t="s">
        <v>58</v>
      </c>
      <c r="C20" s="97" vm="6">
        <v>6.1936441490000007</v>
      </c>
      <c r="D20" s="98">
        <f t="shared" si="0"/>
        <v>1.5716371888976893E-4</v>
      </c>
    </row>
    <row r="21" spans="1:4">
      <c r="A21" s="44" t="s">
        <v>105</v>
      </c>
      <c r="B21" s="28" t="s">
        <v>59</v>
      </c>
      <c r="C21" s="97" vm="7">
        <v>95.686413905999999</v>
      </c>
      <c r="D21" s="98">
        <f t="shared" si="0"/>
        <v>2.4280427313733712E-3</v>
      </c>
    </row>
    <row r="22" spans="1:4">
      <c r="A22" s="44" t="s">
        <v>105</v>
      </c>
      <c r="B22" s="28" t="s">
        <v>60</v>
      </c>
      <c r="C22" s="97">
        <v>0</v>
      </c>
      <c r="D22" s="98">
        <f t="shared" si="0"/>
        <v>0</v>
      </c>
    </row>
    <row r="23" spans="1:4">
      <c r="B23" s="27" t="s">
        <v>141</v>
      </c>
      <c r="C23" s="97">
        <f>SUM(C24:C32)</f>
        <v>22775.980204935</v>
      </c>
      <c r="D23" s="98">
        <f t="shared" si="0"/>
        <v>0.57794049258469038</v>
      </c>
    </row>
    <row r="24" spans="1:4">
      <c r="A24" s="44" t="s">
        <v>105</v>
      </c>
      <c r="B24" s="28" t="s">
        <v>61</v>
      </c>
      <c r="C24" s="97" vm="8">
        <v>22790.405302146002</v>
      </c>
      <c r="D24" s="98">
        <f t="shared" si="0"/>
        <v>0.57830652942317962</v>
      </c>
    </row>
    <row r="25" spans="1:4">
      <c r="A25" s="44" t="s">
        <v>105</v>
      </c>
      <c r="B25" s="28" t="s">
        <v>62</v>
      </c>
      <c r="C25" s="97">
        <v>0</v>
      </c>
      <c r="D25" s="98">
        <f t="shared" si="0"/>
        <v>0</v>
      </c>
    </row>
    <row r="26" spans="1:4">
      <c r="A26" s="44" t="s">
        <v>105</v>
      </c>
      <c r="B26" s="28" t="s">
        <v>54</v>
      </c>
      <c r="C26" s="97">
        <v>0</v>
      </c>
      <c r="D26" s="98">
        <f t="shared" si="0"/>
        <v>0</v>
      </c>
    </row>
    <row r="27" spans="1:4">
      <c r="A27" s="44" t="s">
        <v>105</v>
      </c>
      <c r="B27" s="28" t="s">
        <v>63</v>
      </c>
      <c r="C27" s="97">
        <v>0</v>
      </c>
      <c r="D27" s="98">
        <f t="shared" si="0"/>
        <v>0</v>
      </c>
    </row>
    <row r="28" spans="1:4">
      <c r="A28" s="44" t="s">
        <v>105</v>
      </c>
      <c r="B28" s="28" t="s">
        <v>64</v>
      </c>
      <c r="C28" s="97" vm="9">
        <v>6.0320181020000012</v>
      </c>
      <c r="D28" s="98">
        <f t="shared" si="0"/>
        <v>1.530624579834455E-4</v>
      </c>
    </row>
    <row r="29" spans="1:4">
      <c r="A29" s="44" t="s">
        <v>105</v>
      </c>
      <c r="B29" s="28" t="s">
        <v>65</v>
      </c>
      <c r="C29" s="97" vm="10">
        <v>1.2814904000000002E-2</v>
      </c>
      <c r="D29" s="98">
        <f t="shared" si="0"/>
        <v>3.2517818612174446E-7</v>
      </c>
    </row>
    <row r="30" spans="1:4">
      <c r="A30" s="44" t="s">
        <v>105</v>
      </c>
      <c r="B30" s="28" t="s">
        <v>164</v>
      </c>
      <c r="C30" s="97" vm="11">
        <v>-0.11911258400000005</v>
      </c>
      <c r="D30" s="98">
        <f t="shared" si="0"/>
        <v>-3.0224817922470531E-6</v>
      </c>
    </row>
    <row r="31" spans="1:4">
      <c r="A31" s="44" t="s">
        <v>105</v>
      </c>
      <c r="B31" s="28" t="s">
        <v>86</v>
      </c>
      <c r="C31" s="97" vm="12">
        <v>-20.350817632999981</v>
      </c>
      <c r="D31" s="98">
        <f t="shared" si="0"/>
        <v>-5.1640199286653616E-4</v>
      </c>
    </row>
    <row r="32" spans="1:4">
      <c r="A32" s="44" t="s">
        <v>105</v>
      </c>
      <c r="B32" s="28" t="s">
        <v>66</v>
      </c>
      <c r="C32" s="97">
        <v>0</v>
      </c>
      <c r="D32" s="98">
        <f t="shared" si="0"/>
        <v>0</v>
      </c>
    </row>
    <row r="33" spans="1:4">
      <c r="A33" s="44" t="s">
        <v>105</v>
      </c>
      <c r="B33" s="27" t="s">
        <v>142</v>
      </c>
      <c r="C33" s="97">
        <v>0</v>
      </c>
      <c r="D33" s="98">
        <f t="shared" si="0"/>
        <v>0</v>
      </c>
    </row>
    <row r="34" spans="1:4">
      <c r="A34" s="44" t="s">
        <v>105</v>
      </c>
      <c r="B34" s="27" t="s">
        <v>143</v>
      </c>
      <c r="C34" s="97">
        <v>0</v>
      </c>
      <c r="D34" s="98">
        <f t="shared" si="0"/>
        <v>0</v>
      </c>
    </row>
    <row r="35" spans="1:4">
      <c r="A35" s="44" t="s">
        <v>105</v>
      </c>
      <c r="B35" s="27" t="s">
        <v>144</v>
      </c>
      <c r="C35" s="97">
        <v>0</v>
      </c>
      <c r="D35" s="98">
        <f t="shared" si="0"/>
        <v>0</v>
      </c>
    </row>
    <row r="36" spans="1:4">
      <c r="A36" s="44" t="s">
        <v>105</v>
      </c>
      <c r="B36" s="45" t="s">
        <v>145</v>
      </c>
      <c r="C36" s="97">
        <v>0</v>
      </c>
      <c r="D36" s="98">
        <f t="shared" si="0"/>
        <v>0</v>
      </c>
    </row>
    <row r="37" spans="1:4">
      <c r="A37" s="44" t="s">
        <v>105</v>
      </c>
      <c r="B37" s="27" t="s">
        <v>146</v>
      </c>
      <c r="C37" s="97">
        <f>'השקעות אחרות '!I10</f>
        <v>-0.61369430400000013</v>
      </c>
      <c r="D37" s="98">
        <f t="shared" si="0"/>
        <v>-1.5572492826162915E-5</v>
      </c>
    </row>
    <row r="38" spans="1:4">
      <c r="A38" s="44"/>
      <c r="B38" s="55" t="s">
        <v>148</v>
      </c>
      <c r="C38" s="97">
        <f>SUM(C39:C41)</f>
        <v>0</v>
      </c>
      <c r="D38" s="98">
        <f t="shared" si="0"/>
        <v>0</v>
      </c>
    </row>
    <row r="39" spans="1:4">
      <c r="A39" s="44" t="s">
        <v>105</v>
      </c>
      <c r="B39" s="56" t="s">
        <v>149</v>
      </c>
      <c r="C39" s="97">
        <v>0</v>
      </c>
      <c r="D39" s="98">
        <f t="shared" si="0"/>
        <v>0</v>
      </c>
    </row>
    <row r="40" spans="1:4">
      <c r="A40" s="44" t="s">
        <v>105</v>
      </c>
      <c r="B40" s="56" t="s">
        <v>180</v>
      </c>
      <c r="C40" s="97">
        <v>0</v>
      </c>
      <c r="D40" s="98">
        <f t="shared" si="0"/>
        <v>0</v>
      </c>
    </row>
    <row r="41" spans="1:4">
      <c r="A41" s="44" t="s">
        <v>105</v>
      </c>
      <c r="B41" s="56" t="s">
        <v>150</v>
      </c>
      <c r="C41" s="97">
        <v>0</v>
      </c>
      <c r="D41" s="98">
        <f t="shared" si="0"/>
        <v>0</v>
      </c>
    </row>
    <row r="42" spans="1:4">
      <c r="B42" s="56" t="s">
        <v>67</v>
      </c>
      <c r="C42" s="97">
        <f>C38+C10</f>
        <v>39408.867343894315</v>
      </c>
      <c r="D42" s="98">
        <f t="shared" si="0"/>
        <v>1</v>
      </c>
    </row>
    <row r="43" spans="1:4">
      <c r="A43" s="44" t="s">
        <v>105</v>
      </c>
      <c r="B43" s="56" t="s">
        <v>147</v>
      </c>
      <c r="C43" s="97"/>
      <c r="D43" s="98"/>
    </row>
    <row r="44" spans="1:4">
      <c r="B44" s="5" t="s">
        <v>90</v>
      </c>
    </row>
    <row r="45" spans="1:4">
      <c r="C45" s="62" t="s">
        <v>132</v>
      </c>
      <c r="D45" s="34" t="s">
        <v>85</v>
      </c>
    </row>
    <row r="46" spans="1:4">
      <c r="C46" s="63" t="s">
        <v>0</v>
      </c>
      <c r="D46" s="23" t="s">
        <v>1</v>
      </c>
    </row>
    <row r="47" spans="1:4">
      <c r="C47" s="99" t="s">
        <v>115</v>
      </c>
      <c r="D47" s="100" vm="13">
        <v>2.4517000000000002</v>
      </c>
    </row>
    <row r="48" spans="1:4">
      <c r="C48" s="99" t="s">
        <v>122</v>
      </c>
      <c r="D48" s="100">
        <v>0.77297511855767032</v>
      </c>
    </row>
    <row r="49" spans="2:4">
      <c r="C49" s="99" t="s">
        <v>119</v>
      </c>
      <c r="D49" s="100" vm="14">
        <v>2.7898000000000001</v>
      </c>
    </row>
    <row r="50" spans="2:4">
      <c r="B50" s="11"/>
      <c r="C50" s="99" t="s">
        <v>1882</v>
      </c>
      <c r="D50" s="100" vm="15">
        <v>4.1134000000000004</v>
      </c>
    </row>
    <row r="51" spans="2:4">
      <c r="C51" s="99" t="s">
        <v>113</v>
      </c>
      <c r="D51" s="100" vm="16">
        <v>4.0185000000000004</v>
      </c>
    </row>
    <row r="52" spans="2:4">
      <c r="C52" s="99" t="s">
        <v>114</v>
      </c>
      <c r="D52" s="100" vm="17">
        <v>4.6707000000000001</v>
      </c>
    </row>
    <row r="53" spans="2:4">
      <c r="C53" s="99" t="s">
        <v>116</v>
      </c>
      <c r="D53" s="100">
        <v>0.47218570936331505</v>
      </c>
    </row>
    <row r="54" spans="2:4">
      <c r="C54" s="99" t="s">
        <v>120</v>
      </c>
      <c r="D54" s="100">
        <v>2.5581999999999997E-2</v>
      </c>
    </row>
    <row r="55" spans="2:4">
      <c r="C55" s="99" t="s">
        <v>121</v>
      </c>
      <c r="D55" s="100">
        <v>0.21595372753643494</v>
      </c>
    </row>
    <row r="56" spans="2:4">
      <c r="C56" s="99" t="s">
        <v>118</v>
      </c>
      <c r="D56" s="100" vm="18">
        <v>0.53959999999999997</v>
      </c>
    </row>
    <row r="57" spans="2:4">
      <c r="C57" s="99" t="s">
        <v>1883</v>
      </c>
      <c r="D57" s="100">
        <v>2.2710600000000003</v>
      </c>
    </row>
    <row r="58" spans="2:4">
      <c r="C58" s="99" t="s">
        <v>117</v>
      </c>
      <c r="D58" s="100" vm="19">
        <v>0.34089999999999998</v>
      </c>
    </row>
    <row r="59" spans="2:4">
      <c r="C59" s="99" t="s">
        <v>111</v>
      </c>
      <c r="D59" s="100" vm="20">
        <v>3.7</v>
      </c>
    </row>
    <row r="60" spans="2:4">
      <c r="C60" s="99" t="s">
        <v>123</v>
      </c>
      <c r="D60" s="100" vm="21">
        <v>0.1968</v>
      </c>
    </row>
    <row r="61" spans="2:4">
      <c r="C61" s="99" t="s">
        <v>1884</v>
      </c>
      <c r="D61" s="100" vm="22">
        <v>0.34370000000000001</v>
      </c>
    </row>
    <row r="62" spans="2:4">
      <c r="C62" s="99" t="s">
        <v>1885</v>
      </c>
      <c r="D62" s="100">
        <v>4.1426504901763202E-2</v>
      </c>
    </row>
    <row r="63" spans="2:4">
      <c r="C63" s="99" t="s">
        <v>1886</v>
      </c>
      <c r="D63" s="100">
        <v>0.51008450859561327</v>
      </c>
    </row>
    <row r="64" spans="2:4">
      <c r="C64" s="99" t="s">
        <v>112</v>
      </c>
      <c r="D64" s="100">
        <v>1</v>
      </c>
    </row>
    <row r="65" spans="3:4">
      <c r="C65" s="101"/>
      <c r="D65" s="101"/>
    </row>
    <row r="66" spans="3:4">
      <c r="C66" s="101"/>
      <c r="D66" s="101"/>
    </row>
    <row r="67" spans="3:4">
      <c r="C67" s="102"/>
      <c r="D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5" style="2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125</v>
      </c>
      <c r="C1" s="67" t="s" vm="1">
        <v>201</v>
      </c>
    </row>
    <row r="2" spans="2:13">
      <c r="B2" s="46" t="s">
        <v>124</v>
      </c>
      <c r="C2" s="67" t="s">
        <v>202</v>
      </c>
    </row>
    <row r="3" spans="2:13">
      <c r="B3" s="46" t="s">
        <v>126</v>
      </c>
      <c r="C3" s="67" t="s">
        <v>203</v>
      </c>
    </row>
    <row r="4" spans="2:13">
      <c r="B4" s="46" t="s">
        <v>127</v>
      </c>
      <c r="C4" s="67">
        <v>12147</v>
      </c>
    </row>
    <row r="6" spans="2:13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3" ht="26.25" customHeight="1">
      <c r="B7" s="130" t="s">
        <v>75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3"/>
    </row>
    <row r="8" spans="2:13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128</v>
      </c>
      <c r="L8" s="30" t="s">
        <v>130</v>
      </c>
    </row>
    <row r="9" spans="2:13" s="3" customFormat="1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0" t="s">
        <v>38</v>
      </c>
      <c r="C11" s="72"/>
      <c r="D11" s="72"/>
      <c r="E11" s="72"/>
      <c r="F11" s="72"/>
      <c r="G11" s="80"/>
      <c r="H11" s="82"/>
      <c r="I11" s="80">
        <v>6.1936441490000007</v>
      </c>
      <c r="J11" s="72"/>
      <c r="K11" s="83">
        <f>IFERROR(I11/$I$11,0)</f>
        <v>1</v>
      </c>
      <c r="L11" s="83">
        <f>I11/'סכום נכסי הקרן'!$C$42</f>
        <v>1.5716371888976893E-4</v>
      </c>
    </row>
    <row r="12" spans="2:13">
      <c r="B12" s="70" t="s">
        <v>173</v>
      </c>
      <c r="C12" s="69"/>
      <c r="D12" s="69"/>
      <c r="E12" s="69"/>
      <c r="F12" s="69"/>
      <c r="G12" s="76"/>
      <c r="H12" s="78"/>
      <c r="I12" s="76">
        <v>6.1936441490000007</v>
      </c>
      <c r="J12" s="69"/>
      <c r="K12" s="79">
        <f t="shared" ref="K12:K22" si="0">IFERROR(I12/$I$11,0)</f>
        <v>1</v>
      </c>
      <c r="L12" s="79">
        <f>I12/'סכום נכסי הקרן'!$C$42</f>
        <v>1.5716371888976893E-4</v>
      </c>
    </row>
    <row r="13" spans="2:13">
      <c r="B13" s="71" t="s">
        <v>170</v>
      </c>
      <c r="C13" s="72"/>
      <c r="D13" s="72"/>
      <c r="E13" s="72"/>
      <c r="F13" s="72"/>
      <c r="G13" s="80"/>
      <c r="H13" s="82"/>
      <c r="I13" s="80">
        <v>6.1936441490000007</v>
      </c>
      <c r="J13" s="72"/>
      <c r="K13" s="83">
        <f t="shared" si="0"/>
        <v>1</v>
      </c>
      <c r="L13" s="83">
        <f>I13/'סכום נכסי הקרן'!$C$42</f>
        <v>1.5716371888976893E-4</v>
      </c>
    </row>
    <row r="14" spans="2:13">
      <c r="B14" s="73" t="s">
        <v>1056</v>
      </c>
      <c r="C14" s="69" t="s">
        <v>1057</v>
      </c>
      <c r="D14" s="74" t="s">
        <v>100</v>
      </c>
      <c r="E14" s="74" t="s">
        <v>663</v>
      </c>
      <c r="F14" s="74" t="s">
        <v>112</v>
      </c>
      <c r="G14" s="76">
        <v>0.29139599999999999</v>
      </c>
      <c r="H14" s="78">
        <v>1110200</v>
      </c>
      <c r="I14" s="76">
        <v>3.2350742289999999</v>
      </c>
      <c r="J14" s="69"/>
      <c r="K14" s="79">
        <f t="shared" si="0"/>
        <v>0.52232161731834736</v>
      </c>
      <c r="L14" s="79">
        <f>I14/'סכום נכסי הקרן'!$C$42</f>
        <v>8.2090007834270215E-5</v>
      </c>
    </row>
    <row r="15" spans="2:13">
      <c r="B15" s="73" t="s">
        <v>1058</v>
      </c>
      <c r="C15" s="69" t="s">
        <v>1059</v>
      </c>
      <c r="D15" s="74" t="s">
        <v>100</v>
      </c>
      <c r="E15" s="74" t="s">
        <v>663</v>
      </c>
      <c r="F15" s="74" t="s">
        <v>112</v>
      </c>
      <c r="G15" s="76">
        <v>-0.29139599999999999</v>
      </c>
      <c r="H15" s="78">
        <v>764000</v>
      </c>
      <c r="I15" s="76">
        <v>-2.2262625750000007</v>
      </c>
      <c r="J15" s="69"/>
      <c r="K15" s="79">
        <f t="shared" si="0"/>
        <v>-0.35944308737198655</v>
      </c>
      <c r="L15" s="79">
        <f>I15/'סכום נכסי הקרן'!$C$42</f>
        <v>-5.6491412340601549E-5</v>
      </c>
    </row>
    <row r="16" spans="2:13">
      <c r="B16" s="73" t="s">
        <v>1060</v>
      </c>
      <c r="C16" s="69" t="s">
        <v>1061</v>
      </c>
      <c r="D16" s="74" t="s">
        <v>100</v>
      </c>
      <c r="E16" s="74" t="s">
        <v>663</v>
      </c>
      <c r="F16" s="74" t="s">
        <v>112</v>
      </c>
      <c r="G16" s="76">
        <v>2.6795000000000004</v>
      </c>
      <c r="H16" s="78">
        <v>193500</v>
      </c>
      <c r="I16" s="76">
        <v>5.1848325000000015</v>
      </c>
      <c r="J16" s="69"/>
      <c r="K16" s="79">
        <f t="shared" si="0"/>
        <v>0.83712147086091837</v>
      </c>
      <c r="L16" s="79">
        <f>I16/'סכום נכסי הקרן'!$C$42</f>
        <v>1.3156512352297526E-4</v>
      </c>
    </row>
    <row r="17" spans="2:12">
      <c r="B17" s="73" t="s">
        <v>1062</v>
      </c>
      <c r="C17" s="69" t="s">
        <v>1063</v>
      </c>
      <c r="D17" s="74" t="s">
        <v>100</v>
      </c>
      <c r="E17" s="74" t="s">
        <v>663</v>
      </c>
      <c r="F17" s="74" t="s">
        <v>112</v>
      </c>
      <c r="G17" s="76">
        <v>-2.6795000000000004</v>
      </c>
      <c r="H17" s="78">
        <v>0.01</v>
      </c>
      <c r="I17" s="76">
        <v>-5.0000000000000009E-9</v>
      </c>
      <c r="J17" s="69"/>
      <c r="K17" s="79">
        <f t="shared" si="0"/>
        <v>-8.0727918487329942E-10</v>
      </c>
      <c r="L17" s="79">
        <f>I17/'סכום נכסי הקרן'!$C$42</f>
        <v>-1.2687499887698903E-13</v>
      </c>
    </row>
    <row r="18" spans="2:12">
      <c r="B18" s="75"/>
      <c r="C18" s="69"/>
      <c r="D18" s="69"/>
      <c r="E18" s="69"/>
      <c r="F18" s="69"/>
      <c r="G18" s="76"/>
      <c r="H18" s="78"/>
      <c r="I18" s="69"/>
      <c r="J18" s="69"/>
      <c r="K18" s="79"/>
      <c r="L18" s="69"/>
    </row>
    <row r="19" spans="2:12">
      <c r="B19" s="70" t="s">
        <v>172</v>
      </c>
      <c r="C19" s="69"/>
      <c r="D19" s="69"/>
      <c r="E19" s="69"/>
      <c r="F19" s="69"/>
      <c r="G19" s="76"/>
      <c r="H19" s="78"/>
      <c r="I19" s="69"/>
      <c r="J19" s="69"/>
      <c r="K19" s="79"/>
      <c r="L19" s="69"/>
    </row>
    <row r="20" spans="2:12">
      <c r="B20" s="71" t="s">
        <v>170</v>
      </c>
      <c r="C20" s="72"/>
      <c r="D20" s="72"/>
      <c r="E20" s="72"/>
      <c r="F20" s="72"/>
      <c r="G20" s="80"/>
      <c r="H20" s="82"/>
      <c r="I20" s="72"/>
      <c r="J20" s="72"/>
      <c r="K20" s="83"/>
      <c r="L20" s="72"/>
    </row>
    <row r="21" spans="2:12">
      <c r="B21" s="73" t="s">
        <v>1064</v>
      </c>
      <c r="C21" s="69" t="s">
        <v>1065</v>
      </c>
      <c r="D21" s="74" t="s">
        <v>24</v>
      </c>
      <c r="E21" s="74" t="s">
        <v>663</v>
      </c>
      <c r="F21" s="74" t="s">
        <v>111</v>
      </c>
      <c r="G21" s="76">
        <v>-0.39026800000000006</v>
      </c>
      <c r="H21" s="78">
        <v>5</v>
      </c>
      <c r="I21" s="76">
        <v>-7.2199540000000015E-3</v>
      </c>
      <c r="J21" s="69"/>
      <c r="K21" s="79">
        <f t="shared" si="0"/>
        <v>-1.1657037159885435E-3</v>
      </c>
      <c r="L21" s="79">
        <f>I21/'סכום נכסי הקרן'!$C$42</f>
        <v>-1.832063311283825E-7</v>
      </c>
    </row>
    <row r="22" spans="2:12">
      <c r="B22" s="73" t="s">
        <v>1066</v>
      </c>
      <c r="C22" s="69" t="s">
        <v>1067</v>
      </c>
      <c r="D22" s="74" t="s">
        <v>24</v>
      </c>
      <c r="E22" s="74" t="s">
        <v>663</v>
      </c>
      <c r="F22" s="74" t="s">
        <v>111</v>
      </c>
      <c r="G22" s="76">
        <v>0.39026800000000006</v>
      </c>
      <c r="H22" s="78">
        <v>5</v>
      </c>
      <c r="I22" s="76">
        <v>7.2199540000000015E-3</v>
      </c>
      <c r="J22" s="69"/>
      <c r="K22" s="79">
        <f t="shared" si="0"/>
        <v>1.1657037159885435E-3</v>
      </c>
      <c r="L22" s="79">
        <f>I22/'סכום נכסי הקרן'!$C$42</f>
        <v>1.832063311283825E-7</v>
      </c>
    </row>
    <row r="23" spans="2:12">
      <c r="B23" s="75"/>
      <c r="C23" s="69"/>
      <c r="D23" s="69"/>
      <c r="E23" s="69"/>
      <c r="F23" s="69"/>
      <c r="G23" s="76"/>
      <c r="H23" s="78"/>
      <c r="I23" s="69"/>
      <c r="J23" s="69"/>
      <c r="K23" s="79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9" t="s">
        <v>194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9" t="s">
        <v>92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9" t="s">
        <v>177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9" t="s">
        <v>185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3.710937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125</v>
      </c>
      <c r="C1" s="67" t="s" vm="1">
        <v>201</v>
      </c>
    </row>
    <row r="2" spans="1:11">
      <c r="B2" s="46" t="s">
        <v>124</v>
      </c>
      <c r="C2" s="67" t="s">
        <v>202</v>
      </c>
    </row>
    <row r="3" spans="1:11">
      <c r="B3" s="46" t="s">
        <v>126</v>
      </c>
      <c r="C3" s="67" t="s">
        <v>203</v>
      </c>
    </row>
    <row r="4" spans="1:11">
      <c r="B4" s="46" t="s">
        <v>127</v>
      </c>
      <c r="C4" s="67">
        <v>12147</v>
      </c>
    </row>
    <row r="6" spans="1:11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76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179</v>
      </c>
      <c r="H8" s="29" t="s">
        <v>178</v>
      </c>
      <c r="I8" s="29" t="s">
        <v>46</v>
      </c>
      <c r="J8" s="29" t="s">
        <v>128</v>
      </c>
      <c r="K8" s="30" t="s">
        <v>130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95.686413906000013</v>
      </c>
      <c r="J11" s="79">
        <f>IFERROR(I11/$I$11,0)</f>
        <v>1</v>
      </c>
      <c r="K11" s="79">
        <f>I11/'סכום נכסי הקרן'!$C$42</f>
        <v>2.4280427313733712E-3</v>
      </c>
    </row>
    <row r="12" spans="1:11">
      <c r="B12" s="70" t="s">
        <v>174</v>
      </c>
      <c r="C12" s="69"/>
      <c r="D12" s="69"/>
      <c r="E12" s="69"/>
      <c r="F12" s="69"/>
      <c r="G12" s="76"/>
      <c r="H12" s="78"/>
      <c r="I12" s="76">
        <v>95.686413906000013</v>
      </c>
      <c r="J12" s="79">
        <f t="shared" ref="J12:J18" si="0">IFERROR(I12/$I$11,0)</f>
        <v>1</v>
      </c>
      <c r="K12" s="79">
        <f>I12/'סכום נכסי הקרן'!$C$42</f>
        <v>2.4280427313733712E-3</v>
      </c>
    </row>
    <row r="13" spans="1:11">
      <c r="B13" s="75" t="s">
        <v>1068</v>
      </c>
      <c r="C13" s="69" t="s">
        <v>1069</v>
      </c>
      <c r="D13" s="74" t="s">
        <v>24</v>
      </c>
      <c r="E13" s="74" t="s">
        <v>663</v>
      </c>
      <c r="F13" s="74" t="s">
        <v>111</v>
      </c>
      <c r="G13" s="76">
        <v>0.8200130000000001</v>
      </c>
      <c r="H13" s="78">
        <v>99790</v>
      </c>
      <c r="I13" s="76">
        <v>-2.5040831880000005</v>
      </c>
      <c r="J13" s="79">
        <f t="shared" si="0"/>
        <v>-2.6169683717690063E-2</v>
      </c>
      <c r="K13" s="79">
        <f>I13/'סכום נכסי הקרן'!$C$42</f>
        <v>-6.3541110333077425E-5</v>
      </c>
    </row>
    <row r="14" spans="1:11">
      <c r="B14" s="75" t="s">
        <v>1070</v>
      </c>
      <c r="C14" s="69" t="s">
        <v>1071</v>
      </c>
      <c r="D14" s="74" t="s">
        <v>24</v>
      </c>
      <c r="E14" s="74" t="s">
        <v>663</v>
      </c>
      <c r="F14" s="74" t="s">
        <v>111</v>
      </c>
      <c r="G14" s="76">
        <v>0.14049600000000004</v>
      </c>
      <c r="H14" s="78">
        <v>1533700</v>
      </c>
      <c r="I14" s="76">
        <v>4.5365127750000012</v>
      </c>
      <c r="J14" s="79">
        <f t="shared" si="0"/>
        <v>4.7410207884439691E-2</v>
      </c>
      <c r="K14" s="79">
        <f>I14/'סכום נכסי הקרן'!$C$42</f>
        <v>1.1511401064671429E-4</v>
      </c>
    </row>
    <row r="15" spans="1:11">
      <c r="B15" s="75" t="s">
        <v>1072</v>
      </c>
      <c r="C15" s="69" t="s">
        <v>1073</v>
      </c>
      <c r="D15" s="74" t="s">
        <v>24</v>
      </c>
      <c r="E15" s="74" t="s">
        <v>663</v>
      </c>
      <c r="F15" s="74" t="s">
        <v>119</v>
      </c>
      <c r="G15" s="76">
        <v>7.7303000000000011E-2</v>
      </c>
      <c r="H15" s="78">
        <v>121860</v>
      </c>
      <c r="I15" s="76">
        <v>0.77075386900000009</v>
      </c>
      <c r="J15" s="79">
        <f t="shared" si="0"/>
        <v>8.0549979619590484E-3</v>
      </c>
      <c r="K15" s="79">
        <f>I15/'סכום נכסי הקרן'!$C$42</f>
        <v>1.9557879252761988E-5</v>
      </c>
    </row>
    <row r="16" spans="1:11">
      <c r="B16" s="75" t="s">
        <v>1074</v>
      </c>
      <c r="C16" s="69" t="s">
        <v>1075</v>
      </c>
      <c r="D16" s="74" t="s">
        <v>24</v>
      </c>
      <c r="E16" s="74" t="s">
        <v>663</v>
      </c>
      <c r="F16" s="74" t="s">
        <v>111</v>
      </c>
      <c r="G16" s="76">
        <v>3.8486410000000006</v>
      </c>
      <c r="H16" s="78">
        <v>448825</v>
      </c>
      <c r="I16" s="76">
        <v>91.335620847000015</v>
      </c>
      <c r="J16" s="79">
        <f t="shared" si="0"/>
        <v>0.95453071254949418</v>
      </c>
      <c r="K16" s="79">
        <f>I16/'סכום נכסי הקרן'!$C$42</f>
        <v>2.317641358478444E-3</v>
      </c>
    </row>
    <row r="17" spans="2:11">
      <c r="B17" s="75" t="s">
        <v>1076</v>
      </c>
      <c r="C17" s="69" t="s">
        <v>1077</v>
      </c>
      <c r="D17" s="74" t="s">
        <v>24</v>
      </c>
      <c r="E17" s="74" t="s">
        <v>663</v>
      </c>
      <c r="F17" s="74" t="s">
        <v>113</v>
      </c>
      <c r="G17" s="76">
        <v>0.49534000000000006</v>
      </c>
      <c r="H17" s="78">
        <v>46380</v>
      </c>
      <c r="I17" s="76">
        <v>5.0207768000000007E-2</v>
      </c>
      <c r="J17" s="79">
        <f t="shared" si="0"/>
        <v>5.2471156510602314E-4</v>
      </c>
      <c r="K17" s="79">
        <f>I17/'סכום נכסי הקרן'!$C$42</f>
        <v>1.2740221017232251E-6</v>
      </c>
    </row>
    <row r="18" spans="2:11">
      <c r="B18" s="75" t="s">
        <v>1078</v>
      </c>
      <c r="C18" s="69" t="s">
        <v>1079</v>
      </c>
      <c r="D18" s="74" t="s">
        <v>24</v>
      </c>
      <c r="E18" s="74" t="s">
        <v>663</v>
      </c>
      <c r="F18" s="74" t="s">
        <v>120</v>
      </c>
      <c r="G18" s="76">
        <v>0.14680100000000001</v>
      </c>
      <c r="H18" s="78">
        <v>228800</v>
      </c>
      <c r="I18" s="76">
        <v>1.497401835</v>
      </c>
      <c r="J18" s="79">
        <f t="shared" si="0"/>
        <v>1.5649053756691216E-2</v>
      </c>
      <c r="K18" s="79">
        <f>I18/'סכום נכסי הקרן'!$C$42</f>
        <v>3.7996571226805257E-5</v>
      </c>
    </row>
    <row r="19" spans="2:11">
      <c r="B19" s="70"/>
      <c r="C19" s="69"/>
      <c r="D19" s="69"/>
      <c r="E19" s="69"/>
      <c r="F19" s="69"/>
      <c r="G19" s="76"/>
      <c r="H19" s="78"/>
      <c r="I19" s="69"/>
      <c r="J19" s="79"/>
      <c r="K19" s="69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9" t="s">
        <v>194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9" t="s">
        <v>92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19" t="s">
        <v>177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19" t="s">
        <v>185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104"/>
      <c r="C119" s="121"/>
      <c r="D119" s="121"/>
      <c r="E119" s="121"/>
      <c r="F119" s="121"/>
      <c r="G119" s="121"/>
      <c r="H119" s="121"/>
      <c r="I119" s="105"/>
      <c r="J119" s="105"/>
      <c r="K119" s="121"/>
    </row>
    <row r="120" spans="2:11">
      <c r="B120" s="104"/>
      <c r="C120" s="121"/>
      <c r="D120" s="121"/>
      <c r="E120" s="121"/>
      <c r="F120" s="121"/>
      <c r="G120" s="121"/>
      <c r="H120" s="121"/>
      <c r="I120" s="105"/>
      <c r="J120" s="105"/>
      <c r="K120" s="121"/>
    </row>
    <row r="121" spans="2:11">
      <c r="B121" s="104"/>
      <c r="C121" s="121"/>
      <c r="D121" s="121"/>
      <c r="E121" s="121"/>
      <c r="F121" s="121"/>
      <c r="G121" s="121"/>
      <c r="H121" s="121"/>
      <c r="I121" s="105"/>
      <c r="J121" s="105"/>
      <c r="K121" s="121"/>
    </row>
    <row r="122" spans="2:11">
      <c r="B122" s="104"/>
      <c r="C122" s="121"/>
      <c r="D122" s="121"/>
      <c r="E122" s="121"/>
      <c r="F122" s="121"/>
      <c r="G122" s="121"/>
      <c r="H122" s="121"/>
      <c r="I122" s="105"/>
      <c r="J122" s="105"/>
      <c r="K122" s="121"/>
    </row>
    <row r="123" spans="2:11">
      <c r="B123" s="104"/>
      <c r="C123" s="121"/>
      <c r="D123" s="121"/>
      <c r="E123" s="121"/>
      <c r="F123" s="121"/>
      <c r="G123" s="121"/>
      <c r="H123" s="121"/>
      <c r="I123" s="105"/>
      <c r="J123" s="105"/>
      <c r="K123" s="121"/>
    </row>
    <row r="124" spans="2:11">
      <c r="B124" s="104"/>
      <c r="C124" s="121"/>
      <c r="D124" s="121"/>
      <c r="E124" s="121"/>
      <c r="F124" s="121"/>
      <c r="G124" s="121"/>
      <c r="H124" s="121"/>
      <c r="I124" s="105"/>
      <c r="J124" s="105"/>
      <c r="K124" s="121"/>
    </row>
    <row r="125" spans="2:11">
      <c r="B125" s="104"/>
      <c r="C125" s="121"/>
      <c r="D125" s="121"/>
      <c r="E125" s="121"/>
      <c r="F125" s="121"/>
      <c r="G125" s="121"/>
      <c r="H125" s="121"/>
      <c r="I125" s="105"/>
      <c r="J125" s="105"/>
      <c r="K125" s="121"/>
    </row>
    <row r="126" spans="2:11">
      <c r="B126" s="104"/>
      <c r="C126" s="121"/>
      <c r="D126" s="121"/>
      <c r="E126" s="121"/>
      <c r="F126" s="121"/>
      <c r="G126" s="121"/>
      <c r="H126" s="121"/>
      <c r="I126" s="105"/>
      <c r="J126" s="105"/>
      <c r="K126" s="121"/>
    </row>
    <row r="127" spans="2:11">
      <c r="B127" s="104"/>
      <c r="C127" s="121"/>
      <c r="D127" s="121"/>
      <c r="E127" s="121"/>
      <c r="F127" s="121"/>
      <c r="G127" s="121"/>
      <c r="H127" s="121"/>
      <c r="I127" s="105"/>
      <c r="J127" s="105"/>
      <c r="K127" s="121"/>
    </row>
    <row r="128" spans="2:11">
      <c r="B128" s="104"/>
      <c r="C128" s="121"/>
      <c r="D128" s="121"/>
      <c r="E128" s="121"/>
      <c r="F128" s="121"/>
      <c r="G128" s="121"/>
      <c r="H128" s="121"/>
      <c r="I128" s="105"/>
      <c r="J128" s="105"/>
      <c r="K128" s="121"/>
    </row>
    <row r="129" spans="2:11">
      <c r="B129" s="104"/>
      <c r="C129" s="121"/>
      <c r="D129" s="121"/>
      <c r="E129" s="121"/>
      <c r="F129" s="121"/>
      <c r="G129" s="121"/>
      <c r="H129" s="121"/>
      <c r="I129" s="105"/>
      <c r="J129" s="105"/>
      <c r="K129" s="121"/>
    </row>
    <row r="130" spans="2:11">
      <c r="B130" s="104"/>
      <c r="C130" s="121"/>
      <c r="D130" s="121"/>
      <c r="E130" s="121"/>
      <c r="F130" s="121"/>
      <c r="G130" s="121"/>
      <c r="H130" s="121"/>
      <c r="I130" s="105"/>
      <c r="J130" s="105"/>
      <c r="K130" s="121"/>
    </row>
    <row r="131" spans="2:11">
      <c r="B131" s="104"/>
      <c r="C131" s="121"/>
      <c r="D131" s="121"/>
      <c r="E131" s="121"/>
      <c r="F131" s="121"/>
      <c r="G131" s="121"/>
      <c r="H131" s="121"/>
      <c r="I131" s="105"/>
      <c r="J131" s="105"/>
      <c r="K131" s="121"/>
    </row>
    <row r="132" spans="2:11">
      <c r="B132" s="104"/>
      <c r="C132" s="121"/>
      <c r="D132" s="121"/>
      <c r="E132" s="121"/>
      <c r="F132" s="121"/>
      <c r="G132" s="121"/>
      <c r="H132" s="121"/>
      <c r="I132" s="105"/>
      <c r="J132" s="105"/>
      <c r="K132" s="121"/>
    </row>
    <row r="133" spans="2:11">
      <c r="B133" s="104"/>
      <c r="C133" s="121"/>
      <c r="D133" s="121"/>
      <c r="E133" s="121"/>
      <c r="F133" s="121"/>
      <c r="G133" s="121"/>
      <c r="H133" s="121"/>
      <c r="I133" s="105"/>
      <c r="J133" s="105"/>
      <c r="K133" s="121"/>
    </row>
    <row r="134" spans="2:11">
      <c r="B134" s="104"/>
      <c r="C134" s="121"/>
      <c r="D134" s="121"/>
      <c r="E134" s="121"/>
      <c r="F134" s="121"/>
      <c r="G134" s="121"/>
      <c r="H134" s="121"/>
      <c r="I134" s="105"/>
      <c r="J134" s="105"/>
      <c r="K134" s="121"/>
    </row>
    <row r="135" spans="2:11">
      <c r="B135" s="104"/>
      <c r="C135" s="121"/>
      <c r="D135" s="121"/>
      <c r="E135" s="121"/>
      <c r="F135" s="121"/>
      <c r="G135" s="121"/>
      <c r="H135" s="121"/>
      <c r="I135" s="105"/>
      <c r="J135" s="105"/>
      <c r="K135" s="121"/>
    </row>
    <row r="136" spans="2:11">
      <c r="B136" s="104"/>
      <c r="C136" s="121"/>
      <c r="D136" s="121"/>
      <c r="E136" s="121"/>
      <c r="F136" s="121"/>
      <c r="G136" s="121"/>
      <c r="H136" s="121"/>
      <c r="I136" s="105"/>
      <c r="J136" s="105"/>
      <c r="K136" s="121"/>
    </row>
    <row r="137" spans="2:11">
      <c r="B137" s="104"/>
      <c r="C137" s="121"/>
      <c r="D137" s="121"/>
      <c r="E137" s="121"/>
      <c r="F137" s="121"/>
      <c r="G137" s="121"/>
      <c r="H137" s="121"/>
      <c r="I137" s="105"/>
      <c r="J137" s="105"/>
      <c r="K137" s="121"/>
    </row>
    <row r="138" spans="2:11">
      <c r="B138" s="104"/>
      <c r="C138" s="121"/>
      <c r="D138" s="121"/>
      <c r="E138" s="121"/>
      <c r="F138" s="121"/>
      <c r="G138" s="121"/>
      <c r="H138" s="121"/>
      <c r="I138" s="105"/>
      <c r="J138" s="105"/>
      <c r="K138" s="121"/>
    </row>
    <row r="139" spans="2:11">
      <c r="B139" s="104"/>
      <c r="C139" s="121"/>
      <c r="D139" s="121"/>
      <c r="E139" s="121"/>
      <c r="F139" s="121"/>
      <c r="G139" s="121"/>
      <c r="H139" s="121"/>
      <c r="I139" s="105"/>
      <c r="J139" s="105"/>
      <c r="K139" s="121"/>
    </row>
    <row r="140" spans="2:11">
      <c r="B140" s="104"/>
      <c r="C140" s="121"/>
      <c r="D140" s="121"/>
      <c r="E140" s="121"/>
      <c r="F140" s="121"/>
      <c r="G140" s="121"/>
      <c r="H140" s="121"/>
      <c r="I140" s="105"/>
      <c r="J140" s="105"/>
      <c r="K140" s="121"/>
    </row>
    <row r="141" spans="2:11">
      <c r="B141" s="104"/>
      <c r="C141" s="121"/>
      <c r="D141" s="121"/>
      <c r="E141" s="121"/>
      <c r="F141" s="121"/>
      <c r="G141" s="121"/>
      <c r="H141" s="121"/>
      <c r="I141" s="105"/>
      <c r="J141" s="105"/>
      <c r="K141" s="121"/>
    </row>
    <row r="142" spans="2:11">
      <c r="B142" s="104"/>
      <c r="C142" s="121"/>
      <c r="D142" s="121"/>
      <c r="E142" s="121"/>
      <c r="F142" s="121"/>
      <c r="G142" s="121"/>
      <c r="H142" s="121"/>
      <c r="I142" s="105"/>
      <c r="J142" s="105"/>
      <c r="K142" s="121"/>
    </row>
    <row r="143" spans="2:11">
      <c r="B143" s="104"/>
      <c r="C143" s="121"/>
      <c r="D143" s="121"/>
      <c r="E143" s="121"/>
      <c r="F143" s="121"/>
      <c r="G143" s="121"/>
      <c r="H143" s="121"/>
      <c r="I143" s="105"/>
      <c r="J143" s="105"/>
      <c r="K143" s="121"/>
    </row>
    <row r="144" spans="2:11">
      <c r="B144" s="104"/>
      <c r="C144" s="121"/>
      <c r="D144" s="121"/>
      <c r="E144" s="121"/>
      <c r="F144" s="121"/>
      <c r="G144" s="121"/>
      <c r="H144" s="121"/>
      <c r="I144" s="105"/>
      <c r="J144" s="105"/>
      <c r="K144" s="121"/>
    </row>
    <row r="145" spans="2:11">
      <c r="B145" s="104"/>
      <c r="C145" s="121"/>
      <c r="D145" s="121"/>
      <c r="E145" s="121"/>
      <c r="F145" s="121"/>
      <c r="G145" s="121"/>
      <c r="H145" s="121"/>
      <c r="I145" s="105"/>
      <c r="J145" s="105"/>
      <c r="K145" s="121"/>
    </row>
    <row r="146" spans="2:11">
      <c r="B146" s="104"/>
      <c r="C146" s="121"/>
      <c r="D146" s="121"/>
      <c r="E146" s="121"/>
      <c r="F146" s="121"/>
      <c r="G146" s="121"/>
      <c r="H146" s="121"/>
      <c r="I146" s="105"/>
      <c r="J146" s="105"/>
      <c r="K146" s="121"/>
    </row>
    <row r="147" spans="2:11">
      <c r="B147" s="104"/>
      <c r="C147" s="121"/>
      <c r="D147" s="121"/>
      <c r="E147" s="121"/>
      <c r="F147" s="121"/>
      <c r="G147" s="121"/>
      <c r="H147" s="121"/>
      <c r="I147" s="105"/>
      <c r="J147" s="105"/>
      <c r="K147" s="121"/>
    </row>
    <row r="148" spans="2:11">
      <c r="B148" s="104"/>
      <c r="C148" s="121"/>
      <c r="D148" s="121"/>
      <c r="E148" s="121"/>
      <c r="F148" s="121"/>
      <c r="G148" s="121"/>
      <c r="H148" s="121"/>
      <c r="I148" s="105"/>
      <c r="J148" s="105"/>
      <c r="K148" s="121"/>
    </row>
    <row r="149" spans="2:11">
      <c r="B149" s="104"/>
      <c r="C149" s="121"/>
      <c r="D149" s="121"/>
      <c r="E149" s="121"/>
      <c r="F149" s="121"/>
      <c r="G149" s="121"/>
      <c r="H149" s="121"/>
      <c r="I149" s="105"/>
      <c r="J149" s="105"/>
      <c r="K149" s="121"/>
    </row>
    <row r="150" spans="2:11">
      <c r="B150" s="104"/>
      <c r="C150" s="121"/>
      <c r="D150" s="121"/>
      <c r="E150" s="121"/>
      <c r="F150" s="121"/>
      <c r="G150" s="121"/>
      <c r="H150" s="121"/>
      <c r="I150" s="105"/>
      <c r="J150" s="105"/>
      <c r="K150" s="121"/>
    </row>
    <row r="151" spans="2:11">
      <c r="B151" s="104"/>
      <c r="C151" s="121"/>
      <c r="D151" s="121"/>
      <c r="E151" s="121"/>
      <c r="F151" s="121"/>
      <c r="G151" s="121"/>
      <c r="H151" s="121"/>
      <c r="I151" s="105"/>
      <c r="J151" s="105"/>
      <c r="K151" s="121"/>
    </row>
    <row r="152" spans="2:11">
      <c r="B152" s="104"/>
      <c r="C152" s="121"/>
      <c r="D152" s="121"/>
      <c r="E152" s="121"/>
      <c r="F152" s="121"/>
      <c r="G152" s="121"/>
      <c r="H152" s="121"/>
      <c r="I152" s="105"/>
      <c r="J152" s="105"/>
      <c r="K152" s="121"/>
    </row>
    <row r="153" spans="2:11">
      <c r="B153" s="104"/>
      <c r="C153" s="121"/>
      <c r="D153" s="121"/>
      <c r="E153" s="121"/>
      <c r="F153" s="121"/>
      <c r="G153" s="121"/>
      <c r="H153" s="121"/>
      <c r="I153" s="105"/>
      <c r="J153" s="105"/>
      <c r="K153" s="121"/>
    </row>
    <row r="154" spans="2:11">
      <c r="B154" s="104"/>
      <c r="C154" s="121"/>
      <c r="D154" s="121"/>
      <c r="E154" s="121"/>
      <c r="F154" s="121"/>
      <c r="G154" s="121"/>
      <c r="H154" s="121"/>
      <c r="I154" s="105"/>
      <c r="J154" s="105"/>
      <c r="K154" s="121"/>
    </row>
    <row r="155" spans="2:11">
      <c r="B155" s="104"/>
      <c r="C155" s="121"/>
      <c r="D155" s="121"/>
      <c r="E155" s="121"/>
      <c r="F155" s="121"/>
      <c r="G155" s="121"/>
      <c r="H155" s="121"/>
      <c r="I155" s="105"/>
      <c r="J155" s="105"/>
      <c r="K155" s="121"/>
    </row>
    <row r="156" spans="2:11">
      <c r="B156" s="104"/>
      <c r="C156" s="121"/>
      <c r="D156" s="121"/>
      <c r="E156" s="121"/>
      <c r="F156" s="121"/>
      <c r="G156" s="121"/>
      <c r="H156" s="121"/>
      <c r="I156" s="105"/>
      <c r="J156" s="105"/>
      <c r="K156" s="121"/>
    </row>
    <row r="157" spans="2:11">
      <c r="B157" s="104"/>
      <c r="C157" s="121"/>
      <c r="D157" s="121"/>
      <c r="E157" s="121"/>
      <c r="F157" s="121"/>
      <c r="G157" s="121"/>
      <c r="H157" s="121"/>
      <c r="I157" s="105"/>
      <c r="J157" s="105"/>
      <c r="K157" s="121"/>
    </row>
    <row r="158" spans="2:11">
      <c r="B158" s="104"/>
      <c r="C158" s="121"/>
      <c r="D158" s="121"/>
      <c r="E158" s="121"/>
      <c r="F158" s="121"/>
      <c r="G158" s="121"/>
      <c r="H158" s="121"/>
      <c r="I158" s="105"/>
      <c r="J158" s="105"/>
      <c r="K158" s="121"/>
    </row>
    <row r="159" spans="2:11">
      <c r="B159" s="104"/>
      <c r="C159" s="121"/>
      <c r="D159" s="121"/>
      <c r="E159" s="121"/>
      <c r="F159" s="121"/>
      <c r="G159" s="121"/>
      <c r="H159" s="121"/>
      <c r="I159" s="105"/>
      <c r="J159" s="105"/>
      <c r="K159" s="121"/>
    </row>
    <row r="160" spans="2:11">
      <c r="B160" s="104"/>
      <c r="C160" s="121"/>
      <c r="D160" s="121"/>
      <c r="E160" s="121"/>
      <c r="F160" s="121"/>
      <c r="G160" s="121"/>
      <c r="H160" s="121"/>
      <c r="I160" s="105"/>
      <c r="J160" s="105"/>
      <c r="K160" s="121"/>
    </row>
    <row r="161" spans="2:11">
      <c r="B161" s="104"/>
      <c r="C161" s="121"/>
      <c r="D161" s="121"/>
      <c r="E161" s="121"/>
      <c r="F161" s="121"/>
      <c r="G161" s="121"/>
      <c r="H161" s="121"/>
      <c r="I161" s="105"/>
      <c r="J161" s="105"/>
      <c r="K161" s="121"/>
    </row>
    <row r="162" spans="2:11">
      <c r="B162" s="104"/>
      <c r="C162" s="121"/>
      <c r="D162" s="121"/>
      <c r="E162" s="121"/>
      <c r="F162" s="121"/>
      <c r="G162" s="121"/>
      <c r="H162" s="121"/>
      <c r="I162" s="105"/>
      <c r="J162" s="105"/>
      <c r="K162" s="121"/>
    </row>
    <row r="163" spans="2:11">
      <c r="B163" s="104"/>
      <c r="C163" s="121"/>
      <c r="D163" s="121"/>
      <c r="E163" s="121"/>
      <c r="F163" s="121"/>
      <c r="G163" s="121"/>
      <c r="H163" s="121"/>
      <c r="I163" s="105"/>
      <c r="J163" s="105"/>
      <c r="K163" s="121"/>
    </row>
    <row r="164" spans="2:11">
      <c r="B164" s="104"/>
      <c r="C164" s="121"/>
      <c r="D164" s="121"/>
      <c r="E164" s="121"/>
      <c r="F164" s="121"/>
      <c r="G164" s="121"/>
      <c r="H164" s="121"/>
      <c r="I164" s="105"/>
      <c r="J164" s="105"/>
      <c r="K164" s="121"/>
    </row>
    <row r="165" spans="2:11">
      <c r="B165" s="104"/>
      <c r="C165" s="121"/>
      <c r="D165" s="121"/>
      <c r="E165" s="121"/>
      <c r="F165" s="121"/>
      <c r="G165" s="121"/>
      <c r="H165" s="121"/>
      <c r="I165" s="105"/>
      <c r="J165" s="105"/>
      <c r="K165" s="121"/>
    </row>
    <row r="166" spans="2:11">
      <c r="B166" s="104"/>
      <c r="C166" s="121"/>
      <c r="D166" s="121"/>
      <c r="E166" s="121"/>
      <c r="F166" s="121"/>
      <c r="G166" s="121"/>
      <c r="H166" s="121"/>
      <c r="I166" s="105"/>
      <c r="J166" s="105"/>
      <c r="K166" s="121"/>
    </row>
    <row r="167" spans="2:11">
      <c r="B167" s="104"/>
      <c r="C167" s="121"/>
      <c r="D167" s="121"/>
      <c r="E167" s="121"/>
      <c r="F167" s="121"/>
      <c r="G167" s="121"/>
      <c r="H167" s="121"/>
      <c r="I167" s="105"/>
      <c r="J167" s="105"/>
      <c r="K167" s="121"/>
    </row>
    <row r="168" spans="2:11">
      <c r="B168" s="104"/>
      <c r="C168" s="121"/>
      <c r="D168" s="121"/>
      <c r="E168" s="121"/>
      <c r="F168" s="121"/>
      <c r="G168" s="121"/>
      <c r="H168" s="121"/>
      <c r="I168" s="105"/>
      <c r="J168" s="105"/>
      <c r="K168" s="121"/>
    </row>
    <row r="169" spans="2:11">
      <c r="B169" s="104"/>
      <c r="C169" s="121"/>
      <c r="D169" s="121"/>
      <c r="E169" s="121"/>
      <c r="F169" s="121"/>
      <c r="G169" s="121"/>
      <c r="H169" s="121"/>
      <c r="I169" s="105"/>
      <c r="J169" s="105"/>
      <c r="K169" s="121"/>
    </row>
    <row r="170" spans="2:11">
      <c r="B170" s="104"/>
      <c r="C170" s="121"/>
      <c r="D170" s="121"/>
      <c r="E170" s="121"/>
      <c r="F170" s="121"/>
      <c r="G170" s="121"/>
      <c r="H170" s="121"/>
      <c r="I170" s="105"/>
      <c r="J170" s="105"/>
      <c r="K170" s="121"/>
    </row>
    <row r="171" spans="2:11">
      <c r="B171" s="104"/>
      <c r="C171" s="121"/>
      <c r="D171" s="121"/>
      <c r="E171" s="121"/>
      <c r="F171" s="121"/>
      <c r="G171" s="121"/>
      <c r="H171" s="121"/>
      <c r="I171" s="105"/>
      <c r="J171" s="105"/>
      <c r="K171" s="121"/>
    </row>
    <row r="172" spans="2:11">
      <c r="B172" s="104"/>
      <c r="C172" s="121"/>
      <c r="D172" s="121"/>
      <c r="E172" s="121"/>
      <c r="F172" s="121"/>
      <c r="G172" s="121"/>
      <c r="H172" s="121"/>
      <c r="I172" s="105"/>
      <c r="J172" s="105"/>
      <c r="K172" s="121"/>
    </row>
    <row r="173" spans="2:11">
      <c r="B173" s="104"/>
      <c r="C173" s="121"/>
      <c r="D173" s="121"/>
      <c r="E173" s="121"/>
      <c r="F173" s="121"/>
      <c r="G173" s="121"/>
      <c r="H173" s="121"/>
      <c r="I173" s="105"/>
      <c r="J173" s="105"/>
      <c r="K173" s="121"/>
    </row>
    <row r="174" spans="2:11">
      <c r="B174" s="104"/>
      <c r="C174" s="121"/>
      <c r="D174" s="121"/>
      <c r="E174" s="121"/>
      <c r="F174" s="121"/>
      <c r="G174" s="121"/>
      <c r="H174" s="121"/>
      <c r="I174" s="105"/>
      <c r="J174" s="105"/>
      <c r="K174" s="121"/>
    </row>
    <row r="175" spans="2:11">
      <c r="B175" s="104"/>
      <c r="C175" s="121"/>
      <c r="D175" s="121"/>
      <c r="E175" s="121"/>
      <c r="F175" s="121"/>
      <c r="G175" s="121"/>
      <c r="H175" s="121"/>
      <c r="I175" s="105"/>
      <c r="J175" s="105"/>
      <c r="K175" s="121"/>
    </row>
    <row r="176" spans="2:11">
      <c r="B176" s="104"/>
      <c r="C176" s="121"/>
      <c r="D176" s="121"/>
      <c r="E176" s="121"/>
      <c r="F176" s="121"/>
      <c r="G176" s="121"/>
      <c r="H176" s="121"/>
      <c r="I176" s="105"/>
      <c r="J176" s="105"/>
      <c r="K176" s="121"/>
    </row>
    <row r="177" spans="2:11">
      <c r="B177" s="104"/>
      <c r="C177" s="121"/>
      <c r="D177" s="121"/>
      <c r="E177" s="121"/>
      <c r="F177" s="121"/>
      <c r="G177" s="121"/>
      <c r="H177" s="121"/>
      <c r="I177" s="105"/>
      <c r="J177" s="105"/>
      <c r="K177" s="121"/>
    </row>
    <row r="178" spans="2:11">
      <c r="B178" s="104"/>
      <c r="C178" s="121"/>
      <c r="D178" s="121"/>
      <c r="E178" s="121"/>
      <c r="F178" s="121"/>
      <c r="G178" s="121"/>
      <c r="H178" s="121"/>
      <c r="I178" s="105"/>
      <c r="J178" s="105"/>
      <c r="K178" s="121"/>
    </row>
    <row r="179" spans="2:11">
      <c r="B179" s="104"/>
      <c r="C179" s="121"/>
      <c r="D179" s="121"/>
      <c r="E179" s="121"/>
      <c r="F179" s="121"/>
      <c r="G179" s="121"/>
      <c r="H179" s="121"/>
      <c r="I179" s="105"/>
      <c r="J179" s="105"/>
      <c r="K179" s="121"/>
    </row>
    <row r="180" spans="2:11">
      <c r="B180" s="104"/>
      <c r="C180" s="121"/>
      <c r="D180" s="121"/>
      <c r="E180" s="121"/>
      <c r="F180" s="121"/>
      <c r="G180" s="121"/>
      <c r="H180" s="121"/>
      <c r="I180" s="105"/>
      <c r="J180" s="105"/>
      <c r="K180" s="121"/>
    </row>
    <row r="181" spans="2:11">
      <c r="B181" s="104"/>
      <c r="C181" s="121"/>
      <c r="D181" s="121"/>
      <c r="E181" s="121"/>
      <c r="F181" s="121"/>
      <c r="G181" s="121"/>
      <c r="H181" s="121"/>
      <c r="I181" s="105"/>
      <c r="J181" s="105"/>
      <c r="K181" s="121"/>
    </row>
    <row r="182" spans="2:11">
      <c r="B182" s="104"/>
      <c r="C182" s="121"/>
      <c r="D182" s="121"/>
      <c r="E182" s="121"/>
      <c r="F182" s="121"/>
      <c r="G182" s="121"/>
      <c r="H182" s="121"/>
      <c r="I182" s="105"/>
      <c r="J182" s="105"/>
      <c r="K182" s="121"/>
    </row>
    <row r="183" spans="2:11">
      <c r="B183" s="104"/>
      <c r="C183" s="121"/>
      <c r="D183" s="121"/>
      <c r="E183" s="121"/>
      <c r="F183" s="121"/>
      <c r="G183" s="121"/>
      <c r="H183" s="121"/>
      <c r="I183" s="105"/>
      <c r="J183" s="105"/>
      <c r="K183" s="121"/>
    </row>
    <row r="184" spans="2:11">
      <c r="B184" s="104"/>
      <c r="C184" s="121"/>
      <c r="D184" s="121"/>
      <c r="E184" s="121"/>
      <c r="F184" s="121"/>
      <c r="G184" s="121"/>
      <c r="H184" s="121"/>
      <c r="I184" s="105"/>
      <c r="J184" s="105"/>
      <c r="K184" s="121"/>
    </row>
    <row r="185" spans="2:11">
      <c r="B185" s="104"/>
      <c r="C185" s="121"/>
      <c r="D185" s="121"/>
      <c r="E185" s="121"/>
      <c r="F185" s="121"/>
      <c r="G185" s="121"/>
      <c r="H185" s="121"/>
      <c r="I185" s="105"/>
      <c r="J185" s="105"/>
      <c r="K185" s="121"/>
    </row>
    <row r="186" spans="2:11">
      <c r="B186" s="104"/>
      <c r="C186" s="121"/>
      <c r="D186" s="121"/>
      <c r="E186" s="121"/>
      <c r="F186" s="121"/>
      <c r="G186" s="121"/>
      <c r="H186" s="121"/>
      <c r="I186" s="105"/>
      <c r="J186" s="105"/>
      <c r="K186" s="121"/>
    </row>
    <row r="187" spans="2:11">
      <c r="B187" s="104"/>
      <c r="C187" s="121"/>
      <c r="D187" s="121"/>
      <c r="E187" s="121"/>
      <c r="F187" s="121"/>
      <c r="G187" s="121"/>
      <c r="H187" s="121"/>
      <c r="I187" s="105"/>
      <c r="J187" s="105"/>
      <c r="K187" s="121"/>
    </row>
    <row r="188" spans="2:11">
      <c r="B188" s="104"/>
      <c r="C188" s="121"/>
      <c r="D188" s="121"/>
      <c r="E188" s="121"/>
      <c r="F188" s="121"/>
      <c r="G188" s="121"/>
      <c r="H188" s="121"/>
      <c r="I188" s="105"/>
      <c r="J188" s="105"/>
      <c r="K188" s="121"/>
    </row>
    <row r="189" spans="2:11">
      <c r="B189" s="104"/>
      <c r="C189" s="121"/>
      <c r="D189" s="121"/>
      <c r="E189" s="121"/>
      <c r="F189" s="121"/>
      <c r="G189" s="121"/>
      <c r="H189" s="121"/>
      <c r="I189" s="105"/>
      <c r="J189" s="105"/>
      <c r="K189" s="121"/>
    </row>
    <row r="190" spans="2:11">
      <c r="B190" s="104"/>
      <c r="C190" s="121"/>
      <c r="D190" s="121"/>
      <c r="E190" s="121"/>
      <c r="F190" s="121"/>
      <c r="G190" s="121"/>
      <c r="H190" s="121"/>
      <c r="I190" s="105"/>
      <c r="J190" s="105"/>
      <c r="K190" s="121"/>
    </row>
    <row r="191" spans="2:11">
      <c r="B191" s="104"/>
      <c r="C191" s="121"/>
      <c r="D191" s="121"/>
      <c r="E191" s="121"/>
      <c r="F191" s="121"/>
      <c r="G191" s="121"/>
      <c r="H191" s="121"/>
      <c r="I191" s="105"/>
      <c r="J191" s="105"/>
      <c r="K191" s="121"/>
    </row>
    <row r="192" spans="2:11">
      <c r="B192" s="104"/>
      <c r="C192" s="121"/>
      <c r="D192" s="121"/>
      <c r="E192" s="121"/>
      <c r="F192" s="121"/>
      <c r="G192" s="121"/>
      <c r="H192" s="121"/>
      <c r="I192" s="105"/>
      <c r="J192" s="105"/>
      <c r="K192" s="121"/>
    </row>
    <row r="193" spans="2:11">
      <c r="B193" s="104"/>
      <c r="C193" s="121"/>
      <c r="D193" s="121"/>
      <c r="E193" s="121"/>
      <c r="F193" s="121"/>
      <c r="G193" s="121"/>
      <c r="H193" s="121"/>
      <c r="I193" s="105"/>
      <c r="J193" s="105"/>
      <c r="K193" s="121"/>
    </row>
    <row r="194" spans="2:11">
      <c r="B194" s="104"/>
      <c r="C194" s="121"/>
      <c r="D194" s="121"/>
      <c r="E194" s="121"/>
      <c r="F194" s="121"/>
      <c r="G194" s="121"/>
      <c r="H194" s="121"/>
      <c r="I194" s="105"/>
      <c r="J194" s="105"/>
      <c r="K194" s="121"/>
    </row>
    <row r="195" spans="2:11">
      <c r="B195" s="104"/>
      <c r="C195" s="121"/>
      <c r="D195" s="121"/>
      <c r="E195" s="121"/>
      <c r="F195" s="121"/>
      <c r="G195" s="121"/>
      <c r="H195" s="121"/>
      <c r="I195" s="105"/>
      <c r="J195" s="105"/>
      <c r="K195" s="121"/>
    </row>
    <row r="196" spans="2:11">
      <c r="B196" s="104"/>
      <c r="C196" s="121"/>
      <c r="D196" s="121"/>
      <c r="E196" s="121"/>
      <c r="F196" s="121"/>
      <c r="G196" s="121"/>
      <c r="H196" s="121"/>
      <c r="I196" s="105"/>
      <c r="J196" s="105"/>
      <c r="K196" s="121"/>
    </row>
    <row r="197" spans="2:11">
      <c r="B197" s="104"/>
      <c r="C197" s="121"/>
      <c r="D197" s="121"/>
      <c r="E197" s="121"/>
      <c r="F197" s="121"/>
      <c r="G197" s="121"/>
      <c r="H197" s="121"/>
      <c r="I197" s="105"/>
      <c r="J197" s="105"/>
      <c r="K197" s="121"/>
    </row>
    <row r="198" spans="2:11">
      <c r="B198" s="104"/>
      <c r="C198" s="121"/>
      <c r="D198" s="121"/>
      <c r="E198" s="121"/>
      <c r="F198" s="121"/>
      <c r="G198" s="121"/>
      <c r="H198" s="121"/>
      <c r="I198" s="105"/>
      <c r="J198" s="105"/>
      <c r="K198" s="121"/>
    </row>
    <row r="199" spans="2:11">
      <c r="B199" s="104"/>
      <c r="C199" s="121"/>
      <c r="D199" s="121"/>
      <c r="E199" s="121"/>
      <c r="F199" s="121"/>
      <c r="G199" s="121"/>
      <c r="H199" s="121"/>
      <c r="I199" s="105"/>
      <c r="J199" s="105"/>
      <c r="K199" s="121"/>
    </row>
    <row r="200" spans="2:11">
      <c r="B200" s="104"/>
      <c r="C200" s="121"/>
      <c r="D200" s="121"/>
      <c r="E200" s="121"/>
      <c r="F200" s="121"/>
      <c r="G200" s="121"/>
      <c r="H200" s="121"/>
      <c r="I200" s="105"/>
      <c r="J200" s="105"/>
      <c r="K200" s="121"/>
    </row>
    <row r="201" spans="2:11">
      <c r="B201" s="104"/>
      <c r="C201" s="121"/>
      <c r="D201" s="121"/>
      <c r="E201" s="121"/>
      <c r="F201" s="121"/>
      <c r="G201" s="121"/>
      <c r="H201" s="121"/>
      <c r="I201" s="105"/>
      <c r="J201" s="105"/>
      <c r="K201" s="121"/>
    </row>
    <row r="202" spans="2:11">
      <c r="B202" s="104"/>
      <c r="C202" s="121"/>
      <c r="D202" s="121"/>
      <c r="E202" s="121"/>
      <c r="F202" s="121"/>
      <c r="G202" s="121"/>
      <c r="H202" s="121"/>
      <c r="I202" s="105"/>
      <c r="J202" s="105"/>
      <c r="K202" s="121"/>
    </row>
    <row r="203" spans="2:11">
      <c r="B203" s="104"/>
      <c r="C203" s="121"/>
      <c r="D203" s="121"/>
      <c r="E203" s="121"/>
      <c r="F203" s="121"/>
      <c r="G203" s="121"/>
      <c r="H203" s="121"/>
      <c r="I203" s="105"/>
      <c r="J203" s="105"/>
      <c r="K203" s="121"/>
    </row>
    <row r="204" spans="2:11">
      <c r="B204" s="104"/>
      <c r="C204" s="121"/>
      <c r="D204" s="121"/>
      <c r="E204" s="121"/>
      <c r="F204" s="121"/>
      <c r="G204" s="121"/>
      <c r="H204" s="121"/>
      <c r="I204" s="105"/>
      <c r="J204" s="105"/>
      <c r="K204" s="121"/>
    </row>
    <row r="205" spans="2:11">
      <c r="B205" s="104"/>
      <c r="C205" s="121"/>
      <c r="D205" s="121"/>
      <c r="E205" s="121"/>
      <c r="F205" s="121"/>
      <c r="G205" s="121"/>
      <c r="H205" s="121"/>
      <c r="I205" s="105"/>
      <c r="J205" s="105"/>
      <c r="K205" s="121"/>
    </row>
    <row r="206" spans="2:11">
      <c r="B206" s="104"/>
      <c r="C206" s="121"/>
      <c r="D206" s="121"/>
      <c r="E206" s="121"/>
      <c r="F206" s="121"/>
      <c r="G206" s="121"/>
      <c r="H206" s="121"/>
      <c r="I206" s="105"/>
      <c r="J206" s="105"/>
      <c r="K206" s="121"/>
    </row>
    <row r="207" spans="2:11">
      <c r="B207" s="104"/>
      <c r="C207" s="121"/>
      <c r="D207" s="121"/>
      <c r="E207" s="121"/>
      <c r="F207" s="121"/>
      <c r="G207" s="121"/>
      <c r="H207" s="121"/>
      <c r="I207" s="105"/>
      <c r="J207" s="105"/>
      <c r="K207" s="121"/>
    </row>
    <row r="208" spans="2:11">
      <c r="B208" s="104"/>
      <c r="C208" s="121"/>
      <c r="D208" s="121"/>
      <c r="E208" s="121"/>
      <c r="F208" s="121"/>
      <c r="G208" s="121"/>
      <c r="H208" s="121"/>
      <c r="I208" s="105"/>
      <c r="J208" s="105"/>
      <c r="K208" s="121"/>
    </row>
    <row r="209" spans="2:11">
      <c r="B209" s="104"/>
      <c r="C209" s="121"/>
      <c r="D209" s="121"/>
      <c r="E209" s="121"/>
      <c r="F209" s="121"/>
      <c r="G209" s="121"/>
      <c r="H209" s="121"/>
      <c r="I209" s="105"/>
      <c r="J209" s="105"/>
      <c r="K209" s="121"/>
    </row>
    <row r="210" spans="2:11">
      <c r="B210" s="104"/>
      <c r="C210" s="121"/>
      <c r="D210" s="121"/>
      <c r="E210" s="121"/>
      <c r="F210" s="121"/>
      <c r="G210" s="121"/>
      <c r="H210" s="121"/>
      <c r="I210" s="105"/>
      <c r="J210" s="105"/>
      <c r="K210" s="121"/>
    </row>
    <row r="211" spans="2:11">
      <c r="B211" s="104"/>
      <c r="C211" s="121"/>
      <c r="D211" s="121"/>
      <c r="E211" s="121"/>
      <c r="F211" s="121"/>
      <c r="G211" s="121"/>
      <c r="H211" s="121"/>
      <c r="I211" s="105"/>
      <c r="J211" s="105"/>
      <c r="K211" s="121"/>
    </row>
    <row r="212" spans="2:11">
      <c r="B212" s="104"/>
      <c r="C212" s="121"/>
      <c r="D212" s="121"/>
      <c r="E212" s="121"/>
      <c r="F212" s="121"/>
      <c r="G212" s="121"/>
      <c r="H212" s="121"/>
      <c r="I212" s="105"/>
      <c r="J212" s="105"/>
      <c r="K212" s="121"/>
    </row>
    <row r="213" spans="2:11">
      <c r="B213" s="104"/>
      <c r="C213" s="121"/>
      <c r="D213" s="121"/>
      <c r="E213" s="121"/>
      <c r="F213" s="121"/>
      <c r="G213" s="121"/>
      <c r="H213" s="121"/>
      <c r="I213" s="105"/>
      <c r="J213" s="105"/>
      <c r="K213" s="121"/>
    </row>
    <row r="214" spans="2:11">
      <c r="B214" s="104"/>
      <c r="C214" s="121"/>
      <c r="D214" s="121"/>
      <c r="E214" s="121"/>
      <c r="F214" s="121"/>
      <c r="G214" s="121"/>
      <c r="H214" s="121"/>
      <c r="I214" s="105"/>
      <c r="J214" s="105"/>
      <c r="K214" s="121"/>
    </row>
    <row r="215" spans="2:11">
      <c r="B215" s="104"/>
      <c r="C215" s="121"/>
      <c r="D215" s="121"/>
      <c r="E215" s="121"/>
      <c r="F215" s="121"/>
      <c r="G215" s="121"/>
      <c r="H215" s="121"/>
      <c r="I215" s="105"/>
      <c r="J215" s="105"/>
      <c r="K215" s="121"/>
    </row>
    <row r="216" spans="2:11">
      <c r="B216" s="104"/>
      <c r="C216" s="121"/>
      <c r="D216" s="121"/>
      <c r="E216" s="121"/>
      <c r="F216" s="121"/>
      <c r="G216" s="121"/>
      <c r="H216" s="121"/>
      <c r="I216" s="105"/>
      <c r="J216" s="105"/>
      <c r="K216" s="121"/>
    </row>
    <row r="217" spans="2:11">
      <c r="B217" s="104"/>
      <c r="C217" s="121"/>
      <c r="D217" s="121"/>
      <c r="E217" s="121"/>
      <c r="F217" s="121"/>
      <c r="G217" s="121"/>
      <c r="H217" s="121"/>
      <c r="I217" s="105"/>
      <c r="J217" s="105"/>
      <c r="K217" s="121"/>
    </row>
    <row r="218" spans="2:11">
      <c r="B218" s="104"/>
      <c r="C218" s="121"/>
      <c r="D218" s="121"/>
      <c r="E218" s="121"/>
      <c r="F218" s="121"/>
      <c r="G218" s="121"/>
      <c r="H218" s="121"/>
      <c r="I218" s="105"/>
      <c r="J218" s="105"/>
      <c r="K218" s="121"/>
    </row>
    <row r="219" spans="2:11">
      <c r="B219" s="104"/>
      <c r="C219" s="121"/>
      <c r="D219" s="121"/>
      <c r="E219" s="121"/>
      <c r="F219" s="121"/>
      <c r="G219" s="121"/>
      <c r="H219" s="121"/>
      <c r="I219" s="105"/>
      <c r="J219" s="105"/>
      <c r="K219" s="121"/>
    </row>
    <row r="220" spans="2:11">
      <c r="B220" s="104"/>
      <c r="C220" s="121"/>
      <c r="D220" s="121"/>
      <c r="E220" s="121"/>
      <c r="F220" s="121"/>
      <c r="G220" s="121"/>
      <c r="H220" s="121"/>
      <c r="I220" s="105"/>
      <c r="J220" s="105"/>
      <c r="K220" s="121"/>
    </row>
    <row r="221" spans="2:11">
      <c r="B221" s="104"/>
      <c r="C221" s="121"/>
      <c r="D221" s="121"/>
      <c r="E221" s="121"/>
      <c r="F221" s="121"/>
      <c r="G221" s="121"/>
      <c r="H221" s="121"/>
      <c r="I221" s="105"/>
      <c r="J221" s="105"/>
      <c r="K221" s="121"/>
    </row>
    <row r="222" spans="2:11">
      <c r="B222" s="104"/>
      <c r="C222" s="121"/>
      <c r="D222" s="121"/>
      <c r="E222" s="121"/>
      <c r="F222" s="121"/>
      <c r="G222" s="121"/>
      <c r="H222" s="121"/>
      <c r="I222" s="105"/>
      <c r="J222" s="105"/>
      <c r="K222" s="121"/>
    </row>
    <row r="223" spans="2:11">
      <c r="B223" s="104"/>
      <c r="C223" s="121"/>
      <c r="D223" s="121"/>
      <c r="E223" s="121"/>
      <c r="F223" s="121"/>
      <c r="G223" s="121"/>
      <c r="H223" s="121"/>
      <c r="I223" s="105"/>
      <c r="J223" s="105"/>
      <c r="K223" s="121"/>
    </row>
    <row r="224" spans="2:11">
      <c r="B224" s="104"/>
      <c r="C224" s="121"/>
      <c r="D224" s="121"/>
      <c r="E224" s="121"/>
      <c r="F224" s="121"/>
      <c r="G224" s="121"/>
      <c r="H224" s="121"/>
      <c r="I224" s="105"/>
      <c r="J224" s="105"/>
      <c r="K224" s="121"/>
    </row>
    <row r="225" spans="2:11">
      <c r="B225" s="104"/>
      <c r="C225" s="121"/>
      <c r="D225" s="121"/>
      <c r="E225" s="121"/>
      <c r="F225" s="121"/>
      <c r="G225" s="121"/>
      <c r="H225" s="121"/>
      <c r="I225" s="105"/>
      <c r="J225" s="105"/>
      <c r="K225" s="121"/>
    </row>
    <row r="226" spans="2:11">
      <c r="B226" s="104"/>
      <c r="C226" s="121"/>
      <c r="D226" s="121"/>
      <c r="E226" s="121"/>
      <c r="F226" s="121"/>
      <c r="G226" s="121"/>
      <c r="H226" s="121"/>
      <c r="I226" s="105"/>
      <c r="J226" s="105"/>
      <c r="K226" s="121"/>
    </row>
    <row r="227" spans="2:11">
      <c r="B227" s="104"/>
      <c r="C227" s="121"/>
      <c r="D227" s="121"/>
      <c r="E227" s="121"/>
      <c r="F227" s="121"/>
      <c r="G227" s="121"/>
      <c r="H227" s="121"/>
      <c r="I227" s="105"/>
      <c r="J227" s="105"/>
      <c r="K227" s="121"/>
    </row>
    <row r="228" spans="2:11">
      <c r="B228" s="104"/>
      <c r="C228" s="121"/>
      <c r="D228" s="121"/>
      <c r="E228" s="121"/>
      <c r="F228" s="121"/>
      <c r="G228" s="121"/>
      <c r="H228" s="121"/>
      <c r="I228" s="105"/>
      <c r="J228" s="105"/>
      <c r="K228" s="121"/>
    </row>
    <row r="229" spans="2:11">
      <c r="B229" s="104"/>
      <c r="C229" s="121"/>
      <c r="D229" s="121"/>
      <c r="E229" s="121"/>
      <c r="F229" s="121"/>
      <c r="G229" s="121"/>
      <c r="H229" s="121"/>
      <c r="I229" s="105"/>
      <c r="J229" s="105"/>
      <c r="K229" s="121"/>
    </row>
    <row r="230" spans="2:11">
      <c r="B230" s="104"/>
      <c r="C230" s="121"/>
      <c r="D230" s="121"/>
      <c r="E230" s="121"/>
      <c r="F230" s="121"/>
      <c r="G230" s="121"/>
      <c r="H230" s="121"/>
      <c r="I230" s="105"/>
      <c r="J230" s="105"/>
      <c r="K230" s="121"/>
    </row>
    <row r="231" spans="2:11">
      <c r="B231" s="104"/>
      <c r="C231" s="121"/>
      <c r="D231" s="121"/>
      <c r="E231" s="121"/>
      <c r="F231" s="121"/>
      <c r="G231" s="121"/>
      <c r="H231" s="121"/>
      <c r="I231" s="105"/>
      <c r="J231" s="105"/>
      <c r="K231" s="121"/>
    </row>
    <row r="232" spans="2:11">
      <c r="B232" s="104"/>
      <c r="C232" s="121"/>
      <c r="D232" s="121"/>
      <c r="E232" s="121"/>
      <c r="F232" s="121"/>
      <c r="G232" s="121"/>
      <c r="H232" s="121"/>
      <c r="I232" s="105"/>
      <c r="J232" s="105"/>
      <c r="K232" s="121"/>
    </row>
    <row r="233" spans="2:11">
      <c r="B233" s="104"/>
      <c r="C233" s="121"/>
      <c r="D233" s="121"/>
      <c r="E233" s="121"/>
      <c r="F233" s="121"/>
      <c r="G233" s="121"/>
      <c r="H233" s="121"/>
      <c r="I233" s="105"/>
      <c r="J233" s="105"/>
      <c r="K233" s="121"/>
    </row>
    <row r="234" spans="2:11">
      <c r="B234" s="104"/>
      <c r="C234" s="121"/>
      <c r="D234" s="121"/>
      <c r="E234" s="121"/>
      <c r="F234" s="121"/>
      <c r="G234" s="121"/>
      <c r="H234" s="121"/>
      <c r="I234" s="105"/>
      <c r="J234" s="105"/>
      <c r="K234" s="121"/>
    </row>
    <row r="235" spans="2:11">
      <c r="B235" s="104"/>
      <c r="C235" s="121"/>
      <c r="D235" s="121"/>
      <c r="E235" s="121"/>
      <c r="F235" s="121"/>
      <c r="G235" s="121"/>
      <c r="H235" s="121"/>
      <c r="I235" s="105"/>
      <c r="J235" s="105"/>
      <c r="K235" s="121"/>
    </row>
    <row r="236" spans="2:11">
      <c r="B236" s="104"/>
      <c r="C236" s="121"/>
      <c r="D236" s="121"/>
      <c r="E236" s="121"/>
      <c r="F236" s="121"/>
      <c r="G236" s="121"/>
      <c r="H236" s="121"/>
      <c r="I236" s="105"/>
      <c r="J236" s="105"/>
      <c r="K236" s="121"/>
    </row>
    <row r="237" spans="2:11">
      <c r="B237" s="104"/>
      <c r="C237" s="121"/>
      <c r="D237" s="121"/>
      <c r="E237" s="121"/>
      <c r="F237" s="121"/>
      <c r="G237" s="121"/>
      <c r="H237" s="121"/>
      <c r="I237" s="105"/>
      <c r="J237" s="105"/>
      <c r="K237" s="121"/>
    </row>
    <row r="238" spans="2:11">
      <c r="B238" s="104"/>
      <c r="C238" s="121"/>
      <c r="D238" s="121"/>
      <c r="E238" s="121"/>
      <c r="F238" s="121"/>
      <c r="G238" s="121"/>
      <c r="H238" s="121"/>
      <c r="I238" s="105"/>
      <c r="J238" s="105"/>
      <c r="K238" s="121"/>
    </row>
    <row r="239" spans="2:11">
      <c r="B239" s="104"/>
      <c r="C239" s="121"/>
      <c r="D239" s="121"/>
      <c r="E239" s="121"/>
      <c r="F239" s="121"/>
      <c r="G239" s="121"/>
      <c r="H239" s="121"/>
      <c r="I239" s="105"/>
      <c r="J239" s="105"/>
      <c r="K239" s="121"/>
    </row>
    <row r="240" spans="2:11">
      <c r="B240" s="104"/>
      <c r="C240" s="121"/>
      <c r="D240" s="121"/>
      <c r="E240" s="121"/>
      <c r="F240" s="121"/>
      <c r="G240" s="121"/>
      <c r="H240" s="121"/>
      <c r="I240" s="105"/>
      <c r="J240" s="105"/>
      <c r="K240" s="121"/>
    </row>
    <row r="241" spans="2:11">
      <c r="B241" s="104"/>
      <c r="C241" s="121"/>
      <c r="D241" s="121"/>
      <c r="E241" s="121"/>
      <c r="F241" s="121"/>
      <c r="G241" s="121"/>
      <c r="H241" s="121"/>
      <c r="I241" s="105"/>
      <c r="J241" s="105"/>
      <c r="K241" s="121"/>
    </row>
    <row r="242" spans="2:11">
      <c r="B242" s="104"/>
      <c r="C242" s="121"/>
      <c r="D242" s="121"/>
      <c r="E242" s="121"/>
      <c r="F242" s="121"/>
      <c r="G242" s="121"/>
      <c r="H242" s="121"/>
      <c r="I242" s="105"/>
      <c r="J242" s="105"/>
      <c r="K242" s="121"/>
    </row>
    <row r="243" spans="2:11">
      <c r="B243" s="104"/>
      <c r="C243" s="121"/>
      <c r="D243" s="121"/>
      <c r="E243" s="121"/>
      <c r="F243" s="121"/>
      <c r="G243" s="121"/>
      <c r="H243" s="121"/>
      <c r="I243" s="105"/>
      <c r="J243" s="105"/>
      <c r="K243" s="121"/>
    </row>
    <row r="244" spans="2:11">
      <c r="B244" s="104"/>
      <c r="C244" s="121"/>
      <c r="D244" s="121"/>
      <c r="E244" s="121"/>
      <c r="F244" s="121"/>
      <c r="G244" s="121"/>
      <c r="H244" s="121"/>
      <c r="I244" s="105"/>
      <c r="J244" s="105"/>
      <c r="K244" s="121"/>
    </row>
    <row r="245" spans="2:11">
      <c r="B245" s="104"/>
      <c r="C245" s="121"/>
      <c r="D245" s="121"/>
      <c r="E245" s="121"/>
      <c r="F245" s="121"/>
      <c r="G245" s="121"/>
      <c r="H245" s="121"/>
      <c r="I245" s="105"/>
      <c r="J245" s="105"/>
      <c r="K245" s="121"/>
    </row>
    <row r="246" spans="2:11">
      <c r="B246" s="104"/>
      <c r="C246" s="121"/>
      <c r="D246" s="121"/>
      <c r="E246" s="121"/>
      <c r="F246" s="121"/>
      <c r="G246" s="121"/>
      <c r="H246" s="121"/>
      <c r="I246" s="105"/>
      <c r="J246" s="105"/>
      <c r="K246" s="121"/>
    </row>
    <row r="247" spans="2:11">
      <c r="B247" s="104"/>
      <c r="C247" s="121"/>
      <c r="D247" s="121"/>
      <c r="E247" s="121"/>
      <c r="F247" s="121"/>
      <c r="G247" s="121"/>
      <c r="H247" s="121"/>
      <c r="I247" s="105"/>
      <c r="J247" s="105"/>
      <c r="K247" s="121"/>
    </row>
    <row r="248" spans="2:11">
      <c r="B248" s="104"/>
      <c r="C248" s="121"/>
      <c r="D248" s="121"/>
      <c r="E248" s="121"/>
      <c r="F248" s="121"/>
      <c r="G248" s="121"/>
      <c r="H248" s="121"/>
      <c r="I248" s="105"/>
      <c r="J248" s="105"/>
      <c r="K248" s="121"/>
    </row>
    <row r="249" spans="2:11">
      <c r="B249" s="104"/>
      <c r="C249" s="121"/>
      <c r="D249" s="121"/>
      <c r="E249" s="121"/>
      <c r="F249" s="121"/>
      <c r="G249" s="121"/>
      <c r="H249" s="121"/>
      <c r="I249" s="105"/>
      <c r="J249" s="105"/>
      <c r="K249" s="121"/>
    </row>
    <row r="250" spans="2:11">
      <c r="B250" s="104"/>
      <c r="C250" s="121"/>
      <c r="D250" s="121"/>
      <c r="E250" s="121"/>
      <c r="F250" s="121"/>
      <c r="G250" s="121"/>
      <c r="H250" s="121"/>
      <c r="I250" s="105"/>
      <c r="J250" s="105"/>
      <c r="K250" s="121"/>
    </row>
    <row r="251" spans="2:11">
      <c r="B251" s="104"/>
      <c r="C251" s="121"/>
      <c r="D251" s="121"/>
      <c r="E251" s="121"/>
      <c r="F251" s="121"/>
      <c r="G251" s="121"/>
      <c r="H251" s="121"/>
      <c r="I251" s="105"/>
      <c r="J251" s="105"/>
      <c r="K251" s="121"/>
    </row>
    <row r="252" spans="2:11">
      <c r="B252" s="104"/>
      <c r="C252" s="121"/>
      <c r="D252" s="121"/>
      <c r="E252" s="121"/>
      <c r="F252" s="121"/>
      <c r="G252" s="121"/>
      <c r="H252" s="121"/>
      <c r="I252" s="105"/>
      <c r="J252" s="105"/>
      <c r="K252" s="121"/>
    </row>
    <row r="253" spans="2:11">
      <c r="B253" s="104"/>
      <c r="C253" s="121"/>
      <c r="D253" s="121"/>
      <c r="E253" s="121"/>
      <c r="F253" s="121"/>
      <c r="G253" s="121"/>
      <c r="H253" s="121"/>
      <c r="I253" s="105"/>
      <c r="J253" s="105"/>
      <c r="K253" s="121"/>
    </row>
    <row r="254" spans="2:11">
      <c r="B254" s="104"/>
      <c r="C254" s="121"/>
      <c r="D254" s="121"/>
      <c r="E254" s="121"/>
      <c r="F254" s="121"/>
      <c r="G254" s="121"/>
      <c r="H254" s="121"/>
      <c r="I254" s="105"/>
      <c r="J254" s="105"/>
      <c r="K254" s="121"/>
    </row>
    <row r="255" spans="2:11">
      <c r="B255" s="104"/>
      <c r="C255" s="121"/>
      <c r="D255" s="121"/>
      <c r="E255" s="121"/>
      <c r="F255" s="121"/>
      <c r="G255" s="121"/>
      <c r="H255" s="121"/>
      <c r="I255" s="105"/>
      <c r="J255" s="105"/>
      <c r="K255" s="121"/>
    </row>
    <row r="256" spans="2:11">
      <c r="B256" s="104"/>
      <c r="C256" s="121"/>
      <c r="D256" s="121"/>
      <c r="E256" s="121"/>
      <c r="F256" s="121"/>
      <c r="G256" s="121"/>
      <c r="H256" s="121"/>
      <c r="I256" s="105"/>
      <c r="J256" s="105"/>
      <c r="K256" s="121"/>
    </row>
    <row r="257" spans="2:11">
      <c r="B257" s="104"/>
      <c r="C257" s="121"/>
      <c r="D257" s="121"/>
      <c r="E257" s="121"/>
      <c r="F257" s="121"/>
      <c r="G257" s="121"/>
      <c r="H257" s="121"/>
      <c r="I257" s="105"/>
      <c r="J257" s="105"/>
      <c r="K257" s="121"/>
    </row>
    <row r="258" spans="2:11">
      <c r="B258" s="104"/>
      <c r="C258" s="121"/>
      <c r="D258" s="121"/>
      <c r="E258" s="121"/>
      <c r="F258" s="121"/>
      <c r="G258" s="121"/>
      <c r="H258" s="121"/>
      <c r="I258" s="105"/>
      <c r="J258" s="105"/>
      <c r="K258" s="121"/>
    </row>
    <row r="259" spans="2:11">
      <c r="B259" s="104"/>
      <c r="C259" s="121"/>
      <c r="D259" s="121"/>
      <c r="E259" s="121"/>
      <c r="F259" s="121"/>
      <c r="G259" s="121"/>
      <c r="H259" s="121"/>
      <c r="I259" s="105"/>
      <c r="J259" s="105"/>
      <c r="K259" s="121"/>
    </row>
    <row r="260" spans="2:11">
      <c r="B260" s="104"/>
      <c r="C260" s="121"/>
      <c r="D260" s="121"/>
      <c r="E260" s="121"/>
      <c r="F260" s="121"/>
      <c r="G260" s="121"/>
      <c r="H260" s="121"/>
      <c r="I260" s="105"/>
      <c r="J260" s="105"/>
      <c r="K260" s="121"/>
    </row>
    <row r="261" spans="2:11">
      <c r="B261" s="104"/>
      <c r="C261" s="121"/>
      <c r="D261" s="121"/>
      <c r="E261" s="121"/>
      <c r="F261" s="121"/>
      <c r="G261" s="121"/>
      <c r="H261" s="121"/>
      <c r="I261" s="105"/>
      <c r="J261" s="105"/>
      <c r="K261" s="121"/>
    </row>
    <row r="262" spans="2:11">
      <c r="B262" s="104"/>
      <c r="C262" s="121"/>
      <c r="D262" s="121"/>
      <c r="E262" s="121"/>
      <c r="F262" s="121"/>
      <c r="G262" s="121"/>
      <c r="H262" s="121"/>
      <c r="I262" s="105"/>
      <c r="J262" s="105"/>
      <c r="K262" s="121"/>
    </row>
    <row r="263" spans="2:11">
      <c r="B263" s="104"/>
      <c r="C263" s="121"/>
      <c r="D263" s="121"/>
      <c r="E263" s="121"/>
      <c r="F263" s="121"/>
      <c r="G263" s="121"/>
      <c r="H263" s="121"/>
      <c r="I263" s="105"/>
      <c r="J263" s="105"/>
      <c r="K263" s="121"/>
    </row>
    <row r="264" spans="2:11">
      <c r="B264" s="104"/>
      <c r="C264" s="121"/>
      <c r="D264" s="121"/>
      <c r="E264" s="121"/>
      <c r="F264" s="121"/>
      <c r="G264" s="121"/>
      <c r="H264" s="121"/>
      <c r="I264" s="105"/>
      <c r="J264" s="105"/>
      <c r="K264" s="121"/>
    </row>
    <row r="265" spans="2:11">
      <c r="B265" s="104"/>
      <c r="C265" s="121"/>
      <c r="D265" s="121"/>
      <c r="E265" s="121"/>
      <c r="F265" s="121"/>
      <c r="G265" s="121"/>
      <c r="H265" s="121"/>
      <c r="I265" s="105"/>
      <c r="J265" s="105"/>
      <c r="K265" s="121"/>
    </row>
    <row r="266" spans="2:11">
      <c r="B266" s="104"/>
      <c r="C266" s="121"/>
      <c r="D266" s="121"/>
      <c r="E266" s="121"/>
      <c r="F266" s="121"/>
      <c r="G266" s="121"/>
      <c r="H266" s="121"/>
      <c r="I266" s="105"/>
      <c r="J266" s="105"/>
      <c r="K266" s="121"/>
    </row>
    <row r="267" spans="2:11">
      <c r="B267" s="104"/>
      <c r="C267" s="121"/>
      <c r="D267" s="121"/>
      <c r="E267" s="121"/>
      <c r="F267" s="121"/>
      <c r="G267" s="121"/>
      <c r="H267" s="121"/>
      <c r="I267" s="105"/>
      <c r="J267" s="105"/>
      <c r="K267" s="121"/>
    </row>
    <row r="268" spans="2:11">
      <c r="B268" s="104"/>
      <c r="C268" s="121"/>
      <c r="D268" s="121"/>
      <c r="E268" s="121"/>
      <c r="F268" s="121"/>
      <c r="G268" s="121"/>
      <c r="H268" s="121"/>
      <c r="I268" s="105"/>
      <c r="J268" s="105"/>
      <c r="K268" s="121"/>
    </row>
    <row r="269" spans="2:11">
      <c r="B269" s="104"/>
      <c r="C269" s="121"/>
      <c r="D269" s="121"/>
      <c r="E269" s="121"/>
      <c r="F269" s="121"/>
      <c r="G269" s="121"/>
      <c r="H269" s="121"/>
      <c r="I269" s="105"/>
      <c r="J269" s="105"/>
      <c r="K269" s="121"/>
    </row>
    <row r="270" spans="2:11">
      <c r="B270" s="104"/>
      <c r="C270" s="121"/>
      <c r="D270" s="121"/>
      <c r="E270" s="121"/>
      <c r="F270" s="121"/>
      <c r="G270" s="121"/>
      <c r="H270" s="121"/>
      <c r="I270" s="105"/>
      <c r="J270" s="105"/>
      <c r="K270" s="121"/>
    </row>
    <row r="271" spans="2:11">
      <c r="B271" s="104"/>
      <c r="C271" s="121"/>
      <c r="D271" s="121"/>
      <c r="E271" s="121"/>
      <c r="F271" s="121"/>
      <c r="G271" s="121"/>
      <c r="H271" s="121"/>
      <c r="I271" s="105"/>
      <c r="J271" s="105"/>
      <c r="K271" s="121"/>
    </row>
    <row r="272" spans="2:11">
      <c r="B272" s="104"/>
      <c r="C272" s="121"/>
      <c r="D272" s="121"/>
      <c r="E272" s="121"/>
      <c r="F272" s="121"/>
      <c r="G272" s="121"/>
      <c r="H272" s="121"/>
      <c r="I272" s="105"/>
      <c r="J272" s="105"/>
      <c r="K272" s="121"/>
    </row>
    <row r="273" spans="2:11">
      <c r="B273" s="104"/>
      <c r="C273" s="121"/>
      <c r="D273" s="121"/>
      <c r="E273" s="121"/>
      <c r="F273" s="121"/>
      <c r="G273" s="121"/>
      <c r="H273" s="121"/>
      <c r="I273" s="105"/>
      <c r="J273" s="105"/>
      <c r="K273" s="121"/>
    </row>
    <row r="274" spans="2:11">
      <c r="B274" s="104"/>
      <c r="C274" s="121"/>
      <c r="D274" s="121"/>
      <c r="E274" s="121"/>
      <c r="F274" s="121"/>
      <c r="G274" s="121"/>
      <c r="H274" s="121"/>
      <c r="I274" s="105"/>
      <c r="J274" s="105"/>
      <c r="K274" s="121"/>
    </row>
    <row r="275" spans="2:11">
      <c r="B275" s="104"/>
      <c r="C275" s="121"/>
      <c r="D275" s="121"/>
      <c r="E275" s="121"/>
      <c r="F275" s="121"/>
      <c r="G275" s="121"/>
      <c r="H275" s="121"/>
      <c r="I275" s="105"/>
      <c r="J275" s="105"/>
      <c r="K275" s="121"/>
    </row>
    <row r="276" spans="2:11">
      <c r="B276" s="104"/>
      <c r="C276" s="121"/>
      <c r="D276" s="121"/>
      <c r="E276" s="121"/>
      <c r="F276" s="121"/>
      <c r="G276" s="121"/>
      <c r="H276" s="121"/>
      <c r="I276" s="105"/>
      <c r="J276" s="105"/>
      <c r="K276" s="121"/>
    </row>
    <row r="277" spans="2:11">
      <c r="B277" s="104"/>
      <c r="C277" s="121"/>
      <c r="D277" s="121"/>
      <c r="E277" s="121"/>
      <c r="F277" s="121"/>
      <c r="G277" s="121"/>
      <c r="H277" s="121"/>
      <c r="I277" s="105"/>
      <c r="J277" s="105"/>
      <c r="K277" s="121"/>
    </row>
    <row r="278" spans="2:11">
      <c r="B278" s="104"/>
      <c r="C278" s="121"/>
      <c r="D278" s="121"/>
      <c r="E278" s="121"/>
      <c r="F278" s="121"/>
      <c r="G278" s="121"/>
      <c r="H278" s="121"/>
      <c r="I278" s="105"/>
      <c r="J278" s="105"/>
      <c r="K278" s="121"/>
    </row>
    <row r="279" spans="2:11">
      <c r="B279" s="104"/>
      <c r="C279" s="121"/>
      <c r="D279" s="121"/>
      <c r="E279" s="121"/>
      <c r="F279" s="121"/>
      <c r="G279" s="121"/>
      <c r="H279" s="121"/>
      <c r="I279" s="105"/>
      <c r="J279" s="105"/>
      <c r="K279" s="121"/>
    </row>
    <row r="280" spans="2:11">
      <c r="B280" s="104"/>
      <c r="C280" s="121"/>
      <c r="D280" s="121"/>
      <c r="E280" s="121"/>
      <c r="F280" s="121"/>
      <c r="G280" s="121"/>
      <c r="H280" s="121"/>
      <c r="I280" s="105"/>
      <c r="J280" s="105"/>
      <c r="K280" s="121"/>
    </row>
    <row r="281" spans="2:11">
      <c r="B281" s="104"/>
      <c r="C281" s="121"/>
      <c r="D281" s="121"/>
      <c r="E281" s="121"/>
      <c r="F281" s="121"/>
      <c r="G281" s="121"/>
      <c r="H281" s="121"/>
      <c r="I281" s="105"/>
      <c r="J281" s="105"/>
      <c r="K281" s="121"/>
    </row>
    <row r="282" spans="2:11">
      <c r="B282" s="104"/>
      <c r="C282" s="121"/>
      <c r="D282" s="121"/>
      <c r="E282" s="121"/>
      <c r="F282" s="121"/>
      <c r="G282" s="121"/>
      <c r="H282" s="121"/>
      <c r="I282" s="105"/>
      <c r="J282" s="105"/>
      <c r="K282" s="121"/>
    </row>
    <row r="283" spans="2:11">
      <c r="B283" s="104"/>
      <c r="C283" s="121"/>
      <c r="D283" s="121"/>
      <c r="E283" s="121"/>
      <c r="F283" s="121"/>
      <c r="G283" s="121"/>
      <c r="H283" s="121"/>
      <c r="I283" s="105"/>
      <c r="J283" s="105"/>
      <c r="K283" s="121"/>
    </row>
    <row r="284" spans="2:11">
      <c r="B284" s="104"/>
      <c r="C284" s="121"/>
      <c r="D284" s="121"/>
      <c r="E284" s="121"/>
      <c r="F284" s="121"/>
      <c r="G284" s="121"/>
      <c r="H284" s="121"/>
      <c r="I284" s="105"/>
      <c r="J284" s="105"/>
      <c r="K284" s="121"/>
    </row>
    <row r="285" spans="2:11">
      <c r="B285" s="104"/>
      <c r="C285" s="121"/>
      <c r="D285" s="121"/>
      <c r="E285" s="121"/>
      <c r="F285" s="121"/>
      <c r="G285" s="121"/>
      <c r="H285" s="121"/>
      <c r="I285" s="105"/>
      <c r="J285" s="105"/>
      <c r="K285" s="121"/>
    </row>
    <row r="286" spans="2:11">
      <c r="B286" s="104"/>
      <c r="C286" s="121"/>
      <c r="D286" s="121"/>
      <c r="E286" s="121"/>
      <c r="F286" s="121"/>
      <c r="G286" s="121"/>
      <c r="H286" s="121"/>
      <c r="I286" s="105"/>
      <c r="J286" s="105"/>
      <c r="K286" s="121"/>
    </row>
    <row r="287" spans="2:11">
      <c r="B287" s="104"/>
      <c r="C287" s="121"/>
      <c r="D287" s="121"/>
      <c r="E287" s="121"/>
      <c r="F287" s="121"/>
      <c r="G287" s="121"/>
      <c r="H287" s="121"/>
      <c r="I287" s="105"/>
      <c r="J287" s="105"/>
      <c r="K287" s="121"/>
    </row>
    <row r="288" spans="2:11">
      <c r="B288" s="104"/>
      <c r="C288" s="121"/>
      <c r="D288" s="121"/>
      <c r="E288" s="121"/>
      <c r="F288" s="121"/>
      <c r="G288" s="121"/>
      <c r="H288" s="121"/>
      <c r="I288" s="105"/>
      <c r="J288" s="105"/>
      <c r="K288" s="121"/>
    </row>
    <row r="289" spans="2:11">
      <c r="B289" s="104"/>
      <c r="C289" s="121"/>
      <c r="D289" s="121"/>
      <c r="E289" s="121"/>
      <c r="F289" s="121"/>
      <c r="G289" s="121"/>
      <c r="H289" s="121"/>
      <c r="I289" s="105"/>
      <c r="J289" s="105"/>
      <c r="K289" s="121"/>
    </row>
    <row r="290" spans="2:11">
      <c r="B290" s="104"/>
      <c r="C290" s="121"/>
      <c r="D290" s="121"/>
      <c r="E290" s="121"/>
      <c r="F290" s="121"/>
      <c r="G290" s="121"/>
      <c r="H290" s="121"/>
      <c r="I290" s="105"/>
      <c r="J290" s="105"/>
      <c r="K290" s="121"/>
    </row>
    <row r="291" spans="2:11">
      <c r="B291" s="104"/>
      <c r="C291" s="121"/>
      <c r="D291" s="121"/>
      <c r="E291" s="121"/>
      <c r="F291" s="121"/>
      <c r="G291" s="121"/>
      <c r="H291" s="121"/>
      <c r="I291" s="105"/>
      <c r="J291" s="105"/>
      <c r="K291" s="121"/>
    </row>
    <row r="292" spans="2:11">
      <c r="B292" s="104"/>
      <c r="C292" s="121"/>
      <c r="D292" s="121"/>
      <c r="E292" s="121"/>
      <c r="F292" s="121"/>
      <c r="G292" s="121"/>
      <c r="H292" s="121"/>
      <c r="I292" s="105"/>
      <c r="J292" s="105"/>
      <c r="K292" s="121"/>
    </row>
    <row r="293" spans="2:11">
      <c r="B293" s="104"/>
      <c r="C293" s="121"/>
      <c r="D293" s="121"/>
      <c r="E293" s="121"/>
      <c r="F293" s="121"/>
      <c r="G293" s="121"/>
      <c r="H293" s="121"/>
      <c r="I293" s="105"/>
      <c r="J293" s="105"/>
      <c r="K293" s="121"/>
    </row>
    <row r="294" spans="2:11">
      <c r="B294" s="104"/>
      <c r="C294" s="121"/>
      <c r="D294" s="121"/>
      <c r="E294" s="121"/>
      <c r="F294" s="121"/>
      <c r="G294" s="121"/>
      <c r="H294" s="121"/>
      <c r="I294" s="105"/>
      <c r="J294" s="105"/>
      <c r="K294" s="121"/>
    </row>
    <row r="295" spans="2:11">
      <c r="B295" s="104"/>
      <c r="C295" s="121"/>
      <c r="D295" s="121"/>
      <c r="E295" s="121"/>
      <c r="F295" s="121"/>
      <c r="G295" s="121"/>
      <c r="H295" s="121"/>
      <c r="I295" s="105"/>
      <c r="J295" s="105"/>
      <c r="K295" s="121"/>
    </row>
    <row r="296" spans="2:11">
      <c r="B296" s="104"/>
      <c r="C296" s="121"/>
      <c r="D296" s="121"/>
      <c r="E296" s="121"/>
      <c r="F296" s="121"/>
      <c r="G296" s="121"/>
      <c r="H296" s="121"/>
      <c r="I296" s="105"/>
      <c r="J296" s="105"/>
      <c r="K296" s="121"/>
    </row>
    <row r="297" spans="2:11">
      <c r="B297" s="104"/>
      <c r="C297" s="121"/>
      <c r="D297" s="121"/>
      <c r="E297" s="121"/>
      <c r="F297" s="121"/>
      <c r="G297" s="121"/>
      <c r="H297" s="121"/>
      <c r="I297" s="105"/>
      <c r="J297" s="105"/>
      <c r="K297" s="121"/>
    </row>
    <row r="298" spans="2:11">
      <c r="B298" s="104"/>
      <c r="C298" s="121"/>
      <c r="D298" s="121"/>
      <c r="E298" s="121"/>
      <c r="F298" s="121"/>
      <c r="G298" s="121"/>
      <c r="H298" s="121"/>
      <c r="I298" s="105"/>
      <c r="J298" s="105"/>
      <c r="K298" s="121"/>
    </row>
    <row r="299" spans="2:11">
      <c r="B299" s="104"/>
      <c r="C299" s="121"/>
      <c r="D299" s="121"/>
      <c r="E299" s="121"/>
      <c r="F299" s="121"/>
      <c r="G299" s="121"/>
      <c r="H299" s="121"/>
      <c r="I299" s="105"/>
      <c r="J299" s="105"/>
      <c r="K299" s="121"/>
    </row>
    <row r="300" spans="2:11">
      <c r="B300" s="104"/>
      <c r="C300" s="121"/>
      <c r="D300" s="121"/>
      <c r="E300" s="121"/>
      <c r="F300" s="121"/>
      <c r="G300" s="121"/>
      <c r="H300" s="121"/>
      <c r="I300" s="105"/>
      <c r="J300" s="105"/>
      <c r="K300" s="121"/>
    </row>
    <row r="301" spans="2:11">
      <c r="B301" s="104"/>
      <c r="C301" s="121"/>
      <c r="D301" s="121"/>
      <c r="E301" s="121"/>
      <c r="F301" s="121"/>
      <c r="G301" s="121"/>
      <c r="H301" s="121"/>
      <c r="I301" s="105"/>
      <c r="J301" s="105"/>
      <c r="K301" s="121"/>
    </row>
    <row r="302" spans="2:11">
      <c r="B302" s="104"/>
      <c r="C302" s="121"/>
      <c r="D302" s="121"/>
      <c r="E302" s="121"/>
      <c r="F302" s="121"/>
      <c r="G302" s="121"/>
      <c r="H302" s="121"/>
      <c r="I302" s="105"/>
      <c r="J302" s="105"/>
      <c r="K302" s="121"/>
    </row>
    <row r="303" spans="2:11">
      <c r="B303" s="104"/>
      <c r="C303" s="121"/>
      <c r="D303" s="121"/>
      <c r="E303" s="121"/>
      <c r="F303" s="121"/>
      <c r="G303" s="121"/>
      <c r="H303" s="121"/>
      <c r="I303" s="105"/>
      <c r="J303" s="105"/>
      <c r="K303" s="121"/>
    </row>
    <row r="304" spans="2:11">
      <c r="B304" s="104"/>
      <c r="C304" s="121"/>
      <c r="D304" s="121"/>
      <c r="E304" s="121"/>
      <c r="F304" s="121"/>
      <c r="G304" s="121"/>
      <c r="H304" s="121"/>
      <c r="I304" s="105"/>
      <c r="J304" s="105"/>
      <c r="K304" s="121"/>
    </row>
    <row r="305" spans="2:11">
      <c r="B305" s="104"/>
      <c r="C305" s="121"/>
      <c r="D305" s="121"/>
      <c r="E305" s="121"/>
      <c r="F305" s="121"/>
      <c r="G305" s="121"/>
      <c r="H305" s="121"/>
      <c r="I305" s="105"/>
      <c r="J305" s="105"/>
      <c r="K305" s="121"/>
    </row>
    <row r="306" spans="2:11">
      <c r="B306" s="104"/>
      <c r="C306" s="121"/>
      <c r="D306" s="121"/>
      <c r="E306" s="121"/>
      <c r="F306" s="121"/>
      <c r="G306" s="121"/>
      <c r="H306" s="121"/>
      <c r="I306" s="105"/>
      <c r="J306" s="105"/>
      <c r="K306" s="121"/>
    </row>
    <row r="307" spans="2:11">
      <c r="B307" s="104"/>
      <c r="C307" s="121"/>
      <c r="D307" s="121"/>
      <c r="E307" s="121"/>
      <c r="F307" s="121"/>
      <c r="G307" s="121"/>
      <c r="H307" s="121"/>
      <c r="I307" s="105"/>
      <c r="J307" s="105"/>
      <c r="K307" s="121"/>
    </row>
    <row r="308" spans="2:11">
      <c r="B308" s="104"/>
      <c r="C308" s="121"/>
      <c r="D308" s="121"/>
      <c r="E308" s="121"/>
      <c r="F308" s="121"/>
      <c r="G308" s="121"/>
      <c r="H308" s="121"/>
      <c r="I308" s="105"/>
      <c r="J308" s="105"/>
      <c r="K308" s="121"/>
    </row>
    <row r="309" spans="2:11">
      <c r="B309" s="104"/>
      <c r="C309" s="121"/>
      <c r="D309" s="121"/>
      <c r="E309" s="121"/>
      <c r="F309" s="121"/>
      <c r="G309" s="121"/>
      <c r="H309" s="121"/>
      <c r="I309" s="105"/>
      <c r="J309" s="105"/>
      <c r="K309" s="121"/>
    </row>
    <row r="310" spans="2:11">
      <c r="B310" s="104"/>
      <c r="C310" s="121"/>
      <c r="D310" s="121"/>
      <c r="E310" s="121"/>
      <c r="F310" s="121"/>
      <c r="G310" s="121"/>
      <c r="H310" s="121"/>
      <c r="I310" s="105"/>
      <c r="J310" s="105"/>
      <c r="K310" s="121"/>
    </row>
    <row r="311" spans="2:11">
      <c r="B311" s="104"/>
      <c r="C311" s="121"/>
      <c r="D311" s="121"/>
      <c r="E311" s="121"/>
      <c r="F311" s="121"/>
      <c r="G311" s="121"/>
      <c r="H311" s="121"/>
      <c r="I311" s="105"/>
      <c r="J311" s="105"/>
      <c r="K311" s="121"/>
    </row>
    <row r="312" spans="2:11">
      <c r="B312" s="104"/>
      <c r="C312" s="121"/>
      <c r="D312" s="121"/>
      <c r="E312" s="121"/>
      <c r="F312" s="121"/>
      <c r="G312" s="121"/>
      <c r="H312" s="121"/>
      <c r="I312" s="105"/>
      <c r="J312" s="105"/>
      <c r="K312" s="121"/>
    </row>
    <row r="313" spans="2:11">
      <c r="B313" s="104"/>
      <c r="C313" s="121"/>
      <c r="D313" s="121"/>
      <c r="E313" s="121"/>
      <c r="F313" s="121"/>
      <c r="G313" s="121"/>
      <c r="H313" s="121"/>
      <c r="I313" s="105"/>
      <c r="J313" s="105"/>
      <c r="K313" s="121"/>
    </row>
    <row r="314" spans="2:11">
      <c r="B314" s="104"/>
      <c r="C314" s="121"/>
      <c r="D314" s="121"/>
      <c r="E314" s="121"/>
      <c r="F314" s="121"/>
      <c r="G314" s="121"/>
      <c r="H314" s="121"/>
      <c r="I314" s="105"/>
      <c r="J314" s="105"/>
      <c r="K314" s="121"/>
    </row>
    <row r="315" spans="2:11">
      <c r="B315" s="104"/>
      <c r="C315" s="121"/>
      <c r="D315" s="121"/>
      <c r="E315" s="121"/>
      <c r="F315" s="121"/>
      <c r="G315" s="121"/>
      <c r="H315" s="121"/>
      <c r="I315" s="105"/>
      <c r="J315" s="105"/>
      <c r="K315" s="121"/>
    </row>
    <row r="316" spans="2:11">
      <c r="B316" s="104"/>
      <c r="C316" s="121"/>
      <c r="D316" s="121"/>
      <c r="E316" s="121"/>
      <c r="F316" s="121"/>
      <c r="G316" s="121"/>
      <c r="H316" s="121"/>
      <c r="I316" s="105"/>
      <c r="J316" s="105"/>
      <c r="K316" s="121"/>
    </row>
    <row r="317" spans="2:11">
      <c r="B317" s="104"/>
      <c r="C317" s="121"/>
      <c r="D317" s="121"/>
      <c r="E317" s="121"/>
      <c r="F317" s="121"/>
      <c r="G317" s="121"/>
      <c r="H317" s="121"/>
      <c r="I317" s="105"/>
      <c r="J317" s="105"/>
      <c r="K317" s="121"/>
    </row>
    <row r="318" spans="2:11">
      <c r="B318" s="104"/>
      <c r="C318" s="121"/>
      <c r="D318" s="121"/>
      <c r="E318" s="121"/>
      <c r="F318" s="121"/>
      <c r="G318" s="121"/>
      <c r="H318" s="121"/>
      <c r="I318" s="105"/>
      <c r="J318" s="105"/>
      <c r="K318" s="121"/>
    </row>
    <row r="319" spans="2:11">
      <c r="B319" s="104"/>
      <c r="C319" s="121"/>
      <c r="D319" s="121"/>
      <c r="E319" s="121"/>
      <c r="F319" s="121"/>
      <c r="G319" s="121"/>
      <c r="H319" s="121"/>
      <c r="I319" s="105"/>
      <c r="J319" s="105"/>
      <c r="K319" s="121"/>
    </row>
    <row r="320" spans="2:11">
      <c r="B320" s="104"/>
      <c r="C320" s="121"/>
      <c r="D320" s="121"/>
      <c r="E320" s="121"/>
      <c r="F320" s="121"/>
      <c r="G320" s="121"/>
      <c r="H320" s="121"/>
      <c r="I320" s="105"/>
      <c r="J320" s="105"/>
      <c r="K320" s="121"/>
    </row>
    <row r="321" spans="2:11">
      <c r="B321" s="104"/>
      <c r="C321" s="121"/>
      <c r="D321" s="121"/>
      <c r="E321" s="121"/>
      <c r="F321" s="121"/>
      <c r="G321" s="121"/>
      <c r="H321" s="121"/>
      <c r="I321" s="105"/>
      <c r="J321" s="105"/>
      <c r="K321" s="121"/>
    </row>
    <row r="322" spans="2:11">
      <c r="B322" s="104"/>
      <c r="C322" s="121"/>
      <c r="D322" s="121"/>
      <c r="E322" s="121"/>
      <c r="F322" s="121"/>
      <c r="G322" s="121"/>
      <c r="H322" s="121"/>
      <c r="I322" s="105"/>
      <c r="J322" s="105"/>
      <c r="K322" s="121"/>
    </row>
    <row r="323" spans="2:11">
      <c r="B323" s="104"/>
      <c r="C323" s="121"/>
      <c r="D323" s="121"/>
      <c r="E323" s="121"/>
      <c r="F323" s="121"/>
      <c r="G323" s="121"/>
      <c r="H323" s="121"/>
      <c r="I323" s="105"/>
      <c r="J323" s="105"/>
      <c r="K323" s="121"/>
    </row>
    <row r="324" spans="2:11">
      <c r="B324" s="104"/>
      <c r="C324" s="121"/>
      <c r="D324" s="121"/>
      <c r="E324" s="121"/>
      <c r="F324" s="121"/>
      <c r="G324" s="121"/>
      <c r="H324" s="121"/>
      <c r="I324" s="105"/>
      <c r="J324" s="105"/>
      <c r="K324" s="121"/>
    </row>
    <row r="325" spans="2:11">
      <c r="B325" s="104"/>
      <c r="C325" s="121"/>
      <c r="D325" s="121"/>
      <c r="E325" s="121"/>
      <c r="F325" s="121"/>
      <c r="G325" s="121"/>
      <c r="H325" s="121"/>
      <c r="I325" s="105"/>
      <c r="J325" s="105"/>
      <c r="K325" s="121"/>
    </row>
    <row r="326" spans="2:11">
      <c r="B326" s="104"/>
      <c r="C326" s="121"/>
      <c r="D326" s="121"/>
      <c r="E326" s="121"/>
      <c r="F326" s="121"/>
      <c r="G326" s="121"/>
      <c r="H326" s="121"/>
      <c r="I326" s="105"/>
      <c r="J326" s="105"/>
      <c r="K326" s="121"/>
    </row>
    <row r="327" spans="2:11">
      <c r="B327" s="104"/>
      <c r="C327" s="121"/>
      <c r="D327" s="121"/>
      <c r="E327" s="121"/>
      <c r="F327" s="121"/>
      <c r="G327" s="121"/>
      <c r="H327" s="121"/>
      <c r="I327" s="105"/>
      <c r="J327" s="105"/>
      <c r="K327" s="121"/>
    </row>
    <row r="328" spans="2:11">
      <c r="B328" s="104"/>
      <c r="C328" s="121"/>
      <c r="D328" s="121"/>
      <c r="E328" s="121"/>
      <c r="F328" s="121"/>
      <c r="G328" s="121"/>
      <c r="H328" s="121"/>
      <c r="I328" s="105"/>
      <c r="J328" s="105"/>
      <c r="K328" s="121"/>
    </row>
    <row r="329" spans="2:11">
      <c r="B329" s="104"/>
      <c r="C329" s="121"/>
      <c r="D329" s="121"/>
      <c r="E329" s="121"/>
      <c r="F329" s="121"/>
      <c r="G329" s="121"/>
      <c r="H329" s="121"/>
      <c r="I329" s="105"/>
      <c r="J329" s="105"/>
      <c r="K329" s="121"/>
    </row>
    <row r="330" spans="2:11">
      <c r="B330" s="104"/>
      <c r="C330" s="121"/>
      <c r="D330" s="121"/>
      <c r="E330" s="121"/>
      <c r="F330" s="121"/>
      <c r="G330" s="121"/>
      <c r="H330" s="121"/>
      <c r="I330" s="105"/>
      <c r="J330" s="105"/>
      <c r="K330" s="121"/>
    </row>
    <row r="331" spans="2:11">
      <c r="B331" s="104"/>
      <c r="C331" s="121"/>
      <c r="D331" s="121"/>
      <c r="E331" s="121"/>
      <c r="F331" s="121"/>
      <c r="G331" s="121"/>
      <c r="H331" s="121"/>
      <c r="I331" s="105"/>
      <c r="J331" s="105"/>
      <c r="K331" s="121"/>
    </row>
    <row r="332" spans="2:11">
      <c r="B332" s="104"/>
      <c r="C332" s="121"/>
      <c r="D332" s="121"/>
      <c r="E332" s="121"/>
      <c r="F332" s="121"/>
      <c r="G332" s="121"/>
      <c r="H332" s="121"/>
      <c r="I332" s="105"/>
      <c r="J332" s="105"/>
      <c r="K332" s="121"/>
    </row>
    <row r="333" spans="2:11">
      <c r="B333" s="104"/>
      <c r="C333" s="121"/>
      <c r="D333" s="121"/>
      <c r="E333" s="121"/>
      <c r="F333" s="121"/>
      <c r="G333" s="121"/>
      <c r="H333" s="121"/>
      <c r="I333" s="105"/>
      <c r="J333" s="105"/>
      <c r="K333" s="121"/>
    </row>
    <row r="334" spans="2:11">
      <c r="B334" s="104"/>
      <c r="C334" s="121"/>
      <c r="D334" s="121"/>
      <c r="E334" s="121"/>
      <c r="F334" s="121"/>
      <c r="G334" s="121"/>
      <c r="H334" s="121"/>
      <c r="I334" s="105"/>
      <c r="J334" s="105"/>
      <c r="K334" s="121"/>
    </row>
    <row r="335" spans="2:11">
      <c r="B335" s="104"/>
      <c r="C335" s="121"/>
      <c r="D335" s="121"/>
      <c r="E335" s="121"/>
      <c r="F335" s="121"/>
      <c r="G335" s="121"/>
      <c r="H335" s="121"/>
      <c r="I335" s="105"/>
      <c r="J335" s="105"/>
      <c r="K335" s="121"/>
    </row>
    <row r="336" spans="2:11">
      <c r="B336" s="104"/>
      <c r="C336" s="121"/>
      <c r="D336" s="121"/>
      <c r="E336" s="121"/>
      <c r="F336" s="121"/>
      <c r="G336" s="121"/>
      <c r="H336" s="121"/>
      <c r="I336" s="105"/>
      <c r="J336" s="105"/>
      <c r="K336" s="121"/>
    </row>
    <row r="337" spans="2:11">
      <c r="B337" s="104"/>
      <c r="C337" s="121"/>
      <c r="D337" s="121"/>
      <c r="E337" s="121"/>
      <c r="F337" s="121"/>
      <c r="G337" s="121"/>
      <c r="H337" s="121"/>
      <c r="I337" s="105"/>
      <c r="J337" s="105"/>
      <c r="K337" s="121"/>
    </row>
    <row r="338" spans="2:11">
      <c r="B338" s="104"/>
      <c r="C338" s="121"/>
      <c r="D338" s="121"/>
      <c r="E338" s="121"/>
      <c r="F338" s="121"/>
      <c r="G338" s="121"/>
      <c r="H338" s="121"/>
      <c r="I338" s="105"/>
      <c r="J338" s="105"/>
      <c r="K338" s="121"/>
    </row>
    <row r="339" spans="2:11">
      <c r="B339" s="104"/>
      <c r="C339" s="121"/>
      <c r="D339" s="121"/>
      <c r="E339" s="121"/>
      <c r="F339" s="121"/>
      <c r="G339" s="121"/>
      <c r="H339" s="121"/>
      <c r="I339" s="105"/>
      <c r="J339" s="105"/>
      <c r="K339" s="121"/>
    </row>
    <row r="340" spans="2:11">
      <c r="B340" s="104"/>
      <c r="C340" s="121"/>
      <c r="D340" s="121"/>
      <c r="E340" s="121"/>
      <c r="F340" s="121"/>
      <c r="G340" s="121"/>
      <c r="H340" s="121"/>
      <c r="I340" s="105"/>
      <c r="J340" s="105"/>
      <c r="K340" s="121"/>
    </row>
    <row r="341" spans="2:11">
      <c r="B341" s="104"/>
      <c r="C341" s="121"/>
      <c r="D341" s="121"/>
      <c r="E341" s="121"/>
      <c r="F341" s="121"/>
      <c r="G341" s="121"/>
      <c r="H341" s="121"/>
      <c r="I341" s="105"/>
      <c r="J341" s="105"/>
      <c r="K341" s="121"/>
    </row>
    <row r="342" spans="2:11">
      <c r="B342" s="104"/>
      <c r="C342" s="121"/>
      <c r="D342" s="121"/>
      <c r="E342" s="121"/>
      <c r="F342" s="121"/>
      <c r="G342" s="121"/>
      <c r="H342" s="121"/>
      <c r="I342" s="105"/>
      <c r="J342" s="105"/>
      <c r="K342" s="121"/>
    </row>
    <row r="343" spans="2:11">
      <c r="B343" s="104"/>
      <c r="C343" s="121"/>
      <c r="D343" s="121"/>
      <c r="E343" s="121"/>
      <c r="F343" s="121"/>
      <c r="G343" s="121"/>
      <c r="H343" s="121"/>
      <c r="I343" s="105"/>
      <c r="J343" s="105"/>
      <c r="K343" s="121"/>
    </row>
    <row r="344" spans="2:11">
      <c r="B344" s="104"/>
      <c r="C344" s="121"/>
      <c r="D344" s="121"/>
      <c r="E344" s="121"/>
      <c r="F344" s="121"/>
      <c r="G344" s="121"/>
      <c r="H344" s="121"/>
      <c r="I344" s="105"/>
      <c r="J344" s="105"/>
      <c r="K344" s="121"/>
    </row>
    <row r="345" spans="2:11">
      <c r="B345" s="104"/>
      <c r="C345" s="121"/>
      <c r="D345" s="121"/>
      <c r="E345" s="121"/>
      <c r="F345" s="121"/>
      <c r="G345" s="121"/>
      <c r="H345" s="121"/>
      <c r="I345" s="105"/>
      <c r="J345" s="105"/>
      <c r="K345" s="121"/>
    </row>
    <row r="346" spans="2:11">
      <c r="B346" s="104"/>
      <c r="C346" s="121"/>
      <c r="D346" s="121"/>
      <c r="E346" s="121"/>
      <c r="F346" s="121"/>
      <c r="G346" s="121"/>
      <c r="H346" s="121"/>
      <c r="I346" s="105"/>
      <c r="J346" s="105"/>
      <c r="K346" s="121"/>
    </row>
    <row r="347" spans="2:11">
      <c r="B347" s="104"/>
      <c r="C347" s="121"/>
      <c r="D347" s="121"/>
      <c r="E347" s="121"/>
      <c r="F347" s="121"/>
      <c r="G347" s="121"/>
      <c r="H347" s="121"/>
      <c r="I347" s="105"/>
      <c r="J347" s="105"/>
      <c r="K347" s="121"/>
    </row>
    <row r="348" spans="2:11">
      <c r="B348" s="104"/>
      <c r="C348" s="121"/>
      <c r="D348" s="121"/>
      <c r="E348" s="121"/>
      <c r="F348" s="121"/>
      <c r="G348" s="121"/>
      <c r="H348" s="121"/>
      <c r="I348" s="105"/>
      <c r="J348" s="105"/>
      <c r="K348" s="121"/>
    </row>
    <row r="349" spans="2:11">
      <c r="B349" s="104"/>
      <c r="C349" s="121"/>
      <c r="D349" s="121"/>
      <c r="E349" s="121"/>
      <c r="F349" s="121"/>
      <c r="G349" s="121"/>
      <c r="H349" s="121"/>
      <c r="I349" s="105"/>
      <c r="J349" s="105"/>
      <c r="K349" s="121"/>
    </row>
    <row r="350" spans="2:11">
      <c r="B350" s="104"/>
      <c r="C350" s="121"/>
      <c r="D350" s="121"/>
      <c r="E350" s="121"/>
      <c r="F350" s="121"/>
      <c r="G350" s="121"/>
      <c r="H350" s="121"/>
      <c r="I350" s="105"/>
      <c r="J350" s="105"/>
      <c r="K350" s="121"/>
    </row>
    <row r="351" spans="2:11">
      <c r="B351" s="104"/>
      <c r="C351" s="121"/>
      <c r="D351" s="121"/>
      <c r="E351" s="121"/>
      <c r="F351" s="121"/>
      <c r="G351" s="121"/>
      <c r="H351" s="121"/>
      <c r="I351" s="105"/>
      <c r="J351" s="105"/>
      <c r="K351" s="121"/>
    </row>
    <row r="352" spans="2:11">
      <c r="B352" s="104"/>
      <c r="C352" s="121"/>
      <c r="D352" s="121"/>
      <c r="E352" s="121"/>
      <c r="F352" s="121"/>
      <c r="G352" s="121"/>
      <c r="H352" s="121"/>
      <c r="I352" s="105"/>
      <c r="J352" s="105"/>
      <c r="K352" s="121"/>
    </row>
    <row r="353" spans="2:11">
      <c r="B353" s="104"/>
      <c r="C353" s="121"/>
      <c r="D353" s="121"/>
      <c r="E353" s="121"/>
      <c r="F353" s="121"/>
      <c r="G353" s="121"/>
      <c r="H353" s="121"/>
      <c r="I353" s="105"/>
      <c r="J353" s="105"/>
      <c r="K353" s="121"/>
    </row>
    <row r="354" spans="2:11">
      <c r="B354" s="104"/>
      <c r="C354" s="121"/>
      <c r="D354" s="121"/>
      <c r="E354" s="121"/>
      <c r="F354" s="121"/>
      <c r="G354" s="121"/>
      <c r="H354" s="121"/>
      <c r="I354" s="105"/>
      <c r="J354" s="105"/>
      <c r="K354" s="121"/>
    </row>
    <row r="355" spans="2:11">
      <c r="B355" s="104"/>
      <c r="C355" s="121"/>
      <c r="D355" s="121"/>
      <c r="E355" s="121"/>
      <c r="F355" s="121"/>
      <c r="G355" s="121"/>
      <c r="H355" s="121"/>
      <c r="I355" s="105"/>
      <c r="J355" s="105"/>
      <c r="K355" s="121"/>
    </row>
    <row r="356" spans="2:11">
      <c r="B356" s="104"/>
      <c r="C356" s="121"/>
      <c r="D356" s="121"/>
      <c r="E356" s="121"/>
      <c r="F356" s="121"/>
      <c r="G356" s="121"/>
      <c r="H356" s="121"/>
      <c r="I356" s="105"/>
      <c r="J356" s="105"/>
      <c r="K356" s="121"/>
    </row>
    <row r="357" spans="2:11">
      <c r="B357" s="104"/>
      <c r="C357" s="121"/>
      <c r="D357" s="121"/>
      <c r="E357" s="121"/>
      <c r="F357" s="121"/>
      <c r="G357" s="121"/>
      <c r="H357" s="121"/>
      <c r="I357" s="105"/>
      <c r="J357" s="105"/>
      <c r="K357" s="121"/>
    </row>
    <row r="358" spans="2:11">
      <c r="B358" s="104"/>
      <c r="C358" s="121"/>
      <c r="D358" s="121"/>
      <c r="E358" s="121"/>
      <c r="F358" s="121"/>
      <c r="G358" s="121"/>
      <c r="H358" s="121"/>
      <c r="I358" s="105"/>
      <c r="J358" s="105"/>
      <c r="K358" s="121"/>
    </row>
    <row r="359" spans="2:11">
      <c r="B359" s="104"/>
      <c r="C359" s="121"/>
      <c r="D359" s="121"/>
      <c r="E359" s="121"/>
      <c r="F359" s="121"/>
      <c r="G359" s="121"/>
      <c r="H359" s="121"/>
      <c r="I359" s="105"/>
      <c r="J359" s="105"/>
      <c r="K359" s="121"/>
    </row>
    <row r="360" spans="2:11">
      <c r="B360" s="104"/>
      <c r="C360" s="121"/>
      <c r="D360" s="121"/>
      <c r="E360" s="121"/>
      <c r="F360" s="121"/>
      <c r="G360" s="121"/>
      <c r="H360" s="121"/>
      <c r="I360" s="105"/>
      <c r="J360" s="105"/>
      <c r="K360" s="121"/>
    </row>
    <row r="361" spans="2:11">
      <c r="B361" s="104"/>
      <c r="C361" s="121"/>
      <c r="D361" s="121"/>
      <c r="E361" s="121"/>
      <c r="F361" s="121"/>
      <c r="G361" s="121"/>
      <c r="H361" s="121"/>
      <c r="I361" s="105"/>
      <c r="J361" s="105"/>
      <c r="K361" s="121"/>
    </row>
    <row r="362" spans="2:11">
      <c r="B362" s="104"/>
      <c r="C362" s="121"/>
      <c r="D362" s="121"/>
      <c r="E362" s="121"/>
      <c r="F362" s="121"/>
      <c r="G362" s="121"/>
      <c r="H362" s="121"/>
      <c r="I362" s="105"/>
      <c r="J362" s="105"/>
      <c r="K362" s="121"/>
    </row>
    <row r="363" spans="2:11">
      <c r="B363" s="104"/>
      <c r="C363" s="121"/>
      <c r="D363" s="121"/>
      <c r="E363" s="121"/>
      <c r="F363" s="121"/>
      <c r="G363" s="121"/>
      <c r="H363" s="121"/>
      <c r="I363" s="105"/>
      <c r="J363" s="105"/>
      <c r="K363" s="121"/>
    </row>
    <row r="364" spans="2:11">
      <c r="B364" s="104"/>
      <c r="C364" s="121"/>
      <c r="D364" s="121"/>
      <c r="E364" s="121"/>
      <c r="F364" s="121"/>
      <c r="G364" s="121"/>
      <c r="H364" s="121"/>
      <c r="I364" s="105"/>
      <c r="J364" s="105"/>
      <c r="K364" s="121"/>
    </row>
    <row r="365" spans="2:11">
      <c r="B365" s="104"/>
      <c r="C365" s="121"/>
      <c r="D365" s="121"/>
      <c r="E365" s="121"/>
      <c r="F365" s="121"/>
      <c r="G365" s="121"/>
      <c r="H365" s="121"/>
      <c r="I365" s="105"/>
      <c r="J365" s="105"/>
      <c r="K365" s="121"/>
    </row>
    <row r="366" spans="2:11">
      <c r="B366" s="104"/>
      <c r="C366" s="121"/>
      <c r="D366" s="121"/>
      <c r="E366" s="121"/>
      <c r="F366" s="121"/>
      <c r="G366" s="121"/>
      <c r="H366" s="121"/>
      <c r="I366" s="105"/>
      <c r="J366" s="105"/>
      <c r="K366" s="121"/>
    </row>
    <row r="367" spans="2:11">
      <c r="B367" s="104"/>
      <c r="C367" s="121"/>
      <c r="D367" s="121"/>
      <c r="E367" s="121"/>
      <c r="F367" s="121"/>
      <c r="G367" s="121"/>
      <c r="H367" s="121"/>
      <c r="I367" s="105"/>
      <c r="J367" s="105"/>
      <c r="K367" s="121"/>
    </row>
    <row r="368" spans="2:11">
      <c r="B368" s="104"/>
      <c r="C368" s="121"/>
      <c r="D368" s="121"/>
      <c r="E368" s="121"/>
      <c r="F368" s="121"/>
      <c r="G368" s="121"/>
      <c r="H368" s="121"/>
      <c r="I368" s="105"/>
      <c r="J368" s="105"/>
      <c r="K368" s="121"/>
    </row>
    <row r="369" spans="2:11">
      <c r="B369" s="104"/>
      <c r="C369" s="121"/>
      <c r="D369" s="121"/>
      <c r="E369" s="121"/>
      <c r="F369" s="121"/>
      <c r="G369" s="121"/>
      <c r="H369" s="121"/>
      <c r="I369" s="105"/>
      <c r="J369" s="105"/>
      <c r="K369" s="121"/>
    </row>
    <row r="370" spans="2:11">
      <c r="B370" s="104"/>
      <c r="C370" s="121"/>
      <c r="D370" s="121"/>
      <c r="E370" s="121"/>
      <c r="F370" s="121"/>
      <c r="G370" s="121"/>
      <c r="H370" s="121"/>
      <c r="I370" s="105"/>
      <c r="J370" s="105"/>
      <c r="K370" s="121"/>
    </row>
    <row r="371" spans="2:11">
      <c r="B371" s="104"/>
      <c r="C371" s="121"/>
      <c r="D371" s="121"/>
      <c r="E371" s="121"/>
      <c r="F371" s="121"/>
      <c r="G371" s="121"/>
      <c r="H371" s="121"/>
      <c r="I371" s="105"/>
      <c r="J371" s="105"/>
      <c r="K371" s="121"/>
    </row>
    <row r="372" spans="2:11">
      <c r="B372" s="104"/>
      <c r="C372" s="121"/>
      <c r="D372" s="121"/>
      <c r="E372" s="121"/>
      <c r="F372" s="121"/>
      <c r="G372" s="121"/>
      <c r="H372" s="121"/>
      <c r="I372" s="105"/>
      <c r="J372" s="105"/>
      <c r="K372" s="121"/>
    </row>
    <row r="373" spans="2:11">
      <c r="B373" s="104"/>
      <c r="C373" s="121"/>
      <c r="D373" s="121"/>
      <c r="E373" s="121"/>
      <c r="F373" s="121"/>
      <c r="G373" s="121"/>
      <c r="H373" s="121"/>
      <c r="I373" s="105"/>
      <c r="J373" s="105"/>
      <c r="K373" s="121"/>
    </row>
    <row r="374" spans="2:11">
      <c r="B374" s="104"/>
      <c r="C374" s="121"/>
      <c r="D374" s="121"/>
      <c r="E374" s="121"/>
      <c r="F374" s="121"/>
      <c r="G374" s="121"/>
      <c r="H374" s="121"/>
      <c r="I374" s="105"/>
      <c r="J374" s="105"/>
      <c r="K374" s="121"/>
    </row>
    <row r="375" spans="2:11">
      <c r="B375" s="104"/>
      <c r="C375" s="121"/>
      <c r="D375" s="121"/>
      <c r="E375" s="121"/>
      <c r="F375" s="121"/>
      <c r="G375" s="121"/>
      <c r="H375" s="121"/>
      <c r="I375" s="105"/>
      <c r="J375" s="105"/>
      <c r="K375" s="121"/>
    </row>
    <row r="376" spans="2:11">
      <c r="B376" s="104"/>
      <c r="C376" s="121"/>
      <c r="D376" s="121"/>
      <c r="E376" s="121"/>
      <c r="F376" s="121"/>
      <c r="G376" s="121"/>
      <c r="H376" s="121"/>
      <c r="I376" s="105"/>
      <c r="J376" s="105"/>
      <c r="K376" s="121"/>
    </row>
    <row r="377" spans="2:11">
      <c r="B377" s="104"/>
      <c r="C377" s="121"/>
      <c r="D377" s="121"/>
      <c r="E377" s="121"/>
      <c r="F377" s="121"/>
      <c r="G377" s="121"/>
      <c r="H377" s="121"/>
      <c r="I377" s="105"/>
      <c r="J377" s="105"/>
      <c r="K377" s="121"/>
    </row>
    <row r="378" spans="2:11">
      <c r="B378" s="104"/>
      <c r="C378" s="121"/>
      <c r="D378" s="121"/>
      <c r="E378" s="121"/>
      <c r="F378" s="121"/>
      <c r="G378" s="121"/>
      <c r="H378" s="121"/>
      <c r="I378" s="105"/>
      <c r="J378" s="105"/>
      <c r="K378" s="121"/>
    </row>
    <row r="379" spans="2:11">
      <c r="B379" s="104"/>
      <c r="C379" s="121"/>
      <c r="D379" s="121"/>
      <c r="E379" s="121"/>
      <c r="F379" s="121"/>
      <c r="G379" s="121"/>
      <c r="H379" s="121"/>
      <c r="I379" s="105"/>
      <c r="J379" s="105"/>
      <c r="K379" s="121"/>
    </row>
    <row r="380" spans="2:11">
      <c r="B380" s="104"/>
      <c r="C380" s="121"/>
      <c r="D380" s="121"/>
      <c r="E380" s="121"/>
      <c r="F380" s="121"/>
      <c r="G380" s="121"/>
      <c r="H380" s="121"/>
      <c r="I380" s="105"/>
      <c r="J380" s="105"/>
      <c r="K380" s="121"/>
    </row>
    <row r="381" spans="2:11">
      <c r="B381" s="104"/>
      <c r="C381" s="121"/>
      <c r="D381" s="121"/>
      <c r="E381" s="121"/>
      <c r="F381" s="121"/>
      <c r="G381" s="121"/>
      <c r="H381" s="121"/>
      <c r="I381" s="105"/>
      <c r="J381" s="105"/>
      <c r="K381" s="121"/>
    </row>
    <row r="382" spans="2:11">
      <c r="B382" s="104"/>
      <c r="C382" s="121"/>
      <c r="D382" s="121"/>
      <c r="E382" s="121"/>
      <c r="F382" s="121"/>
      <c r="G382" s="121"/>
      <c r="H382" s="121"/>
      <c r="I382" s="105"/>
      <c r="J382" s="105"/>
      <c r="K382" s="121"/>
    </row>
    <row r="383" spans="2:11">
      <c r="B383" s="104"/>
      <c r="C383" s="121"/>
      <c r="D383" s="121"/>
      <c r="E383" s="121"/>
      <c r="F383" s="121"/>
      <c r="G383" s="121"/>
      <c r="H383" s="121"/>
      <c r="I383" s="105"/>
      <c r="J383" s="105"/>
      <c r="K383" s="121"/>
    </row>
    <row r="384" spans="2:11">
      <c r="B384" s="104"/>
      <c r="C384" s="121"/>
      <c r="D384" s="121"/>
      <c r="E384" s="121"/>
      <c r="F384" s="121"/>
      <c r="G384" s="121"/>
      <c r="H384" s="121"/>
      <c r="I384" s="105"/>
      <c r="J384" s="105"/>
      <c r="K384" s="121"/>
    </row>
    <row r="385" spans="2:11">
      <c r="B385" s="104"/>
      <c r="C385" s="121"/>
      <c r="D385" s="121"/>
      <c r="E385" s="121"/>
      <c r="F385" s="121"/>
      <c r="G385" s="121"/>
      <c r="H385" s="121"/>
      <c r="I385" s="105"/>
      <c r="J385" s="105"/>
      <c r="K385" s="121"/>
    </row>
    <row r="386" spans="2:11">
      <c r="B386" s="104"/>
      <c r="C386" s="121"/>
      <c r="D386" s="121"/>
      <c r="E386" s="121"/>
      <c r="F386" s="121"/>
      <c r="G386" s="121"/>
      <c r="H386" s="121"/>
      <c r="I386" s="105"/>
      <c r="J386" s="105"/>
      <c r="K386" s="121"/>
    </row>
    <row r="387" spans="2:11">
      <c r="B387" s="104"/>
      <c r="C387" s="121"/>
      <c r="D387" s="121"/>
      <c r="E387" s="121"/>
      <c r="F387" s="121"/>
      <c r="G387" s="121"/>
      <c r="H387" s="121"/>
      <c r="I387" s="105"/>
      <c r="J387" s="105"/>
      <c r="K387" s="121"/>
    </row>
    <row r="388" spans="2:11">
      <c r="B388" s="104"/>
      <c r="C388" s="121"/>
      <c r="D388" s="121"/>
      <c r="E388" s="121"/>
      <c r="F388" s="121"/>
      <c r="G388" s="121"/>
      <c r="H388" s="121"/>
      <c r="I388" s="105"/>
      <c r="J388" s="105"/>
      <c r="K388" s="121"/>
    </row>
    <row r="389" spans="2:11">
      <c r="B389" s="104"/>
      <c r="C389" s="121"/>
      <c r="D389" s="121"/>
      <c r="E389" s="121"/>
      <c r="F389" s="121"/>
      <c r="G389" s="121"/>
      <c r="H389" s="121"/>
      <c r="I389" s="105"/>
      <c r="J389" s="105"/>
      <c r="K389" s="121"/>
    </row>
    <row r="390" spans="2:11">
      <c r="B390" s="104"/>
      <c r="C390" s="121"/>
      <c r="D390" s="121"/>
      <c r="E390" s="121"/>
      <c r="F390" s="121"/>
      <c r="G390" s="121"/>
      <c r="H390" s="121"/>
      <c r="I390" s="105"/>
      <c r="J390" s="105"/>
      <c r="K390" s="121"/>
    </row>
    <row r="391" spans="2:11">
      <c r="B391" s="104"/>
      <c r="C391" s="121"/>
      <c r="D391" s="121"/>
      <c r="E391" s="121"/>
      <c r="F391" s="121"/>
      <c r="G391" s="121"/>
      <c r="H391" s="121"/>
      <c r="I391" s="105"/>
      <c r="J391" s="105"/>
      <c r="K391" s="121"/>
    </row>
    <row r="392" spans="2:11">
      <c r="B392" s="104"/>
      <c r="C392" s="121"/>
      <c r="D392" s="121"/>
      <c r="E392" s="121"/>
      <c r="F392" s="121"/>
      <c r="G392" s="121"/>
      <c r="H392" s="121"/>
      <c r="I392" s="105"/>
      <c r="J392" s="105"/>
      <c r="K392" s="121"/>
    </row>
    <row r="393" spans="2:11">
      <c r="B393" s="104"/>
      <c r="C393" s="121"/>
      <c r="D393" s="121"/>
      <c r="E393" s="121"/>
      <c r="F393" s="121"/>
      <c r="G393" s="121"/>
      <c r="H393" s="121"/>
      <c r="I393" s="105"/>
      <c r="J393" s="105"/>
      <c r="K393" s="121"/>
    </row>
    <row r="394" spans="2:11">
      <c r="B394" s="104"/>
      <c r="C394" s="121"/>
      <c r="D394" s="121"/>
      <c r="E394" s="121"/>
      <c r="F394" s="121"/>
      <c r="G394" s="121"/>
      <c r="H394" s="121"/>
      <c r="I394" s="105"/>
      <c r="J394" s="105"/>
      <c r="K394" s="121"/>
    </row>
    <row r="395" spans="2:11">
      <c r="B395" s="104"/>
      <c r="C395" s="121"/>
      <c r="D395" s="121"/>
      <c r="E395" s="121"/>
      <c r="F395" s="121"/>
      <c r="G395" s="121"/>
      <c r="H395" s="121"/>
      <c r="I395" s="105"/>
      <c r="J395" s="105"/>
      <c r="K395" s="121"/>
    </row>
    <row r="396" spans="2:11">
      <c r="B396" s="104"/>
      <c r="C396" s="121"/>
      <c r="D396" s="121"/>
      <c r="E396" s="121"/>
      <c r="F396" s="121"/>
      <c r="G396" s="121"/>
      <c r="H396" s="121"/>
      <c r="I396" s="105"/>
      <c r="J396" s="105"/>
      <c r="K396" s="121"/>
    </row>
    <row r="397" spans="2:11">
      <c r="B397" s="104"/>
      <c r="C397" s="121"/>
      <c r="D397" s="121"/>
      <c r="E397" s="121"/>
      <c r="F397" s="121"/>
      <c r="G397" s="121"/>
      <c r="H397" s="121"/>
      <c r="I397" s="105"/>
      <c r="J397" s="105"/>
      <c r="K397" s="121"/>
    </row>
    <row r="398" spans="2:11">
      <c r="B398" s="104"/>
      <c r="C398" s="121"/>
      <c r="D398" s="121"/>
      <c r="E398" s="121"/>
      <c r="F398" s="121"/>
      <c r="G398" s="121"/>
      <c r="H398" s="121"/>
      <c r="I398" s="105"/>
      <c r="J398" s="105"/>
      <c r="K398" s="121"/>
    </row>
    <row r="399" spans="2:11">
      <c r="B399" s="104"/>
      <c r="C399" s="121"/>
      <c r="D399" s="121"/>
      <c r="E399" s="121"/>
      <c r="F399" s="121"/>
      <c r="G399" s="121"/>
      <c r="H399" s="121"/>
      <c r="I399" s="105"/>
      <c r="J399" s="105"/>
      <c r="K399" s="121"/>
    </row>
    <row r="400" spans="2:11">
      <c r="B400" s="104"/>
      <c r="C400" s="121"/>
      <c r="D400" s="121"/>
      <c r="E400" s="121"/>
      <c r="F400" s="121"/>
      <c r="G400" s="121"/>
      <c r="H400" s="121"/>
      <c r="I400" s="105"/>
      <c r="J400" s="105"/>
      <c r="K400" s="121"/>
    </row>
    <row r="401" spans="2:11">
      <c r="B401" s="104"/>
      <c r="C401" s="121"/>
      <c r="D401" s="121"/>
      <c r="E401" s="121"/>
      <c r="F401" s="121"/>
      <c r="G401" s="121"/>
      <c r="H401" s="121"/>
      <c r="I401" s="105"/>
      <c r="J401" s="105"/>
      <c r="K401" s="121"/>
    </row>
    <row r="402" spans="2:11">
      <c r="B402" s="104"/>
      <c r="C402" s="121"/>
      <c r="D402" s="121"/>
      <c r="E402" s="121"/>
      <c r="F402" s="121"/>
      <c r="G402" s="121"/>
      <c r="H402" s="121"/>
      <c r="I402" s="105"/>
      <c r="J402" s="105"/>
      <c r="K402" s="121"/>
    </row>
    <row r="403" spans="2:11">
      <c r="B403" s="104"/>
      <c r="C403" s="121"/>
      <c r="D403" s="121"/>
      <c r="E403" s="121"/>
      <c r="F403" s="121"/>
      <c r="G403" s="121"/>
      <c r="H403" s="121"/>
      <c r="I403" s="105"/>
      <c r="J403" s="105"/>
      <c r="K403" s="121"/>
    </row>
    <row r="404" spans="2:11">
      <c r="B404" s="104"/>
      <c r="C404" s="121"/>
      <c r="D404" s="121"/>
      <c r="E404" s="121"/>
      <c r="F404" s="121"/>
      <c r="G404" s="121"/>
      <c r="H404" s="121"/>
      <c r="I404" s="105"/>
      <c r="J404" s="105"/>
      <c r="K404" s="121"/>
    </row>
    <row r="405" spans="2:11">
      <c r="B405" s="104"/>
      <c r="C405" s="121"/>
      <c r="D405" s="121"/>
      <c r="E405" s="121"/>
      <c r="F405" s="121"/>
      <c r="G405" s="121"/>
      <c r="H405" s="121"/>
      <c r="I405" s="105"/>
      <c r="J405" s="105"/>
      <c r="K405" s="121"/>
    </row>
    <row r="406" spans="2:11">
      <c r="B406" s="104"/>
      <c r="C406" s="121"/>
      <c r="D406" s="121"/>
      <c r="E406" s="121"/>
      <c r="F406" s="121"/>
      <c r="G406" s="121"/>
      <c r="H406" s="121"/>
      <c r="I406" s="105"/>
      <c r="J406" s="105"/>
      <c r="K406" s="121"/>
    </row>
    <row r="407" spans="2:11">
      <c r="B407" s="104"/>
      <c r="C407" s="121"/>
      <c r="D407" s="121"/>
      <c r="E407" s="121"/>
      <c r="F407" s="121"/>
      <c r="G407" s="121"/>
      <c r="H407" s="121"/>
      <c r="I407" s="105"/>
      <c r="J407" s="105"/>
      <c r="K407" s="121"/>
    </row>
    <row r="408" spans="2:11">
      <c r="B408" s="104"/>
      <c r="C408" s="121"/>
      <c r="D408" s="121"/>
      <c r="E408" s="121"/>
      <c r="F408" s="121"/>
      <c r="G408" s="121"/>
      <c r="H408" s="121"/>
      <c r="I408" s="105"/>
      <c r="J408" s="105"/>
      <c r="K408" s="121"/>
    </row>
    <row r="409" spans="2:11">
      <c r="B409" s="104"/>
      <c r="C409" s="121"/>
      <c r="D409" s="121"/>
      <c r="E409" s="121"/>
      <c r="F409" s="121"/>
      <c r="G409" s="121"/>
      <c r="H409" s="121"/>
      <c r="I409" s="105"/>
      <c r="J409" s="105"/>
      <c r="K409" s="121"/>
    </row>
    <row r="410" spans="2:11">
      <c r="B410" s="104"/>
      <c r="C410" s="121"/>
      <c r="D410" s="121"/>
      <c r="E410" s="121"/>
      <c r="F410" s="121"/>
      <c r="G410" s="121"/>
      <c r="H410" s="121"/>
      <c r="I410" s="105"/>
      <c r="J410" s="105"/>
      <c r="K410" s="121"/>
    </row>
    <row r="411" spans="2:11">
      <c r="B411" s="104"/>
      <c r="C411" s="121"/>
      <c r="D411" s="121"/>
      <c r="E411" s="121"/>
      <c r="F411" s="121"/>
      <c r="G411" s="121"/>
      <c r="H411" s="121"/>
      <c r="I411" s="105"/>
      <c r="J411" s="105"/>
      <c r="K411" s="121"/>
    </row>
    <row r="412" spans="2:11">
      <c r="B412" s="104"/>
      <c r="C412" s="121"/>
      <c r="D412" s="121"/>
      <c r="E412" s="121"/>
      <c r="F412" s="121"/>
      <c r="G412" s="121"/>
      <c r="H412" s="121"/>
      <c r="I412" s="105"/>
      <c r="J412" s="105"/>
      <c r="K412" s="121"/>
    </row>
    <row r="413" spans="2:11">
      <c r="B413" s="104"/>
      <c r="C413" s="121"/>
      <c r="D413" s="121"/>
      <c r="E413" s="121"/>
      <c r="F413" s="121"/>
      <c r="G413" s="121"/>
      <c r="H413" s="121"/>
      <c r="I413" s="105"/>
      <c r="J413" s="105"/>
      <c r="K413" s="121"/>
    </row>
    <row r="414" spans="2:11">
      <c r="B414" s="104"/>
      <c r="C414" s="121"/>
      <c r="D414" s="121"/>
      <c r="E414" s="121"/>
      <c r="F414" s="121"/>
      <c r="G414" s="121"/>
      <c r="H414" s="121"/>
      <c r="I414" s="105"/>
      <c r="J414" s="105"/>
      <c r="K414" s="121"/>
    </row>
    <row r="415" spans="2:11">
      <c r="B415" s="104"/>
      <c r="C415" s="121"/>
      <c r="D415" s="121"/>
      <c r="E415" s="121"/>
      <c r="F415" s="121"/>
      <c r="G415" s="121"/>
      <c r="H415" s="121"/>
      <c r="I415" s="105"/>
      <c r="J415" s="105"/>
      <c r="K415" s="121"/>
    </row>
    <row r="416" spans="2:11">
      <c r="B416" s="104"/>
      <c r="C416" s="121"/>
      <c r="D416" s="121"/>
      <c r="E416" s="121"/>
      <c r="F416" s="121"/>
      <c r="G416" s="121"/>
      <c r="H416" s="121"/>
      <c r="I416" s="105"/>
      <c r="J416" s="105"/>
      <c r="K416" s="121"/>
    </row>
    <row r="417" spans="2:11">
      <c r="B417" s="104"/>
      <c r="C417" s="121"/>
      <c r="D417" s="121"/>
      <c r="E417" s="121"/>
      <c r="F417" s="121"/>
      <c r="G417" s="121"/>
      <c r="H417" s="121"/>
      <c r="I417" s="105"/>
      <c r="J417" s="105"/>
      <c r="K417" s="121"/>
    </row>
    <row r="418" spans="2:11">
      <c r="B418" s="104"/>
      <c r="C418" s="121"/>
      <c r="D418" s="121"/>
      <c r="E418" s="121"/>
      <c r="F418" s="121"/>
      <c r="G418" s="121"/>
      <c r="H418" s="121"/>
      <c r="I418" s="105"/>
      <c r="J418" s="105"/>
      <c r="K418" s="121"/>
    </row>
    <row r="419" spans="2:11">
      <c r="B419" s="104"/>
      <c r="C419" s="121"/>
      <c r="D419" s="121"/>
      <c r="E419" s="121"/>
      <c r="F419" s="121"/>
      <c r="G419" s="121"/>
      <c r="H419" s="121"/>
      <c r="I419" s="105"/>
      <c r="J419" s="105"/>
      <c r="K419" s="121"/>
    </row>
    <row r="420" spans="2:11">
      <c r="B420" s="104"/>
      <c r="C420" s="121"/>
      <c r="D420" s="121"/>
      <c r="E420" s="121"/>
      <c r="F420" s="121"/>
      <c r="G420" s="121"/>
      <c r="H420" s="121"/>
      <c r="I420" s="105"/>
      <c r="J420" s="105"/>
      <c r="K420" s="121"/>
    </row>
    <row r="421" spans="2:11">
      <c r="B421" s="104"/>
      <c r="C421" s="121"/>
      <c r="D421" s="121"/>
      <c r="E421" s="121"/>
      <c r="F421" s="121"/>
      <c r="G421" s="121"/>
      <c r="H421" s="121"/>
      <c r="I421" s="105"/>
      <c r="J421" s="105"/>
      <c r="K421" s="121"/>
    </row>
    <row r="422" spans="2:11">
      <c r="B422" s="104"/>
      <c r="C422" s="121"/>
      <c r="D422" s="121"/>
      <c r="E422" s="121"/>
      <c r="F422" s="121"/>
      <c r="G422" s="121"/>
      <c r="H422" s="121"/>
      <c r="I422" s="105"/>
      <c r="J422" s="105"/>
      <c r="K422" s="121"/>
    </row>
    <row r="423" spans="2:11">
      <c r="B423" s="104"/>
      <c r="C423" s="121"/>
      <c r="D423" s="121"/>
      <c r="E423" s="121"/>
      <c r="F423" s="121"/>
      <c r="G423" s="121"/>
      <c r="H423" s="121"/>
      <c r="I423" s="105"/>
      <c r="J423" s="105"/>
      <c r="K423" s="121"/>
    </row>
    <row r="424" spans="2:11">
      <c r="B424" s="104"/>
      <c r="C424" s="121"/>
      <c r="D424" s="121"/>
      <c r="E424" s="121"/>
      <c r="F424" s="121"/>
      <c r="G424" s="121"/>
      <c r="H424" s="121"/>
      <c r="I424" s="105"/>
      <c r="J424" s="105"/>
      <c r="K424" s="121"/>
    </row>
    <row r="425" spans="2:11">
      <c r="B425" s="104"/>
      <c r="C425" s="121"/>
      <c r="D425" s="121"/>
      <c r="E425" s="121"/>
      <c r="F425" s="121"/>
      <c r="G425" s="121"/>
      <c r="H425" s="121"/>
      <c r="I425" s="105"/>
      <c r="J425" s="105"/>
      <c r="K425" s="121"/>
    </row>
    <row r="426" spans="2:11">
      <c r="B426" s="104"/>
      <c r="C426" s="121"/>
      <c r="D426" s="121"/>
      <c r="E426" s="121"/>
      <c r="F426" s="121"/>
      <c r="G426" s="121"/>
      <c r="H426" s="121"/>
      <c r="I426" s="105"/>
      <c r="J426" s="105"/>
      <c r="K426" s="121"/>
    </row>
    <row r="427" spans="2:11">
      <c r="B427" s="104"/>
      <c r="C427" s="121"/>
      <c r="D427" s="121"/>
      <c r="E427" s="121"/>
      <c r="F427" s="121"/>
      <c r="G427" s="121"/>
      <c r="H427" s="121"/>
      <c r="I427" s="105"/>
      <c r="J427" s="105"/>
      <c r="K427" s="121"/>
    </row>
    <row r="428" spans="2:11">
      <c r="B428" s="104"/>
      <c r="C428" s="121"/>
      <c r="D428" s="121"/>
      <c r="E428" s="121"/>
      <c r="F428" s="121"/>
      <c r="G428" s="121"/>
      <c r="H428" s="121"/>
      <c r="I428" s="105"/>
      <c r="J428" s="105"/>
      <c r="K428" s="121"/>
    </row>
    <row r="429" spans="2:11">
      <c r="B429" s="104"/>
      <c r="C429" s="121"/>
      <c r="D429" s="121"/>
      <c r="E429" s="121"/>
      <c r="F429" s="121"/>
      <c r="G429" s="121"/>
      <c r="H429" s="121"/>
      <c r="I429" s="105"/>
      <c r="J429" s="105"/>
      <c r="K429" s="121"/>
    </row>
    <row r="430" spans="2:11">
      <c r="B430" s="104"/>
      <c r="C430" s="121"/>
      <c r="D430" s="121"/>
      <c r="E430" s="121"/>
      <c r="F430" s="121"/>
      <c r="G430" s="121"/>
      <c r="H430" s="121"/>
      <c r="I430" s="105"/>
      <c r="J430" s="105"/>
      <c r="K430" s="121"/>
    </row>
    <row r="431" spans="2:11">
      <c r="B431" s="104"/>
      <c r="C431" s="121"/>
      <c r="D431" s="121"/>
      <c r="E431" s="121"/>
      <c r="F431" s="121"/>
      <c r="G431" s="121"/>
      <c r="H431" s="121"/>
      <c r="I431" s="105"/>
      <c r="J431" s="105"/>
      <c r="K431" s="121"/>
    </row>
    <row r="432" spans="2:11">
      <c r="B432" s="104"/>
      <c r="C432" s="121"/>
      <c r="D432" s="121"/>
      <c r="E432" s="121"/>
      <c r="F432" s="121"/>
      <c r="G432" s="121"/>
      <c r="H432" s="121"/>
      <c r="I432" s="105"/>
      <c r="J432" s="105"/>
      <c r="K432" s="121"/>
    </row>
    <row r="433" spans="2:11">
      <c r="B433" s="104"/>
      <c r="C433" s="121"/>
      <c r="D433" s="121"/>
      <c r="E433" s="121"/>
      <c r="F433" s="121"/>
      <c r="G433" s="121"/>
      <c r="H433" s="121"/>
      <c r="I433" s="105"/>
      <c r="J433" s="105"/>
      <c r="K433" s="121"/>
    </row>
    <row r="434" spans="2:11">
      <c r="B434" s="104"/>
      <c r="C434" s="121"/>
      <c r="D434" s="121"/>
      <c r="E434" s="121"/>
      <c r="F434" s="121"/>
      <c r="G434" s="121"/>
      <c r="H434" s="121"/>
      <c r="I434" s="105"/>
      <c r="J434" s="105"/>
      <c r="K434" s="121"/>
    </row>
    <row r="435" spans="2:11">
      <c r="B435" s="104"/>
      <c r="C435" s="121"/>
      <c r="D435" s="121"/>
      <c r="E435" s="121"/>
      <c r="F435" s="121"/>
      <c r="G435" s="121"/>
      <c r="H435" s="121"/>
      <c r="I435" s="105"/>
      <c r="J435" s="105"/>
      <c r="K435" s="121"/>
    </row>
    <row r="436" spans="2:11">
      <c r="B436" s="104"/>
      <c r="C436" s="121"/>
      <c r="D436" s="121"/>
      <c r="E436" s="121"/>
      <c r="F436" s="121"/>
      <c r="G436" s="121"/>
      <c r="H436" s="121"/>
      <c r="I436" s="105"/>
      <c r="J436" s="105"/>
      <c r="K436" s="121"/>
    </row>
    <row r="437" spans="2:11">
      <c r="B437" s="104"/>
      <c r="C437" s="121"/>
      <c r="D437" s="121"/>
      <c r="E437" s="121"/>
      <c r="F437" s="121"/>
      <c r="G437" s="121"/>
      <c r="H437" s="121"/>
      <c r="I437" s="105"/>
      <c r="J437" s="105"/>
      <c r="K437" s="121"/>
    </row>
    <row r="438" spans="2:11">
      <c r="B438" s="104"/>
      <c r="C438" s="121"/>
      <c r="D438" s="121"/>
      <c r="E438" s="121"/>
      <c r="F438" s="121"/>
      <c r="G438" s="121"/>
      <c r="H438" s="121"/>
      <c r="I438" s="105"/>
      <c r="J438" s="105"/>
      <c r="K438" s="121"/>
    </row>
    <row r="439" spans="2:11">
      <c r="B439" s="104"/>
      <c r="C439" s="121"/>
      <c r="D439" s="121"/>
      <c r="E439" s="121"/>
      <c r="F439" s="121"/>
      <c r="G439" s="121"/>
      <c r="H439" s="121"/>
      <c r="I439" s="105"/>
      <c r="J439" s="105"/>
      <c r="K439" s="121"/>
    </row>
    <row r="440" spans="2:11">
      <c r="B440" s="104"/>
      <c r="C440" s="121"/>
      <c r="D440" s="121"/>
      <c r="E440" s="121"/>
      <c r="F440" s="121"/>
      <c r="G440" s="121"/>
      <c r="H440" s="121"/>
      <c r="I440" s="105"/>
      <c r="J440" s="105"/>
      <c r="K440" s="121"/>
    </row>
    <row r="441" spans="2:11">
      <c r="B441" s="104"/>
      <c r="C441" s="121"/>
      <c r="D441" s="121"/>
      <c r="E441" s="121"/>
      <c r="F441" s="121"/>
      <c r="G441" s="121"/>
      <c r="H441" s="121"/>
      <c r="I441" s="105"/>
      <c r="J441" s="105"/>
      <c r="K441" s="121"/>
    </row>
    <row r="442" spans="2:11">
      <c r="B442" s="104"/>
      <c r="C442" s="121"/>
      <c r="D442" s="121"/>
      <c r="E442" s="121"/>
      <c r="F442" s="121"/>
      <c r="G442" s="121"/>
      <c r="H442" s="121"/>
      <c r="I442" s="105"/>
      <c r="J442" s="105"/>
      <c r="K442" s="121"/>
    </row>
    <row r="443" spans="2:11">
      <c r="B443" s="104"/>
      <c r="C443" s="121"/>
      <c r="D443" s="121"/>
      <c r="E443" s="121"/>
      <c r="F443" s="121"/>
      <c r="G443" s="121"/>
      <c r="H443" s="121"/>
      <c r="I443" s="105"/>
      <c r="J443" s="105"/>
      <c r="K443" s="121"/>
    </row>
    <row r="444" spans="2:11">
      <c r="B444" s="104"/>
      <c r="C444" s="121"/>
      <c r="D444" s="121"/>
      <c r="E444" s="121"/>
      <c r="F444" s="121"/>
      <c r="G444" s="121"/>
      <c r="H444" s="121"/>
      <c r="I444" s="105"/>
      <c r="J444" s="105"/>
      <c r="K444" s="121"/>
    </row>
    <row r="445" spans="2:11">
      <c r="B445" s="104"/>
      <c r="C445" s="121"/>
      <c r="D445" s="121"/>
      <c r="E445" s="121"/>
      <c r="F445" s="121"/>
      <c r="G445" s="121"/>
      <c r="H445" s="121"/>
      <c r="I445" s="105"/>
      <c r="J445" s="105"/>
      <c r="K445" s="121"/>
    </row>
    <row r="446" spans="2:11">
      <c r="B446" s="104"/>
      <c r="C446" s="121"/>
      <c r="D446" s="121"/>
      <c r="E446" s="121"/>
      <c r="F446" s="121"/>
      <c r="G446" s="121"/>
      <c r="H446" s="121"/>
      <c r="I446" s="105"/>
      <c r="J446" s="105"/>
      <c r="K446" s="121"/>
    </row>
    <row r="447" spans="2:11">
      <c r="B447" s="104"/>
      <c r="C447" s="121"/>
      <c r="D447" s="121"/>
      <c r="E447" s="121"/>
      <c r="F447" s="121"/>
      <c r="G447" s="121"/>
      <c r="H447" s="121"/>
      <c r="I447" s="105"/>
      <c r="J447" s="105"/>
      <c r="K447" s="121"/>
    </row>
    <row r="448" spans="2:11">
      <c r="B448" s="104"/>
      <c r="C448" s="121"/>
      <c r="D448" s="121"/>
      <c r="E448" s="121"/>
      <c r="F448" s="121"/>
      <c r="G448" s="121"/>
      <c r="H448" s="121"/>
      <c r="I448" s="105"/>
      <c r="J448" s="105"/>
      <c r="K448" s="121"/>
    </row>
    <row r="449" spans="2:11">
      <c r="B449" s="104"/>
      <c r="C449" s="121"/>
      <c r="D449" s="121"/>
      <c r="E449" s="121"/>
      <c r="F449" s="121"/>
      <c r="G449" s="121"/>
      <c r="H449" s="121"/>
      <c r="I449" s="105"/>
      <c r="J449" s="105"/>
      <c r="K449" s="121"/>
    </row>
    <row r="450" spans="2:11">
      <c r="B450" s="104"/>
      <c r="C450" s="121"/>
      <c r="D450" s="121"/>
      <c r="E450" s="121"/>
      <c r="F450" s="121"/>
      <c r="G450" s="121"/>
      <c r="H450" s="121"/>
      <c r="I450" s="105"/>
      <c r="J450" s="105"/>
      <c r="K450" s="121"/>
    </row>
    <row r="451" spans="2:11">
      <c r="B451" s="104"/>
      <c r="C451" s="121"/>
      <c r="D451" s="121"/>
      <c r="E451" s="121"/>
      <c r="F451" s="121"/>
      <c r="G451" s="121"/>
      <c r="H451" s="121"/>
      <c r="I451" s="105"/>
      <c r="J451" s="105"/>
      <c r="K451" s="121"/>
    </row>
    <row r="452" spans="2:11">
      <c r="B452" s="104"/>
      <c r="C452" s="121"/>
      <c r="D452" s="121"/>
      <c r="E452" s="121"/>
      <c r="F452" s="121"/>
      <c r="G452" s="121"/>
      <c r="H452" s="121"/>
      <c r="I452" s="105"/>
      <c r="J452" s="105"/>
      <c r="K452" s="121"/>
    </row>
    <row r="453" spans="2:11">
      <c r="B453" s="104"/>
      <c r="C453" s="121"/>
      <c r="D453" s="121"/>
      <c r="E453" s="121"/>
      <c r="F453" s="121"/>
      <c r="G453" s="121"/>
      <c r="H453" s="121"/>
      <c r="I453" s="105"/>
      <c r="J453" s="105"/>
      <c r="K453" s="121"/>
    </row>
    <row r="454" spans="2:11">
      <c r="B454" s="104"/>
      <c r="C454" s="121"/>
      <c r="D454" s="121"/>
      <c r="E454" s="121"/>
      <c r="F454" s="121"/>
      <c r="G454" s="121"/>
      <c r="H454" s="121"/>
      <c r="I454" s="105"/>
      <c r="J454" s="105"/>
      <c r="K454" s="121"/>
    </row>
    <row r="455" spans="2:11">
      <c r="B455" s="104"/>
      <c r="C455" s="121"/>
      <c r="D455" s="121"/>
      <c r="E455" s="121"/>
      <c r="F455" s="121"/>
      <c r="G455" s="121"/>
      <c r="H455" s="121"/>
      <c r="I455" s="105"/>
      <c r="J455" s="105"/>
      <c r="K455" s="121"/>
    </row>
    <row r="456" spans="2:11">
      <c r="B456" s="104"/>
      <c r="C456" s="121"/>
      <c r="D456" s="121"/>
      <c r="E456" s="121"/>
      <c r="F456" s="121"/>
      <c r="G456" s="121"/>
      <c r="H456" s="121"/>
      <c r="I456" s="105"/>
      <c r="J456" s="105"/>
      <c r="K456" s="121"/>
    </row>
    <row r="457" spans="2:11">
      <c r="B457" s="104"/>
      <c r="C457" s="121"/>
      <c r="D457" s="121"/>
      <c r="E457" s="121"/>
      <c r="F457" s="121"/>
      <c r="G457" s="121"/>
      <c r="H457" s="121"/>
      <c r="I457" s="105"/>
      <c r="J457" s="105"/>
      <c r="K457" s="121"/>
    </row>
    <row r="458" spans="2:11">
      <c r="B458" s="104"/>
      <c r="C458" s="121"/>
      <c r="D458" s="121"/>
      <c r="E458" s="121"/>
      <c r="F458" s="121"/>
      <c r="G458" s="121"/>
      <c r="H458" s="121"/>
      <c r="I458" s="105"/>
      <c r="J458" s="105"/>
      <c r="K458" s="121"/>
    </row>
    <row r="459" spans="2:11">
      <c r="B459" s="104"/>
      <c r="C459" s="121"/>
      <c r="D459" s="121"/>
      <c r="E459" s="121"/>
      <c r="F459" s="121"/>
      <c r="G459" s="121"/>
      <c r="H459" s="121"/>
      <c r="I459" s="105"/>
      <c r="J459" s="105"/>
      <c r="K459" s="121"/>
    </row>
    <row r="460" spans="2:11">
      <c r="B460" s="104"/>
      <c r="C460" s="121"/>
      <c r="D460" s="121"/>
      <c r="E460" s="121"/>
      <c r="F460" s="121"/>
      <c r="G460" s="121"/>
      <c r="H460" s="121"/>
      <c r="I460" s="105"/>
      <c r="J460" s="105"/>
      <c r="K460" s="121"/>
    </row>
    <row r="461" spans="2:11">
      <c r="B461" s="104"/>
      <c r="C461" s="121"/>
      <c r="D461" s="121"/>
      <c r="E461" s="121"/>
      <c r="F461" s="121"/>
      <c r="G461" s="121"/>
      <c r="H461" s="121"/>
      <c r="I461" s="105"/>
      <c r="J461" s="105"/>
      <c r="K461" s="121"/>
    </row>
    <row r="462" spans="2:11">
      <c r="B462" s="104"/>
      <c r="C462" s="121"/>
      <c r="D462" s="121"/>
      <c r="E462" s="121"/>
      <c r="F462" s="121"/>
      <c r="G462" s="121"/>
      <c r="H462" s="121"/>
      <c r="I462" s="105"/>
      <c r="J462" s="105"/>
      <c r="K462" s="121"/>
    </row>
    <row r="463" spans="2:11">
      <c r="B463" s="104"/>
      <c r="C463" s="121"/>
      <c r="D463" s="121"/>
      <c r="E463" s="121"/>
      <c r="F463" s="121"/>
      <c r="G463" s="121"/>
      <c r="H463" s="121"/>
      <c r="I463" s="105"/>
      <c r="J463" s="105"/>
      <c r="K463" s="121"/>
    </row>
    <row r="464" spans="2:11">
      <c r="B464" s="104"/>
      <c r="C464" s="121"/>
      <c r="D464" s="121"/>
      <c r="E464" s="121"/>
      <c r="F464" s="121"/>
      <c r="G464" s="121"/>
      <c r="H464" s="121"/>
      <c r="I464" s="105"/>
      <c r="J464" s="105"/>
      <c r="K464" s="121"/>
    </row>
    <row r="465" spans="2:11">
      <c r="B465" s="104"/>
      <c r="C465" s="121"/>
      <c r="D465" s="121"/>
      <c r="E465" s="121"/>
      <c r="F465" s="121"/>
      <c r="G465" s="121"/>
      <c r="H465" s="121"/>
      <c r="I465" s="105"/>
      <c r="J465" s="105"/>
      <c r="K465" s="121"/>
    </row>
    <row r="466" spans="2:11">
      <c r="B466" s="104"/>
      <c r="C466" s="121"/>
      <c r="D466" s="121"/>
      <c r="E466" s="121"/>
      <c r="F466" s="121"/>
      <c r="G466" s="121"/>
      <c r="H466" s="121"/>
      <c r="I466" s="105"/>
      <c r="J466" s="105"/>
      <c r="K466" s="121"/>
    </row>
    <row r="467" spans="2:11">
      <c r="B467" s="104"/>
      <c r="C467" s="121"/>
      <c r="D467" s="121"/>
      <c r="E467" s="121"/>
      <c r="F467" s="121"/>
      <c r="G467" s="121"/>
      <c r="H467" s="121"/>
      <c r="I467" s="105"/>
      <c r="J467" s="105"/>
      <c r="K467" s="121"/>
    </row>
    <row r="468" spans="2:11">
      <c r="B468" s="104"/>
      <c r="C468" s="121"/>
      <c r="D468" s="121"/>
      <c r="E468" s="121"/>
      <c r="F468" s="121"/>
      <c r="G468" s="121"/>
      <c r="H468" s="121"/>
      <c r="I468" s="105"/>
      <c r="J468" s="105"/>
      <c r="K468" s="121"/>
    </row>
    <row r="469" spans="2:11">
      <c r="B469" s="104"/>
      <c r="C469" s="121"/>
      <c r="D469" s="121"/>
      <c r="E469" s="121"/>
      <c r="F469" s="121"/>
      <c r="G469" s="121"/>
      <c r="H469" s="121"/>
      <c r="I469" s="105"/>
      <c r="J469" s="105"/>
      <c r="K469" s="121"/>
    </row>
    <row r="470" spans="2:11">
      <c r="B470" s="104"/>
      <c r="C470" s="121"/>
      <c r="D470" s="121"/>
      <c r="E470" s="121"/>
      <c r="F470" s="121"/>
      <c r="G470" s="121"/>
      <c r="H470" s="121"/>
      <c r="I470" s="105"/>
      <c r="J470" s="105"/>
      <c r="K470" s="121"/>
    </row>
    <row r="471" spans="2:11">
      <c r="B471" s="104"/>
      <c r="C471" s="121"/>
      <c r="D471" s="121"/>
      <c r="E471" s="121"/>
      <c r="F471" s="121"/>
      <c r="G471" s="121"/>
      <c r="H471" s="121"/>
      <c r="I471" s="105"/>
      <c r="J471" s="105"/>
      <c r="K471" s="121"/>
    </row>
    <row r="472" spans="2:11">
      <c r="B472" s="104"/>
      <c r="C472" s="121"/>
      <c r="D472" s="121"/>
      <c r="E472" s="121"/>
      <c r="F472" s="121"/>
      <c r="G472" s="121"/>
      <c r="H472" s="121"/>
      <c r="I472" s="105"/>
      <c r="J472" s="105"/>
      <c r="K472" s="121"/>
    </row>
    <row r="473" spans="2:11">
      <c r="B473" s="104"/>
      <c r="C473" s="121"/>
      <c r="D473" s="121"/>
      <c r="E473" s="121"/>
      <c r="F473" s="121"/>
      <c r="G473" s="121"/>
      <c r="H473" s="121"/>
      <c r="I473" s="105"/>
      <c r="J473" s="105"/>
      <c r="K473" s="121"/>
    </row>
    <row r="474" spans="2:11">
      <c r="B474" s="104"/>
      <c r="C474" s="121"/>
      <c r="D474" s="121"/>
      <c r="E474" s="121"/>
      <c r="F474" s="121"/>
      <c r="G474" s="121"/>
      <c r="H474" s="121"/>
      <c r="I474" s="105"/>
      <c r="J474" s="105"/>
      <c r="K474" s="121"/>
    </row>
    <row r="475" spans="2:11">
      <c r="B475" s="104"/>
      <c r="C475" s="121"/>
      <c r="D475" s="121"/>
      <c r="E475" s="121"/>
      <c r="F475" s="121"/>
      <c r="G475" s="121"/>
      <c r="H475" s="121"/>
      <c r="I475" s="105"/>
      <c r="J475" s="105"/>
      <c r="K475" s="121"/>
    </row>
    <row r="476" spans="2:11">
      <c r="B476" s="104"/>
      <c r="C476" s="121"/>
      <c r="D476" s="121"/>
      <c r="E476" s="121"/>
      <c r="F476" s="121"/>
      <c r="G476" s="121"/>
      <c r="H476" s="121"/>
      <c r="I476" s="105"/>
      <c r="J476" s="105"/>
      <c r="K476" s="121"/>
    </row>
    <row r="477" spans="2:11">
      <c r="B477" s="104"/>
      <c r="C477" s="121"/>
      <c r="D477" s="121"/>
      <c r="E477" s="121"/>
      <c r="F477" s="121"/>
      <c r="G477" s="121"/>
      <c r="H477" s="121"/>
      <c r="I477" s="105"/>
      <c r="J477" s="105"/>
      <c r="K477" s="121"/>
    </row>
    <row r="478" spans="2:11">
      <c r="B478" s="104"/>
      <c r="C478" s="121"/>
      <c r="D478" s="121"/>
      <c r="E478" s="121"/>
      <c r="F478" s="121"/>
      <c r="G478" s="121"/>
      <c r="H478" s="121"/>
      <c r="I478" s="105"/>
      <c r="J478" s="105"/>
      <c r="K478" s="121"/>
    </row>
    <row r="479" spans="2:11">
      <c r="B479" s="104"/>
      <c r="C479" s="121"/>
      <c r="D479" s="121"/>
      <c r="E479" s="121"/>
      <c r="F479" s="121"/>
      <c r="G479" s="121"/>
      <c r="H479" s="121"/>
      <c r="I479" s="105"/>
      <c r="J479" s="105"/>
      <c r="K479" s="121"/>
    </row>
    <row r="480" spans="2:11">
      <c r="B480" s="104"/>
      <c r="C480" s="121"/>
      <c r="D480" s="121"/>
      <c r="E480" s="121"/>
      <c r="F480" s="121"/>
      <c r="G480" s="121"/>
      <c r="H480" s="121"/>
      <c r="I480" s="105"/>
      <c r="J480" s="105"/>
      <c r="K480" s="121"/>
    </row>
    <row r="481" spans="2:11">
      <c r="B481" s="104"/>
      <c r="C481" s="121"/>
      <c r="D481" s="121"/>
      <c r="E481" s="121"/>
      <c r="F481" s="121"/>
      <c r="G481" s="121"/>
      <c r="H481" s="121"/>
      <c r="I481" s="105"/>
      <c r="J481" s="105"/>
      <c r="K481" s="121"/>
    </row>
    <row r="482" spans="2:11">
      <c r="B482" s="104"/>
      <c r="C482" s="121"/>
      <c r="D482" s="121"/>
      <c r="E482" s="121"/>
      <c r="F482" s="121"/>
      <c r="G482" s="121"/>
      <c r="H482" s="121"/>
      <c r="I482" s="105"/>
      <c r="J482" s="105"/>
      <c r="K482" s="121"/>
    </row>
    <row r="483" spans="2:11">
      <c r="B483" s="104"/>
      <c r="C483" s="121"/>
      <c r="D483" s="121"/>
      <c r="E483" s="121"/>
      <c r="F483" s="121"/>
      <c r="G483" s="121"/>
      <c r="H483" s="121"/>
      <c r="I483" s="105"/>
      <c r="J483" s="105"/>
      <c r="K483" s="121"/>
    </row>
    <row r="484" spans="2:11">
      <c r="B484" s="104"/>
      <c r="C484" s="121"/>
      <c r="D484" s="121"/>
      <c r="E484" s="121"/>
      <c r="F484" s="121"/>
      <c r="G484" s="121"/>
      <c r="H484" s="121"/>
      <c r="I484" s="105"/>
      <c r="J484" s="105"/>
      <c r="K484" s="121"/>
    </row>
    <row r="485" spans="2:11">
      <c r="B485" s="104"/>
      <c r="C485" s="121"/>
      <c r="D485" s="121"/>
      <c r="E485" s="121"/>
      <c r="F485" s="121"/>
      <c r="G485" s="121"/>
      <c r="H485" s="121"/>
      <c r="I485" s="105"/>
      <c r="J485" s="105"/>
      <c r="K485" s="121"/>
    </row>
    <row r="486" spans="2:11">
      <c r="B486" s="104"/>
      <c r="C486" s="121"/>
      <c r="D486" s="121"/>
      <c r="E486" s="121"/>
      <c r="F486" s="121"/>
      <c r="G486" s="121"/>
      <c r="H486" s="121"/>
      <c r="I486" s="105"/>
      <c r="J486" s="105"/>
      <c r="K486" s="121"/>
    </row>
    <row r="487" spans="2:11">
      <c r="B487" s="104"/>
      <c r="C487" s="121"/>
      <c r="D487" s="121"/>
      <c r="E487" s="121"/>
      <c r="F487" s="121"/>
      <c r="G487" s="121"/>
      <c r="H487" s="121"/>
      <c r="I487" s="105"/>
      <c r="J487" s="105"/>
      <c r="K487" s="121"/>
    </row>
    <row r="488" spans="2:11">
      <c r="B488" s="104"/>
      <c r="C488" s="121"/>
      <c r="D488" s="121"/>
      <c r="E488" s="121"/>
      <c r="F488" s="121"/>
      <c r="G488" s="121"/>
      <c r="H488" s="121"/>
      <c r="I488" s="105"/>
      <c r="J488" s="105"/>
      <c r="K488" s="121"/>
    </row>
    <row r="489" spans="2:11">
      <c r="B489" s="104"/>
      <c r="C489" s="121"/>
      <c r="D489" s="121"/>
      <c r="E489" s="121"/>
      <c r="F489" s="121"/>
      <c r="G489" s="121"/>
      <c r="H489" s="121"/>
      <c r="I489" s="105"/>
      <c r="J489" s="105"/>
      <c r="K489" s="121"/>
    </row>
    <row r="490" spans="2:11">
      <c r="B490" s="104"/>
      <c r="C490" s="121"/>
      <c r="D490" s="121"/>
      <c r="E490" s="121"/>
      <c r="F490" s="121"/>
      <c r="G490" s="121"/>
      <c r="H490" s="121"/>
      <c r="I490" s="105"/>
      <c r="J490" s="105"/>
      <c r="K490" s="121"/>
    </row>
    <row r="491" spans="2:11">
      <c r="B491" s="104"/>
      <c r="C491" s="121"/>
      <c r="D491" s="121"/>
      <c r="E491" s="121"/>
      <c r="F491" s="121"/>
      <c r="G491" s="121"/>
      <c r="H491" s="121"/>
      <c r="I491" s="105"/>
      <c r="J491" s="105"/>
      <c r="K491" s="121"/>
    </row>
    <row r="492" spans="2:11">
      <c r="B492" s="104"/>
      <c r="C492" s="121"/>
      <c r="D492" s="121"/>
      <c r="E492" s="121"/>
      <c r="F492" s="121"/>
      <c r="G492" s="121"/>
      <c r="H492" s="121"/>
      <c r="I492" s="105"/>
      <c r="J492" s="105"/>
      <c r="K492" s="121"/>
    </row>
    <row r="493" spans="2:11">
      <c r="B493" s="104"/>
      <c r="C493" s="121"/>
      <c r="D493" s="121"/>
      <c r="E493" s="121"/>
      <c r="F493" s="121"/>
      <c r="G493" s="121"/>
      <c r="H493" s="121"/>
      <c r="I493" s="105"/>
      <c r="J493" s="105"/>
      <c r="K493" s="121"/>
    </row>
    <row r="494" spans="2:11">
      <c r="B494" s="104"/>
      <c r="C494" s="121"/>
      <c r="D494" s="121"/>
      <c r="E494" s="121"/>
      <c r="F494" s="121"/>
      <c r="G494" s="121"/>
      <c r="H494" s="121"/>
      <c r="I494" s="105"/>
      <c r="J494" s="105"/>
      <c r="K494" s="121"/>
    </row>
    <row r="495" spans="2:11">
      <c r="B495" s="104"/>
      <c r="C495" s="121"/>
      <c r="D495" s="121"/>
      <c r="E495" s="121"/>
      <c r="F495" s="121"/>
      <c r="G495" s="121"/>
      <c r="H495" s="121"/>
      <c r="I495" s="105"/>
      <c r="J495" s="105"/>
      <c r="K495" s="121"/>
    </row>
    <row r="496" spans="2:11">
      <c r="B496" s="104"/>
      <c r="C496" s="121"/>
      <c r="D496" s="121"/>
      <c r="E496" s="121"/>
      <c r="F496" s="121"/>
      <c r="G496" s="121"/>
      <c r="H496" s="121"/>
      <c r="I496" s="105"/>
      <c r="J496" s="105"/>
      <c r="K496" s="121"/>
    </row>
    <row r="497" spans="2:11">
      <c r="B497" s="104"/>
      <c r="C497" s="121"/>
      <c r="D497" s="121"/>
      <c r="E497" s="121"/>
      <c r="F497" s="121"/>
      <c r="G497" s="121"/>
      <c r="H497" s="121"/>
      <c r="I497" s="105"/>
      <c r="J497" s="105"/>
      <c r="K497" s="121"/>
    </row>
    <row r="498" spans="2:11">
      <c r="B498" s="104"/>
      <c r="C498" s="121"/>
      <c r="D498" s="121"/>
      <c r="E498" s="121"/>
      <c r="F498" s="121"/>
      <c r="G498" s="121"/>
      <c r="H498" s="121"/>
      <c r="I498" s="105"/>
      <c r="J498" s="105"/>
      <c r="K498" s="121"/>
    </row>
    <row r="499" spans="2:11">
      <c r="B499" s="104"/>
      <c r="C499" s="121"/>
      <c r="D499" s="121"/>
      <c r="E499" s="121"/>
      <c r="F499" s="121"/>
      <c r="G499" s="121"/>
      <c r="H499" s="121"/>
      <c r="I499" s="105"/>
      <c r="J499" s="105"/>
      <c r="K499" s="121"/>
    </row>
    <row r="500" spans="2:11">
      <c r="B500" s="104"/>
      <c r="C500" s="121"/>
      <c r="D500" s="121"/>
      <c r="E500" s="121"/>
      <c r="F500" s="121"/>
      <c r="G500" s="121"/>
      <c r="H500" s="121"/>
      <c r="I500" s="105"/>
      <c r="J500" s="105"/>
      <c r="K500" s="121"/>
    </row>
    <row r="501" spans="2:11">
      <c r="B501" s="104"/>
      <c r="C501" s="121"/>
      <c r="D501" s="121"/>
      <c r="E501" s="121"/>
      <c r="F501" s="121"/>
      <c r="G501" s="121"/>
      <c r="H501" s="121"/>
      <c r="I501" s="105"/>
      <c r="J501" s="105"/>
      <c r="K501" s="121"/>
    </row>
    <row r="502" spans="2:11">
      <c r="B502" s="104"/>
      <c r="C502" s="121"/>
      <c r="D502" s="121"/>
      <c r="E502" s="121"/>
      <c r="F502" s="121"/>
      <c r="G502" s="121"/>
      <c r="H502" s="121"/>
      <c r="I502" s="105"/>
      <c r="J502" s="105"/>
      <c r="K502" s="121"/>
    </row>
    <row r="503" spans="2:11">
      <c r="B503" s="104"/>
      <c r="C503" s="121"/>
      <c r="D503" s="121"/>
      <c r="E503" s="121"/>
      <c r="F503" s="121"/>
      <c r="G503" s="121"/>
      <c r="H503" s="121"/>
      <c r="I503" s="105"/>
      <c r="J503" s="105"/>
      <c r="K503" s="121"/>
    </row>
    <row r="504" spans="2:11">
      <c r="B504" s="104"/>
      <c r="C504" s="121"/>
      <c r="D504" s="121"/>
      <c r="E504" s="121"/>
      <c r="F504" s="121"/>
      <c r="G504" s="121"/>
      <c r="H504" s="121"/>
      <c r="I504" s="105"/>
      <c r="J504" s="105"/>
      <c r="K504" s="121"/>
    </row>
    <row r="505" spans="2:11">
      <c r="B505" s="104"/>
      <c r="C505" s="121"/>
      <c r="D505" s="121"/>
      <c r="E505" s="121"/>
      <c r="F505" s="121"/>
      <c r="G505" s="121"/>
      <c r="H505" s="121"/>
      <c r="I505" s="105"/>
      <c r="J505" s="105"/>
      <c r="K505" s="121"/>
    </row>
    <row r="506" spans="2:11">
      <c r="B506" s="104"/>
      <c r="C506" s="121"/>
      <c r="D506" s="121"/>
      <c r="E506" s="121"/>
      <c r="F506" s="121"/>
      <c r="G506" s="121"/>
      <c r="H506" s="121"/>
      <c r="I506" s="105"/>
      <c r="J506" s="105"/>
      <c r="K506" s="121"/>
    </row>
    <row r="507" spans="2:11">
      <c r="B507" s="104"/>
      <c r="C507" s="121"/>
      <c r="D507" s="121"/>
      <c r="E507" s="121"/>
      <c r="F507" s="121"/>
      <c r="G507" s="121"/>
      <c r="H507" s="121"/>
      <c r="I507" s="105"/>
      <c r="J507" s="105"/>
      <c r="K507" s="121"/>
    </row>
    <row r="508" spans="2:11">
      <c r="B508" s="104"/>
      <c r="C508" s="121"/>
      <c r="D508" s="121"/>
      <c r="E508" s="121"/>
      <c r="F508" s="121"/>
      <c r="G508" s="121"/>
      <c r="H508" s="121"/>
      <c r="I508" s="105"/>
      <c r="J508" s="105"/>
      <c r="K508" s="121"/>
    </row>
    <row r="509" spans="2:11">
      <c r="B509" s="104"/>
      <c r="C509" s="121"/>
      <c r="D509" s="121"/>
      <c r="E509" s="121"/>
      <c r="F509" s="121"/>
      <c r="G509" s="121"/>
      <c r="H509" s="121"/>
      <c r="I509" s="105"/>
      <c r="J509" s="105"/>
      <c r="K509" s="121"/>
    </row>
    <row r="510" spans="2:11">
      <c r="B510" s="104"/>
      <c r="C510" s="121"/>
      <c r="D510" s="121"/>
      <c r="E510" s="121"/>
      <c r="F510" s="121"/>
      <c r="G510" s="121"/>
      <c r="H510" s="121"/>
      <c r="I510" s="105"/>
      <c r="J510" s="105"/>
      <c r="K510" s="121"/>
    </row>
    <row r="511" spans="2:11">
      <c r="B511" s="104"/>
      <c r="C511" s="121"/>
      <c r="D511" s="121"/>
      <c r="E511" s="121"/>
      <c r="F511" s="121"/>
      <c r="G511" s="121"/>
      <c r="H511" s="121"/>
      <c r="I511" s="105"/>
      <c r="J511" s="105"/>
      <c r="K511" s="121"/>
    </row>
    <row r="512" spans="2:11">
      <c r="B512" s="104"/>
      <c r="C512" s="121"/>
      <c r="D512" s="121"/>
      <c r="E512" s="121"/>
      <c r="F512" s="121"/>
      <c r="G512" s="121"/>
      <c r="H512" s="121"/>
      <c r="I512" s="105"/>
      <c r="J512" s="105"/>
      <c r="K512" s="121"/>
    </row>
    <row r="513" spans="2:11">
      <c r="B513" s="104"/>
      <c r="C513" s="121"/>
      <c r="D513" s="121"/>
      <c r="E513" s="121"/>
      <c r="F513" s="121"/>
      <c r="G513" s="121"/>
      <c r="H513" s="121"/>
      <c r="I513" s="105"/>
      <c r="J513" s="105"/>
      <c r="K513" s="121"/>
    </row>
    <row r="514" spans="2:11">
      <c r="B514" s="104"/>
      <c r="C514" s="121"/>
      <c r="D514" s="121"/>
      <c r="E514" s="121"/>
      <c r="F514" s="121"/>
      <c r="G514" s="121"/>
      <c r="H514" s="121"/>
      <c r="I514" s="105"/>
      <c r="J514" s="105"/>
      <c r="K514" s="121"/>
    </row>
    <row r="515" spans="2:11">
      <c r="B515" s="104"/>
      <c r="C515" s="121"/>
      <c r="D515" s="121"/>
      <c r="E515" s="121"/>
      <c r="F515" s="121"/>
      <c r="G515" s="121"/>
      <c r="H515" s="121"/>
      <c r="I515" s="105"/>
      <c r="J515" s="105"/>
      <c r="K515" s="121"/>
    </row>
    <row r="516" spans="2:11">
      <c r="B516" s="104"/>
      <c r="C516" s="121"/>
      <c r="D516" s="121"/>
      <c r="E516" s="121"/>
      <c r="F516" s="121"/>
      <c r="G516" s="121"/>
      <c r="H516" s="121"/>
      <c r="I516" s="105"/>
      <c r="J516" s="105"/>
      <c r="K516" s="121"/>
    </row>
    <row r="517" spans="2:11">
      <c r="B517" s="104"/>
      <c r="C517" s="121"/>
      <c r="D517" s="121"/>
      <c r="E517" s="121"/>
      <c r="F517" s="121"/>
      <c r="G517" s="121"/>
      <c r="H517" s="121"/>
      <c r="I517" s="105"/>
      <c r="J517" s="105"/>
      <c r="K517" s="121"/>
    </row>
    <row r="518" spans="2:11">
      <c r="B518" s="104"/>
      <c r="C518" s="121"/>
      <c r="D518" s="121"/>
      <c r="E518" s="121"/>
      <c r="F518" s="121"/>
      <c r="G518" s="121"/>
      <c r="H518" s="121"/>
      <c r="I518" s="105"/>
      <c r="J518" s="105"/>
      <c r="K518" s="121"/>
    </row>
    <row r="519" spans="2:11">
      <c r="B519" s="104"/>
      <c r="C519" s="121"/>
      <c r="D519" s="121"/>
      <c r="E519" s="121"/>
      <c r="F519" s="121"/>
      <c r="G519" s="121"/>
      <c r="H519" s="121"/>
      <c r="I519" s="105"/>
      <c r="J519" s="105"/>
      <c r="K519" s="121"/>
    </row>
    <row r="520" spans="2:11">
      <c r="B520" s="104"/>
      <c r="C520" s="121"/>
      <c r="D520" s="121"/>
      <c r="E520" s="121"/>
      <c r="F520" s="121"/>
      <c r="G520" s="121"/>
      <c r="H520" s="121"/>
      <c r="I520" s="105"/>
      <c r="J520" s="105"/>
      <c r="K520" s="121"/>
    </row>
    <row r="521" spans="2:11">
      <c r="B521" s="104"/>
      <c r="C521" s="121"/>
      <c r="D521" s="121"/>
      <c r="E521" s="121"/>
      <c r="F521" s="121"/>
      <c r="G521" s="121"/>
      <c r="H521" s="121"/>
      <c r="I521" s="105"/>
      <c r="J521" s="105"/>
      <c r="K521" s="121"/>
    </row>
    <row r="522" spans="2:11">
      <c r="B522" s="104"/>
      <c r="C522" s="121"/>
      <c r="D522" s="121"/>
      <c r="E522" s="121"/>
      <c r="F522" s="121"/>
      <c r="G522" s="121"/>
      <c r="H522" s="121"/>
      <c r="I522" s="105"/>
      <c r="J522" s="105"/>
      <c r="K522" s="121"/>
    </row>
    <row r="523" spans="2:11">
      <c r="B523" s="104"/>
      <c r="C523" s="121"/>
      <c r="D523" s="121"/>
      <c r="E523" s="121"/>
      <c r="F523" s="121"/>
      <c r="G523" s="121"/>
      <c r="H523" s="121"/>
      <c r="I523" s="105"/>
      <c r="J523" s="105"/>
      <c r="K523" s="121"/>
    </row>
    <row r="524" spans="2:11">
      <c r="B524" s="104"/>
      <c r="C524" s="121"/>
      <c r="D524" s="121"/>
      <c r="E524" s="121"/>
      <c r="F524" s="121"/>
      <c r="G524" s="121"/>
      <c r="H524" s="121"/>
      <c r="I524" s="105"/>
      <c r="J524" s="105"/>
      <c r="K524" s="121"/>
    </row>
    <row r="525" spans="2:11">
      <c r="B525" s="104"/>
      <c r="C525" s="121"/>
      <c r="D525" s="121"/>
      <c r="E525" s="121"/>
      <c r="F525" s="121"/>
      <c r="G525" s="121"/>
      <c r="H525" s="121"/>
      <c r="I525" s="105"/>
      <c r="J525" s="105"/>
      <c r="K525" s="121"/>
    </row>
    <row r="526" spans="2:11">
      <c r="B526" s="104"/>
      <c r="C526" s="121"/>
      <c r="D526" s="121"/>
      <c r="E526" s="121"/>
      <c r="F526" s="121"/>
      <c r="G526" s="121"/>
      <c r="H526" s="121"/>
      <c r="I526" s="105"/>
      <c r="J526" s="105"/>
      <c r="K526" s="121"/>
    </row>
    <row r="527" spans="2:11">
      <c r="B527" s="104"/>
      <c r="C527" s="121"/>
      <c r="D527" s="121"/>
      <c r="E527" s="121"/>
      <c r="F527" s="121"/>
      <c r="G527" s="121"/>
      <c r="H527" s="121"/>
      <c r="I527" s="105"/>
      <c r="J527" s="105"/>
      <c r="K527" s="121"/>
    </row>
    <row r="528" spans="2:11">
      <c r="B528" s="104"/>
      <c r="C528" s="121"/>
      <c r="D528" s="121"/>
      <c r="E528" s="121"/>
      <c r="F528" s="121"/>
      <c r="G528" s="121"/>
      <c r="H528" s="121"/>
      <c r="I528" s="105"/>
      <c r="J528" s="105"/>
      <c r="K528" s="121"/>
    </row>
    <row r="529" spans="2:11">
      <c r="B529" s="104"/>
      <c r="C529" s="121"/>
      <c r="D529" s="121"/>
      <c r="E529" s="121"/>
      <c r="F529" s="121"/>
      <c r="G529" s="121"/>
      <c r="H529" s="121"/>
      <c r="I529" s="105"/>
      <c r="J529" s="105"/>
      <c r="K529" s="121"/>
    </row>
    <row r="530" spans="2:11">
      <c r="B530" s="104"/>
      <c r="C530" s="121"/>
      <c r="D530" s="121"/>
      <c r="E530" s="121"/>
      <c r="F530" s="121"/>
      <c r="G530" s="121"/>
      <c r="H530" s="121"/>
      <c r="I530" s="105"/>
      <c r="J530" s="105"/>
      <c r="K530" s="121"/>
    </row>
    <row r="531" spans="2:11">
      <c r="B531" s="104"/>
      <c r="C531" s="121"/>
      <c r="D531" s="121"/>
      <c r="E531" s="121"/>
      <c r="F531" s="121"/>
      <c r="G531" s="121"/>
      <c r="H531" s="121"/>
      <c r="I531" s="105"/>
      <c r="J531" s="105"/>
      <c r="K531" s="121"/>
    </row>
    <row r="532" spans="2:11">
      <c r="B532" s="104"/>
      <c r="C532" s="121"/>
      <c r="D532" s="121"/>
      <c r="E532" s="121"/>
      <c r="F532" s="121"/>
      <c r="G532" s="121"/>
      <c r="H532" s="121"/>
      <c r="I532" s="105"/>
      <c r="J532" s="105"/>
      <c r="K532" s="121"/>
    </row>
    <row r="533" spans="2:11">
      <c r="B533" s="104"/>
      <c r="C533" s="121"/>
      <c r="D533" s="121"/>
      <c r="E533" s="121"/>
      <c r="F533" s="121"/>
      <c r="G533" s="121"/>
      <c r="H533" s="121"/>
      <c r="I533" s="105"/>
      <c r="J533" s="105"/>
      <c r="K533" s="121"/>
    </row>
    <row r="534" spans="2:11">
      <c r="B534" s="104"/>
      <c r="C534" s="121"/>
      <c r="D534" s="121"/>
      <c r="E534" s="121"/>
      <c r="F534" s="121"/>
      <c r="G534" s="121"/>
      <c r="H534" s="121"/>
      <c r="I534" s="105"/>
      <c r="J534" s="105"/>
      <c r="K534" s="121"/>
    </row>
    <row r="535" spans="2:11">
      <c r="B535" s="104"/>
      <c r="C535" s="121"/>
      <c r="D535" s="121"/>
      <c r="E535" s="121"/>
      <c r="F535" s="121"/>
      <c r="G535" s="121"/>
      <c r="H535" s="121"/>
      <c r="I535" s="105"/>
      <c r="J535" s="105"/>
      <c r="K535" s="121"/>
    </row>
    <row r="536" spans="2:11">
      <c r="B536" s="104"/>
      <c r="C536" s="121"/>
      <c r="D536" s="121"/>
      <c r="E536" s="121"/>
      <c r="F536" s="121"/>
      <c r="G536" s="121"/>
      <c r="H536" s="121"/>
      <c r="I536" s="105"/>
      <c r="J536" s="105"/>
      <c r="K536" s="121"/>
    </row>
    <row r="537" spans="2:11">
      <c r="B537" s="104"/>
      <c r="C537" s="121"/>
      <c r="D537" s="121"/>
      <c r="E537" s="121"/>
      <c r="F537" s="121"/>
      <c r="G537" s="121"/>
      <c r="H537" s="121"/>
      <c r="I537" s="105"/>
      <c r="J537" s="105"/>
      <c r="K537" s="121"/>
    </row>
    <row r="538" spans="2:11">
      <c r="B538" s="104"/>
      <c r="C538" s="121"/>
      <c r="D538" s="121"/>
      <c r="E538" s="121"/>
      <c r="F538" s="121"/>
      <c r="G538" s="121"/>
      <c r="H538" s="121"/>
      <c r="I538" s="105"/>
      <c r="J538" s="105"/>
      <c r="K538" s="121"/>
    </row>
    <row r="539" spans="2:11">
      <c r="B539" s="104"/>
      <c r="C539" s="121"/>
      <c r="D539" s="121"/>
      <c r="E539" s="121"/>
      <c r="F539" s="121"/>
      <c r="G539" s="121"/>
      <c r="H539" s="121"/>
      <c r="I539" s="105"/>
      <c r="J539" s="105"/>
      <c r="K539" s="121"/>
    </row>
    <row r="540" spans="2:11">
      <c r="B540" s="104"/>
      <c r="C540" s="121"/>
      <c r="D540" s="121"/>
      <c r="E540" s="121"/>
      <c r="F540" s="121"/>
      <c r="G540" s="121"/>
      <c r="H540" s="121"/>
      <c r="I540" s="105"/>
      <c r="J540" s="105"/>
      <c r="K540" s="121"/>
    </row>
    <row r="541" spans="2:11">
      <c r="B541" s="104"/>
      <c r="C541" s="121"/>
      <c r="D541" s="121"/>
      <c r="E541" s="121"/>
      <c r="F541" s="121"/>
      <c r="G541" s="121"/>
      <c r="H541" s="121"/>
      <c r="I541" s="105"/>
      <c r="J541" s="105"/>
      <c r="K541" s="121"/>
    </row>
    <row r="542" spans="2:11">
      <c r="B542" s="104"/>
      <c r="C542" s="121"/>
      <c r="D542" s="121"/>
      <c r="E542" s="121"/>
      <c r="F542" s="121"/>
      <c r="G542" s="121"/>
      <c r="H542" s="121"/>
      <c r="I542" s="105"/>
      <c r="J542" s="105"/>
      <c r="K542" s="121"/>
    </row>
    <row r="543" spans="2:11">
      <c r="B543" s="104"/>
      <c r="C543" s="121"/>
      <c r="D543" s="121"/>
      <c r="E543" s="121"/>
      <c r="F543" s="121"/>
      <c r="G543" s="121"/>
      <c r="H543" s="121"/>
      <c r="I543" s="105"/>
      <c r="J543" s="105"/>
      <c r="K543" s="121"/>
    </row>
    <row r="544" spans="2:11">
      <c r="B544" s="104"/>
      <c r="C544" s="121"/>
      <c r="D544" s="121"/>
      <c r="E544" s="121"/>
      <c r="F544" s="121"/>
      <c r="G544" s="121"/>
      <c r="H544" s="121"/>
      <c r="I544" s="105"/>
      <c r="J544" s="105"/>
      <c r="K544" s="121"/>
    </row>
    <row r="545" spans="2:11">
      <c r="B545" s="104"/>
      <c r="C545" s="121"/>
      <c r="D545" s="121"/>
      <c r="E545" s="121"/>
      <c r="F545" s="121"/>
      <c r="G545" s="121"/>
      <c r="H545" s="121"/>
      <c r="I545" s="105"/>
      <c r="J545" s="105"/>
      <c r="K545" s="121"/>
    </row>
    <row r="546" spans="2:11">
      <c r="B546" s="104"/>
      <c r="C546" s="121"/>
      <c r="D546" s="121"/>
      <c r="E546" s="121"/>
      <c r="F546" s="121"/>
      <c r="G546" s="121"/>
      <c r="H546" s="121"/>
      <c r="I546" s="105"/>
      <c r="J546" s="105"/>
      <c r="K546" s="121"/>
    </row>
    <row r="547" spans="2:11">
      <c r="B547" s="104"/>
      <c r="C547" s="121"/>
      <c r="D547" s="121"/>
      <c r="E547" s="121"/>
      <c r="F547" s="121"/>
      <c r="G547" s="121"/>
      <c r="H547" s="121"/>
      <c r="I547" s="105"/>
      <c r="J547" s="105"/>
      <c r="K547" s="121"/>
    </row>
    <row r="548" spans="2:11">
      <c r="B548" s="104"/>
      <c r="C548" s="121"/>
      <c r="D548" s="121"/>
      <c r="E548" s="121"/>
      <c r="F548" s="121"/>
      <c r="G548" s="121"/>
      <c r="H548" s="121"/>
      <c r="I548" s="105"/>
      <c r="J548" s="105"/>
      <c r="K548" s="121"/>
    </row>
    <row r="549" spans="2:11">
      <c r="B549" s="104"/>
      <c r="C549" s="121"/>
      <c r="D549" s="121"/>
      <c r="E549" s="121"/>
      <c r="F549" s="121"/>
      <c r="G549" s="121"/>
      <c r="H549" s="121"/>
      <c r="I549" s="105"/>
      <c r="J549" s="105"/>
      <c r="K549" s="121"/>
    </row>
    <row r="550" spans="2:11">
      <c r="B550" s="104"/>
      <c r="C550" s="121"/>
      <c r="D550" s="121"/>
      <c r="E550" s="121"/>
      <c r="F550" s="121"/>
      <c r="G550" s="121"/>
      <c r="H550" s="121"/>
      <c r="I550" s="105"/>
      <c r="J550" s="105"/>
      <c r="K550" s="121"/>
    </row>
    <row r="551" spans="2:11">
      <c r="B551" s="104"/>
      <c r="C551" s="121"/>
      <c r="D551" s="121"/>
      <c r="E551" s="121"/>
      <c r="F551" s="121"/>
      <c r="G551" s="121"/>
      <c r="H551" s="121"/>
      <c r="I551" s="105"/>
      <c r="J551" s="105"/>
      <c r="K551" s="121"/>
    </row>
    <row r="552" spans="2:11">
      <c r="B552" s="104"/>
      <c r="C552" s="121"/>
      <c r="D552" s="121"/>
      <c r="E552" s="121"/>
      <c r="F552" s="121"/>
      <c r="G552" s="121"/>
      <c r="H552" s="121"/>
      <c r="I552" s="105"/>
      <c r="J552" s="105"/>
      <c r="K552" s="121"/>
    </row>
    <row r="553" spans="2:11">
      <c r="B553" s="104"/>
      <c r="C553" s="121"/>
      <c r="D553" s="121"/>
      <c r="E553" s="121"/>
      <c r="F553" s="121"/>
      <c r="G553" s="121"/>
      <c r="H553" s="121"/>
      <c r="I553" s="105"/>
      <c r="J553" s="105"/>
      <c r="K553" s="121"/>
    </row>
    <row r="554" spans="2:11">
      <c r="B554" s="104"/>
      <c r="C554" s="121"/>
      <c r="D554" s="121"/>
      <c r="E554" s="121"/>
      <c r="F554" s="121"/>
      <c r="G554" s="121"/>
      <c r="H554" s="121"/>
      <c r="I554" s="105"/>
      <c r="J554" s="105"/>
      <c r="K554" s="121"/>
    </row>
    <row r="555" spans="2:11">
      <c r="B555" s="104"/>
      <c r="C555" s="121"/>
      <c r="D555" s="121"/>
      <c r="E555" s="121"/>
      <c r="F555" s="121"/>
      <c r="G555" s="121"/>
      <c r="H555" s="121"/>
      <c r="I555" s="105"/>
      <c r="J555" s="105"/>
      <c r="K555" s="121"/>
    </row>
    <row r="556" spans="2:11">
      <c r="B556" s="104"/>
      <c r="C556" s="121"/>
      <c r="D556" s="121"/>
      <c r="E556" s="121"/>
      <c r="F556" s="121"/>
      <c r="G556" s="121"/>
      <c r="H556" s="121"/>
      <c r="I556" s="105"/>
      <c r="J556" s="105"/>
      <c r="K556" s="121"/>
    </row>
    <row r="557" spans="2:11">
      <c r="B557" s="104"/>
      <c r="C557" s="121"/>
      <c r="D557" s="121"/>
      <c r="E557" s="121"/>
      <c r="F557" s="121"/>
      <c r="G557" s="121"/>
      <c r="H557" s="121"/>
      <c r="I557" s="105"/>
      <c r="J557" s="105"/>
      <c r="K557" s="121"/>
    </row>
    <row r="558" spans="2:11">
      <c r="B558" s="104"/>
      <c r="C558" s="121"/>
      <c r="D558" s="121"/>
      <c r="E558" s="121"/>
      <c r="F558" s="121"/>
      <c r="G558" s="121"/>
      <c r="H558" s="121"/>
      <c r="I558" s="105"/>
      <c r="J558" s="105"/>
      <c r="K558" s="121"/>
    </row>
    <row r="559" spans="2:11">
      <c r="B559" s="104"/>
      <c r="C559" s="121"/>
      <c r="D559" s="121"/>
      <c r="E559" s="121"/>
      <c r="F559" s="121"/>
      <c r="G559" s="121"/>
      <c r="H559" s="121"/>
      <c r="I559" s="105"/>
      <c r="J559" s="105"/>
      <c r="K559" s="121"/>
    </row>
    <row r="560" spans="2:11">
      <c r="B560" s="104"/>
      <c r="C560" s="121"/>
      <c r="D560" s="121"/>
      <c r="E560" s="121"/>
      <c r="F560" s="121"/>
      <c r="G560" s="121"/>
      <c r="H560" s="121"/>
      <c r="I560" s="105"/>
      <c r="J560" s="105"/>
      <c r="K560" s="121"/>
    </row>
    <row r="561" spans="2:11">
      <c r="B561" s="104"/>
      <c r="C561" s="121"/>
      <c r="D561" s="121"/>
      <c r="E561" s="121"/>
      <c r="F561" s="121"/>
      <c r="G561" s="121"/>
      <c r="H561" s="121"/>
      <c r="I561" s="105"/>
      <c r="J561" s="105"/>
      <c r="K561" s="121"/>
    </row>
    <row r="562" spans="2:11">
      <c r="B562" s="104"/>
      <c r="C562" s="121"/>
      <c r="D562" s="121"/>
      <c r="E562" s="121"/>
      <c r="F562" s="121"/>
      <c r="G562" s="121"/>
      <c r="H562" s="121"/>
      <c r="I562" s="105"/>
      <c r="J562" s="105"/>
      <c r="K562" s="121"/>
    </row>
    <row r="563" spans="2:11">
      <c r="B563" s="104"/>
      <c r="C563" s="121"/>
      <c r="D563" s="121"/>
      <c r="E563" s="121"/>
      <c r="F563" s="121"/>
      <c r="G563" s="121"/>
      <c r="H563" s="121"/>
      <c r="I563" s="105"/>
      <c r="J563" s="105"/>
      <c r="K563" s="121"/>
    </row>
    <row r="564" spans="2:11">
      <c r="B564" s="104"/>
      <c r="C564" s="121"/>
      <c r="D564" s="121"/>
      <c r="E564" s="121"/>
      <c r="F564" s="121"/>
      <c r="G564" s="121"/>
      <c r="H564" s="121"/>
      <c r="I564" s="105"/>
      <c r="J564" s="105"/>
      <c r="K564" s="12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125</v>
      </c>
      <c r="C1" s="67" t="s" vm="1">
        <v>201</v>
      </c>
    </row>
    <row r="2" spans="2:35">
      <c r="B2" s="46" t="s">
        <v>124</v>
      </c>
      <c r="C2" s="67" t="s">
        <v>202</v>
      </c>
    </row>
    <row r="3" spans="2:35">
      <c r="B3" s="46" t="s">
        <v>126</v>
      </c>
      <c r="C3" s="67" t="s">
        <v>203</v>
      </c>
      <c r="E3" s="2"/>
    </row>
    <row r="4" spans="2:35">
      <c r="B4" s="46" t="s">
        <v>127</v>
      </c>
      <c r="C4" s="67">
        <v>12147</v>
      </c>
    </row>
    <row r="6" spans="2:35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35" ht="26.25" customHeight="1">
      <c r="B7" s="130" t="s">
        <v>77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35" s="3" customFormat="1" ht="47.25">
      <c r="B8" s="21" t="s">
        <v>96</v>
      </c>
      <c r="C8" s="29" t="s">
        <v>35</v>
      </c>
      <c r="D8" s="12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128</v>
      </c>
      <c r="Q8" s="30" t="s">
        <v>130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35" s="4" customFormat="1" ht="18" customHeight="1">
      <c r="B11" s="115" t="s">
        <v>1897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6">
        <v>0</v>
      </c>
      <c r="O11" s="68"/>
      <c r="P11" s="117">
        <v>0</v>
      </c>
      <c r="Q11" s="117">
        <v>0</v>
      </c>
      <c r="AI11" s="1"/>
    </row>
    <row r="12" spans="2:35" ht="21.7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42578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201</v>
      </c>
    </row>
    <row r="2" spans="2:16">
      <c r="B2" s="46" t="s">
        <v>124</v>
      </c>
      <c r="C2" s="67" t="s">
        <v>202</v>
      </c>
    </row>
    <row r="3" spans="2:16">
      <c r="B3" s="46" t="s">
        <v>126</v>
      </c>
      <c r="C3" s="67" t="s">
        <v>203</v>
      </c>
    </row>
    <row r="4" spans="2:16">
      <c r="B4" s="46" t="s">
        <v>127</v>
      </c>
      <c r="C4" s="67">
        <v>12147</v>
      </c>
    </row>
    <row r="6" spans="2:16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ht="26.25" customHeight="1">
      <c r="B7" s="130" t="s">
        <v>69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16" s="3" customFormat="1" ht="78.75">
      <c r="B8" s="21" t="s">
        <v>96</v>
      </c>
      <c r="C8" s="29" t="s">
        <v>35</v>
      </c>
      <c r="D8" s="29" t="s">
        <v>14</v>
      </c>
      <c r="E8" s="29" t="s">
        <v>50</v>
      </c>
      <c r="F8" s="29" t="s">
        <v>84</v>
      </c>
      <c r="G8" s="29" t="s">
        <v>17</v>
      </c>
      <c r="H8" s="29" t="s">
        <v>83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91</v>
      </c>
      <c r="N8" s="29" t="s">
        <v>45</v>
      </c>
      <c r="O8" s="29" t="s">
        <v>128</v>
      </c>
      <c r="P8" s="30" t="s">
        <v>130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23</v>
      </c>
      <c r="C11" s="86"/>
      <c r="D11" s="86"/>
      <c r="E11" s="86"/>
      <c r="F11" s="86"/>
      <c r="G11" s="87">
        <v>6.4623473228675206</v>
      </c>
      <c r="H11" s="86"/>
      <c r="I11" s="86"/>
      <c r="J11" s="91">
        <v>4.8558483059707724E-2</v>
      </c>
      <c r="K11" s="87"/>
      <c r="L11" s="88"/>
      <c r="M11" s="87">
        <v>22790.405302146006</v>
      </c>
      <c r="N11" s="86"/>
      <c r="O11" s="89">
        <f>IFERROR(M11/$M$11,0)</f>
        <v>1</v>
      </c>
      <c r="P11" s="89">
        <f>M11/'סכום נכסי הקרן'!$C$42</f>
        <v>0.57830652942317973</v>
      </c>
    </row>
    <row r="12" spans="2:16" ht="21.75" customHeight="1">
      <c r="B12" s="85" t="s">
        <v>173</v>
      </c>
      <c r="C12" s="72"/>
      <c r="D12" s="72"/>
      <c r="E12" s="72"/>
      <c r="F12" s="72"/>
      <c r="G12" s="80">
        <v>6.4623473228675214</v>
      </c>
      <c r="H12" s="72"/>
      <c r="I12" s="72"/>
      <c r="J12" s="81">
        <v>4.8558483059707704E-2</v>
      </c>
      <c r="K12" s="80"/>
      <c r="L12" s="82"/>
      <c r="M12" s="80">
        <v>22790.405302146013</v>
      </c>
      <c r="N12" s="72"/>
      <c r="O12" s="83">
        <f t="shared" ref="O12:O77" si="0">IFERROR(M12/$M$11,0)</f>
        <v>1.0000000000000002</v>
      </c>
      <c r="P12" s="83">
        <f>M12/'סכום נכסי הקרן'!$C$42</f>
        <v>0.57830652942317995</v>
      </c>
    </row>
    <row r="13" spans="2:16">
      <c r="B13" s="93" t="s">
        <v>1908</v>
      </c>
      <c r="C13" s="72"/>
      <c r="D13" s="72"/>
      <c r="E13" s="72"/>
      <c r="F13" s="72"/>
      <c r="G13" s="80">
        <f>AVERAGE(G14:G17)</f>
        <v>4.7574999999182701</v>
      </c>
      <c r="H13" s="72"/>
      <c r="I13" s="72"/>
      <c r="J13" s="81">
        <f>AVERAGE(J14:J17)</f>
        <v>5.1399999999234211E-2</v>
      </c>
      <c r="K13" s="80"/>
      <c r="L13" s="82"/>
      <c r="M13" s="80">
        <f>SUM(M14:M17)</f>
        <v>788.50366313800009</v>
      </c>
      <c r="N13" s="72"/>
      <c r="O13" s="83">
        <f t="shared" ref="O13" si="1">IFERROR(M13/$M$11,0)</f>
        <v>3.4598053552990234E-2</v>
      </c>
      <c r="P13" s="83">
        <f>M13/'סכום נכסי הקרן'!$C$42</f>
        <v>2.0008280275027095E-2</v>
      </c>
    </row>
    <row r="14" spans="2:16">
      <c r="B14" s="73" t="s">
        <v>1080</v>
      </c>
      <c r="C14" s="69">
        <v>9444</v>
      </c>
      <c r="D14" s="69" t="s">
        <v>1081</v>
      </c>
      <c r="E14" s="69"/>
      <c r="F14" s="92">
        <v>44958</v>
      </c>
      <c r="G14" s="76">
        <v>4.5899999999733536</v>
      </c>
      <c r="H14" s="74" t="s">
        <v>112</v>
      </c>
      <c r="I14" s="77">
        <v>5.1500000000000004E-2</v>
      </c>
      <c r="J14" s="77">
        <v>5.1399999999733534E-2</v>
      </c>
      <c r="K14" s="76">
        <v>79157.805504000018</v>
      </c>
      <c r="L14" s="78">
        <v>104.30357215477362</v>
      </c>
      <c r="M14" s="76">
        <v>82.564418780000025</v>
      </c>
      <c r="N14" s="69"/>
      <c r="O14" s="79">
        <f t="shared" si="0"/>
        <v>3.6227709724945319E-3</v>
      </c>
      <c r="P14" s="79">
        <f>M14/'סכום נכסי הקרן'!$C$42</f>
        <v>2.0950721079983506E-3</v>
      </c>
    </row>
    <row r="15" spans="2:16">
      <c r="B15" s="73" t="s">
        <v>1082</v>
      </c>
      <c r="C15" s="69">
        <v>9499</v>
      </c>
      <c r="D15" s="69" t="s">
        <v>1081</v>
      </c>
      <c r="E15" s="69"/>
      <c r="F15" s="92">
        <v>44986</v>
      </c>
      <c r="G15" s="76">
        <v>4.669999999697545</v>
      </c>
      <c r="H15" s="74" t="s">
        <v>112</v>
      </c>
      <c r="I15" s="77">
        <v>5.1500000000000004E-2</v>
      </c>
      <c r="J15" s="77">
        <v>5.1399999997165401E-2</v>
      </c>
      <c r="K15" s="76">
        <v>6607.4530560000012</v>
      </c>
      <c r="L15" s="78">
        <v>103.57983421138663</v>
      </c>
      <c r="M15" s="76">
        <v>6.8439889210000002</v>
      </c>
      <c r="N15" s="69"/>
      <c r="O15" s="79">
        <f t="shared" si="0"/>
        <v>3.003013255036562E-4</v>
      </c>
      <c r="P15" s="79">
        <f>M15/'סכום נכסי הקרן'!$C$42</f>
        <v>1.7366621733320005E-4</v>
      </c>
    </row>
    <row r="16" spans="2:16">
      <c r="B16" s="73" t="s">
        <v>1083</v>
      </c>
      <c r="C16" s="69">
        <v>9528</v>
      </c>
      <c r="D16" s="69" t="s">
        <v>1081</v>
      </c>
      <c r="E16" s="69"/>
      <c r="F16" s="92">
        <v>45047</v>
      </c>
      <c r="G16" s="76">
        <v>4.8400000000039096</v>
      </c>
      <c r="H16" s="74" t="s">
        <v>112</v>
      </c>
      <c r="I16" s="77">
        <v>5.1500000000000004E-2</v>
      </c>
      <c r="J16" s="77">
        <v>5.1400000000043543E-2</v>
      </c>
      <c r="K16" s="76">
        <v>442157.00556800008</v>
      </c>
      <c r="L16" s="78">
        <v>101.81934885497654</v>
      </c>
      <c r="M16" s="76">
        <v>450.20138398600005</v>
      </c>
      <c r="N16" s="69"/>
      <c r="O16" s="79">
        <f t="shared" si="0"/>
        <v>1.9753987610900799E-2</v>
      </c>
      <c r="P16" s="79">
        <f>M16/'סכום נכסי הקרן'!$C$42</f>
        <v>1.142386001752853E-2</v>
      </c>
    </row>
    <row r="17" spans="2:16">
      <c r="B17" s="73" t="s">
        <v>1084</v>
      </c>
      <c r="C17" s="69">
        <v>9586</v>
      </c>
      <c r="D17" s="69" t="s">
        <v>1081</v>
      </c>
      <c r="E17" s="69"/>
      <c r="F17" s="92">
        <v>45078</v>
      </c>
      <c r="G17" s="76">
        <v>4.9299999999982722</v>
      </c>
      <c r="H17" s="74" t="s">
        <v>112</v>
      </c>
      <c r="I17" s="77">
        <v>5.1500000000000004E-2</v>
      </c>
      <c r="J17" s="77">
        <v>5.1399999999994374E-2</v>
      </c>
      <c r="K17" s="76">
        <v>247378.84172800006</v>
      </c>
      <c r="L17" s="78">
        <v>100.61243302475553</v>
      </c>
      <c r="M17" s="76">
        <v>248.89387145100005</v>
      </c>
      <c r="N17" s="69"/>
      <c r="O17" s="79">
        <f t="shared" si="0"/>
        <v>1.0920993644091249E-2</v>
      </c>
      <c r="P17" s="79">
        <f>M17/'סכום נכסי הקרן'!$C$42</f>
        <v>6.3156819321670155E-3</v>
      </c>
    </row>
    <row r="18" spans="2:16">
      <c r="B18" s="73"/>
      <c r="C18" s="69"/>
      <c r="D18" s="69"/>
      <c r="E18" s="69"/>
      <c r="F18" s="92"/>
      <c r="G18" s="76"/>
      <c r="H18" s="74"/>
      <c r="I18" s="77"/>
      <c r="J18" s="77"/>
      <c r="K18" s="76"/>
      <c r="L18" s="78"/>
      <c r="M18" s="76"/>
      <c r="N18" s="69"/>
      <c r="O18" s="79"/>
      <c r="P18" s="79"/>
    </row>
    <row r="19" spans="2:16">
      <c r="B19" s="93" t="s">
        <v>51</v>
      </c>
      <c r="C19" s="69"/>
      <c r="D19" s="69"/>
      <c r="E19" s="69"/>
      <c r="F19" s="92"/>
      <c r="G19" s="94">
        <f>AVERAGE(G20:G162)</f>
        <v>5.6161151087652366</v>
      </c>
      <c r="H19" s="74"/>
      <c r="I19" s="77"/>
      <c r="J19" s="95">
        <f>AVERAGE(J20:J162)</f>
        <v>4.8170503602187074E-2</v>
      </c>
      <c r="K19" s="76"/>
      <c r="L19" s="76"/>
      <c r="M19" s="96">
        <f>SUM(M20:M160)</f>
        <v>22001.901639008</v>
      </c>
      <c r="N19" s="69"/>
      <c r="O19" s="83">
        <f>IFERROR(M19/$M$11,0)</f>
        <v>0.9654019464470095</v>
      </c>
      <c r="P19" s="83">
        <f>M19/'סכום נכסי הקרן'!$C$42</f>
        <v>0.55829824914815251</v>
      </c>
    </row>
    <row r="20" spans="2:16">
      <c r="B20" s="73" t="s">
        <v>1085</v>
      </c>
      <c r="C20" s="69" t="s">
        <v>1086</v>
      </c>
      <c r="D20" s="69" t="s">
        <v>1081</v>
      </c>
      <c r="E20" s="69"/>
      <c r="F20" s="92">
        <v>39845</v>
      </c>
      <c r="G20" s="76">
        <v>0.57999999978554284</v>
      </c>
      <c r="H20" s="74" t="s">
        <v>112</v>
      </c>
      <c r="I20" s="77">
        <v>4.8000000000000001E-2</v>
      </c>
      <c r="J20" s="77">
        <v>4.789999999892771E-2</v>
      </c>
      <c r="K20" s="76">
        <v>2132.7126400000006</v>
      </c>
      <c r="L20" s="78">
        <v>126.810495</v>
      </c>
      <c r="M20" s="76">
        <v>2.7045034510000003</v>
      </c>
      <c r="N20" s="69"/>
      <c r="O20" s="79">
        <f t="shared" si="0"/>
        <v>1.1866851050452083E-4</v>
      </c>
      <c r="P20" s="79">
        <f>M20/'סכום נכסי הקרן'!$C$42</f>
        <v>6.8626774461687587E-5</v>
      </c>
    </row>
    <row r="21" spans="2:16">
      <c r="B21" s="73" t="s">
        <v>1087</v>
      </c>
      <c r="C21" s="69" t="s">
        <v>1088</v>
      </c>
      <c r="D21" s="69" t="s">
        <v>1081</v>
      </c>
      <c r="E21" s="69"/>
      <c r="F21" s="92">
        <v>39873</v>
      </c>
      <c r="G21" s="76">
        <v>0.66000000000160719</v>
      </c>
      <c r="H21" s="74" t="s">
        <v>112</v>
      </c>
      <c r="I21" s="77">
        <v>4.8000000000000001E-2</v>
      </c>
      <c r="J21" s="77">
        <v>4.8199999999730764E-2</v>
      </c>
      <c r="K21" s="76">
        <v>78392.474560000017</v>
      </c>
      <c r="L21" s="78">
        <v>126.983634</v>
      </c>
      <c r="M21" s="76">
        <v>99.545612724000037</v>
      </c>
      <c r="N21" s="69"/>
      <c r="O21" s="79">
        <f t="shared" si="0"/>
        <v>4.3678737347697168E-3</v>
      </c>
      <c r="P21" s="79">
        <f>M21/'סכום נכסי הקרן'!$C$42</f>
        <v>2.5259699005133374E-3</v>
      </c>
    </row>
    <row r="22" spans="2:16">
      <c r="B22" s="73" t="s">
        <v>1089</v>
      </c>
      <c r="C22" s="69" t="s">
        <v>1090</v>
      </c>
      <c r="D22" s="69" t="s">
        <v>1081</v>
      </c>
      <c r="E22" s="69"/>
      <c r="F22" s="92">
        <v>39934</v>
      </c>
      <c r="G22" s="76">
        <v>0.8299999999993477</v>
      </c>
      <c r="H22" s="74" t="s">
        <v>112</v>
      </c>
      <c r="I22" s="77">
        <v>4.8000000000000001E-2</v>
      </c>
      <c r="J22" s="77">
        <v>4.8299999999900319E-2</v>
      </c>
      <c r="K22" s="76">
        <v>85545.873280000014</v>
      </c>
      <c r="L22" s="78">
        <v>125.48434</v>
      </c>
      <c r="M22" s="76">
        <v>107.34667412900002</v>
      </c>
      <c r="N22" s="69"/>
      <c r="O22" s="79">
        <f t="shared" si="0"/>
        <v>4.7101695957505402E-3</v>
      </c>
      <c r="P22" s="79">
        <f>M22/'סכום נכסי הקרן'!$C$42</f>
        <v>2.7239218319130764E-3</v>
      </c>
    </row>
    <row r="23" spans="2:16">
      <c r="B23" s="73" t="s">
        <v>1091</v>
      </c>
      <c r="C23" s="69" t="s">
        <v>1092</v>
      </c>
      <c r="D23" s="69" t="s">
        <v>1081</v>
      </c>
      <c r="E23" s="69"/>
      <c r="F23" s="92">
        <v>40148</v>
      </c>
      <c r="G23" s="76">
        <v>1.3900000000032771</v>
      </c>
      <c r="H23" s="74" t="s">
        <v>112</v>
      </c>
      <c r="I23" s="77">
        <v>4.8000000000000001E-2</v>
      </c>
      <c r="J23" s="77">
        <v>4.8300000000120163E-2</v>
      </c>
      <c r="K23" s="76">
        <v>113991.87219200002</v>
      </c>
      <c r="L23" s="78">
        <v>120.46099</v>
      </c>
      <c r="M23" s="76">
        <v>137.31573764500001</v>
      </c>
      <c r="N23" s="69"/>
      <c r="O23" s="79">
        <f t="shared" si="0"/>
        <v>6.0251555786096523E-3</v>
      </c>
      <c r="P23" s="79">
        <f>M23/'סכום נכסי הקרן'!$C$42</f>
        <v>3.4843868119004587E-3</v>
      </c>
    </row>
    <row r="24" spans="2:16">
      <c r="B24" s="73" t="s">
        <v>1093</v>
      </c>
      <c r="C24" s="69" t="s">
        <v>1094</v>
      </c>
      <c r="D24" s="69" t="s">
        <v>1081</v>
      </c>
      <c r="E24" s="69"/>
      <c r="F24" s="92">
        <v>40269</v>
      </c>
      <c r="G24" s="76">
        <v>1.6899999999965185</v>
      </c>
      <c r="H24" s="74" t="s">
        <v>112</v>
      </c>
      <c r="I24" s="77">
        <v>4.8000000000000001E-2</v>
      </c>
      <c r="J24" s="77">
        <v>4.8399999999949352E-2</v>
      </c>
      <c r="K24" s="76">
        <v>129244.54387200001</v>
      </c>
      <c r="L24" s="78">
        <v>122.231493</v>
      </c>
      <c r="M24" s="76">
        <v>157.97753569500003</v>
      </c>
      <c r="N24" s="69"/>
      <c r="O24" s="79">
        <f t="shared" si="0"/>
        <v>6.931756307121245E-3</v>
      </c>
      <c r="P24" s="79">
        <f>M24/'סכום נכסי הקרן'!$C$42</f>
        <v>4.0086799327785239E-3</v>
      </c>
    </row>
    <row r="25" spans="2:16">
      <c r="B25" s="73" t="s">
        <v>1095</v>
      </c>
      <c r="C25" s="69" t="s">
        <v>1096</v>
      </c>
      <c r="D25" s="69" t="s">
        <v>1081</v>
      </c>
      <c r="E25" s="69"/>
      <c r="F25" s="92">
        <v>40391</v>
      </c>
      <c r="G25" s="76">
        <v>1.9799999999892</v>
      </c>
      <c r="H25" s="74" t="s">
        <v>112</v>
      </c>
      <c r="I25" s="77">
        <v>4.8000000000000001E-2</v>
      </c>
      <c r="J25" s="77">
        <v>4.8399999999799166E-2</v>
      </c>
      <c r="K25" s="76">
        <v>87073.657984000019</v>
      </c>
      <c r="L25" s="78">
        <v>121.224715</v>
      </c>
      <c r="M25" s="76">
        <v>105.55479394300001</v>
      </c>
      <c r="N25" s="69"/>
      <c r="O25" s="79">
        <f t="shared" si="0"/>
        <v>4.6315452728285036E-3</v>
      </c>
      <c r="P25" s="79">
        <f>M25/'סכום נכסי הקרן'!$C$42</f>
        <v>2.6784528725957864E-3</v>
      </c>
    </row>
    <row r="26" spans="2:16">
      <c r="B26" s="73" t="s">
        <v>1097</v>
      </c>
      <c r="C26" s="69" t="s">
        <v>1098</v>
      </c>
      <c r="D26" s="69" t="s">
        <v>1081</v>
      </c>
      <c r="E26" s="69"/>
      <c r="F26" s="92">
        <v>40452</v>
      </c>
      <c r="G26" s="76">
        <v>2.1400000000106183</v>
      </c>
      <c r="H26" s="74" t="s">
        <v>112</v>
      </c>
      <c r="I26" s="77">
        <v>4.8000000000000001E-2</v>
      </c>
      <c r="J26" s="77">
        <v>4.8500000000192729E-2</v>
      </c>
      <c r="K26" s="76">
        <v>115422.55193600003</v>
      </c>
      <c r="L26" s="78">
        <v>119.130313</v>
      </c>
      <c r="M26" s="76">
        <v>137.503247711</v>
      </c>
      <c r="N26" s="69"/>
      <c r="O26" s="79">
        <f t="shared" si="0"/>
        <v>6.0333831666456728E-3</v>
      </c>
      <c r="P26" s="79">
        <f>M26/'סכום נכסי הקרן'!$C$42</f>
        <v>3.4891448797830932E-3</v>
      </c>
    </row>
    <row r="27" spans="2:16">
      <c r="B27" s="73" t="s">
        <v>1099</v>
      </c>
      <c r="C27" s="69" t="s">
        <v>1100</v>
      </c>
      <c r="D27" s="69" t="s">
        <v>1081</v>
      </c>
      <c r="E27" s="69"/>
      <c r="F27" s="92">
        <v>39661</v>
      </c>
      <c r="G27" s="76">
        <v>8.9999999979271064E-2</v>
      </c>
      <c r="H27" s="74" t="s">
        <v>112</v>
      </c>
      <c r="I27" s="77">
        <v>4.8000000000000001E-2</v>
      </c>
      <c r="J27" s="77">
        <v>4.6399999999792711E-2</v>
      </c>
      <c r="K27" s="76">
        <v>15002.356672000002</v>
      </c>
      <c r="L27" s="78">
        <v>128.62446499999999</v>
      </c>
      <c r="M27" s="76">
        <v>19.296700960000003</v>
      </c>
      <c r="N27" s="69"/>
      <c r="O27" s="79">
        <f t="shared" si="0"/>
        <v>8.467028428925296E-4</v>
      </c>
      <c r="P27" s="79">
        <f>M27/'סכום נכסי הקרן'!$C$42</f>
        <v>4.8965378252591857E-4</v>
      </c>
    </row>
    <row r="28" spans="2:16">
      <c r="B28" s="73" t="s">
        <v>1101</v>
      </c>
      <c r="C28" s="69" t="s">
        <v>1102</v>
      </c>
      <c r="D28" s="69" t="s">
        <v>1081</v>
      </c>
      <c r="E28" s="69"/>
      <c r="F28" s="92">
        <v>39692</v>
      </c>
      <c r="G28" s="76">
        <v>0.16999999999389073</v>
      </c>
      <c r="H28" s="74" t="s">
        <v>112</v>
      </c>
      <c r="I28" s="77">
        <v>4.8000000000000001E-2</v>
      </c>
      <c r="J28" s="77">
        <v>4.6999999999554169E-2</v>
      </c>
      <c r="K28" s="76">
        <v>47813.043712000006</v>
      </c>
      <c r="L28" s="78">
        <v>126.66788699999999</v>
      </c>
      <c r="M28" s="76">
        <v>60.563772061000009</v>
      </c>
      <c r="N28" s="69"/>
      <c r="O28" s="79">
        <f t="shared" si="0"/>
        <v>2.657424089570586E-3</v>
      </c>
      <c r="P28" s="79">
        <f>M28/'סכום נכסי הקרן'!$C$42</f>
        <v>1.5368057024451188E-3</v>
      </c>
    </row>
    <row r="29" spans="2:16">
      <c r="B29" s="73" t="s">
        <v>1103</v>
      </c>
      <c r="C29" s="69" t="s">
        <v>1104</v>
      </c>
      <c r="D29" s="69" t="s">
        <v>1081</v>
      </c>
      <c r="E29" s="69"/>
      <c r="F29" s="92">
        <v>40909</v>
      </c>
      <c r="G29" s="76">
        <v>3.2000000000041733</v>
      </c>
      <c r="H29" s="74" t="s">
        <v>112</v>
      </c>
      <c r="I29" s="77">
        <v>4.8000000000000001E-2</v>
      </c>
      <c r="J29" s="77">
        <v>4.8400000000070935E-2</v>
      </c>
      <c r="K29" s="76">
        <v>82081.024448000011</v>
      </c>
      <c r="L29" s="78">
        <v>116.805048</v>
      </c>
      <c r="M29" s="76">
        <v>95.874779922999991</v>
      </c>
      <c r="N29" s="69"/>
      <c r="O29" s="79">
        <f t="shared" si="0"/>
        <v>4.2068045149671893E-3</v>
      </c>
      <c r="P29" s="79">
        <f>M29/'סכום נכסי הקרן'!$C$42</f>
        <v>2.4328225190124383E-3</v>
      </c>
    </row>
    <row r="30" spans="2:16">
      <c r="B30" s="73" t="s">
        <v>1105</v>
      </c>
      <c r="C30" s="69">
        <v>8790</v>
      </c>
      <c r="D30" s="69" t="s">
        <v>1081</v>
      </c>
      <c r="E30" s="69"/>
      <c r="F30" s="92">
        <v>41030</v>
      </c>
      <c r="G30" s="76">
        <v>3.52</v>
      </c>
      <c r="H30" s="74" t="s">
        <v>112</v>
      </c>
      <c r="I30" s="77">
        <v>4.8000000000000001E-2</v>
      </c>
      <c r="J30" s="77">
        <v>4.8600000000000004E-2</v>
      </c>
      <c r="K30" s="76">
        <v>113532.24204800003</v>
      </c>
      <c r="L30" s="78">
        <v>114.505118</v>
      </c>
      <c r="M30" s="76">
        <v>130.00022810000002</v>
      </c>
      <c r="N30" s="69"/>
      <c r="O30" s="79">
        <f t="shared" si="0"/>
        <v>5.7041648174531957E-3</v>
      </c>
      <c r="P30" s="79">
        <f>M30/'סכום נכסי הקרן'!$C$42</f>
        <v>3.2987557588391634E-3</v>
      </c>
    </row>
    <row r="31" spans="2:16">
      <c r="B31" s="73" t="s">
        <v>1106</v>
      </c>
      <c r="C31" s="69" t="s">
        <v>1107</v>
      </c>
      <c r="D31" s="69" t="s">
        <v>1081</v>
      </c>
      <c r="E31" s="69"/>
      <c r="F31" s="92">
        <v>41091</v>
      </c>
      <c r="G31" s="76">
        <v>3.6100000000806935</v>
      </c>
      <c r="H31" s="74" t="s">
        <v>112</v>
      </c>
      <c r="I31" s="77">
        <v>4.8000000000000001E-2</v>
      </c>
      <c r="J31" s="77">
        <v>4.8600000000935423E-2</v>
      </c>
      <c r="K31" s="76">
        <v>16869.649088000002</v>
      </c>
      <c r="L31" s="78">
        <v>115.33337899999999</v>
      </c>
      <c r="M31" s="76">
        <v>19.456336263000004</v>
      </c>
      <c r="N31" s="69"/>
      <c r="O31" s="79">
        <f t="shared" si="0"/>
        <v>8.5370733890230302E-4</v>
      </c>
      <c r="P31" s="79">
        <f>M31/'סכום נכסי הקרן'!$C$42</f>
        <v>4.9370452830368918E-4</v>
      </c>
    </row>
    <row r="32" spans="2:16">
      <c r="B32" s="73" t="s">
        <v>1108</v>
      </c>
      <c r="C32" s="69" t="s">
        <v>1109</v>
      </c>
      <c r="D32" s="69" t="s">
        <v>1081</v>
      </c>
      <c r="E32" s="69"/>
      <c r="F32" s="92">
        <v>41122</v>
      </c>
      <c r="G32" s="76">
        <v>3.6900000000209796</v>
      </c>
      <c r="H32" s="74" t="s">
        <v>112</v>
      </c>
      <c r="I32" s="77">
        <v>4.8000000000000001E-2</v>
      </c>
      <c r="J32" s="77">
        <v>4.8500000000184181E-2</v>
      </c>
      <c r="K32" s="76">
        <v>54188.883456000018</v>
      </c>
      <c r="L32" s="78">
        <v>115.231011</v>
      </c>
      <c r="M32" s="76">
        <v>62.442398301000011</v>
      </c>
      <c r="N32" s="69"/>
      <c r="O32" s="79">
        <f t="shared" si="0"/>
        <v>2.7398546657316477E-3</v>
      </c>
      <c r="P32" s="79">
        <f>M32/'סכום נכסי הקרן'!$C$42</f>
        <v>1.5844758428631754E-3</v>
      </c>
    </row>
    <row r="33" spans="2:16">
      <c r="B33" s="73" t="s">
        <v>1110</v>
      </c>
      <c r="C33" s="69" t="s">
        <v>1111</v>
      </c>
      <c r="D33" s="69" t="s">
        <v>1081</v>
      </c>
      <c r="E33" s="69"/>
      <c r="F33" s="92">
        <v>41154</v>
      </c>
      <c r="G33" s="76">
        <v>3.7699999999946496</v>
      </c>
      <c r="H33" s="74" t="s">
        <v>112</v>
      </c>
      <c r="I33" s="77">
        <v>4.8000000000000001E-2</v>
      </c>
      <c r="J33" s="77">
        <v>4.8500000000009216E-2</v>
      </c>
      <c r="K33" s="76">
        <v>94539.950464000009</v>
      </c>
      <c r="L33" s="78">
        <v>114.66184</v>
      </c>
      <c r="M33" s="76">
        <v>108.40124665400002</v>
      </c>
      <c r="N33" s="69"/>
      <c r="O33" s="79">
        <f t="shared" si="0"/>
        <v>4.7564422491333516E-3</v>
      </c>
      <c r="P33" s="79">
        <f>M33/'סכום נכסי הקרן'!$C$42</f>
        <v>2.7506816094980922E-3</v>
      </c>
    </row>
    <row r="34" spans="2:16">
      <c r="B34" s="73" t="s">
        <v>1112</v>
      </c>
      <c r="C34" s="69" t="s">
        <v>1113</v>
      </c>
      <c r="D34" s="69" t="s">
        <v>1081</v>
      </c>
      <c r="E34" s="69"/>
      <c r="F34" s="92">
        <v>41184</v>
      </c>
      <c r="G34" s="76">
        <v>3.859999999992497</v>
      </c>
      <c r="H34" s="74" t="s">
        <v>112</v>
      </c>
      <c r="I34" s="77">
        <v>4.8000000000000001E-2</v>
      </c>
      <c r="J34" s="77">
        <v>4.8499999999937475E-2</v>
      </c>
      <c r="K34" s="76">
        <v>106130.68620800001</v>
      </c>
      <c r="L34" s="78">
        <v>113.02123400000001</v>
      </c>
      <c r="M34" s="76">
        <v>119.95021081500002</v>
      </c>
      <c r="N34" s="69"/>
      <c r="O34" s="79">
        <f t="shared" si="0"/>
        <v>5.2631890141815593E-3</v>
      </c>
      <c r="P34" s="79">
        <f>M34/'סכום נכסי הקרן'!$C$42</f>
        <v>3.0437365724895445E-3</v>
      </c>
    </row>
    <row r="35" spans="2:16">
      <c r="B35" s="73" t="s">
        <v>1114</v>
      </c>
      <c r="C35" s="69" t="s">
        <v>1115</v>
      </c>
      <c r="D35" s="69" t="s">
        <v>1081</v>
      </c>
      <c r="E35" s="69"/>
      <c r="F35" s="92">
        <v>41214</v>
      </c>
      <c r="G35" s="76">
        <v>3.9400000000044524</v>
      </c>
      <c r="H35" s="74" t="s">
        <v>112</v>
      </c>
      <c r="I35" s="77">
        <v>4.8000000000000001E-2</v>
      </c>
      <c r="J35" s="77">
        <v>4.8500000000031809E-2</v>
      </c>
      <c r="K35" s="76">
        <v>111707.38809600001</v>
      </c>
      <c r="L35" s="78">
        <v>112.586195</v>
      </c>
      <c r="M35" s="76">
        <v>125.76709737600002</v>
      </c>
      <c r="N35" s="69"/>
      <c r="O35" s="79">
        <f t="shared" si="0"/>
        <v>5.5184230253315179E-3</v>
      </c>
      <c r="P35" s="79">
        <f>M35/'סכום נכסי הקרן'!$C$42</f>
        <v>3.1913400676684342E-3</v>
      </c>
    </row>
    <row r="36" spans="2:16">
      <c r="B36" s="73" t="s">
        <v>1116</v>
      </c>
      <c r="C36" s="69" t="s">
        <v>1117</v>
      </c>
      <c r="D36" s="69" t="s">
        <v>1081</v>
      </c>
      <c r="E36" s="69"/>
      <c r="F36" s="92">
        <v>41245</v>
      </c>
      <c r="G36" s="76">
        <v>4.0299999999939722</v>
      </c>
      <c r="H36" s="74" t="s">
        <v>112</v>
      </c>
      <c r="I36" s="77">
        <v>4.8000000000000001E-2</v>
      </c>
      <c r="J36" s="77">
        <v>4.8499999999919885E-2</v>
      </c>
      <c r="K36" s="76">
        <v>116674.12697600001</v>
      </c>
      <c r="L36" s="78">
        <v>112.33898600000001</v>
      </c>
      <c r="M36" s="76">
        <v>131.07053159300003</v>
      </c>
      <c r="N36" s="69"/>
      <c r="O36" s="79">
        <f t="shared" si="0"/>
        <v>5.7511277160418942E-3</v>
      </c>
      <c r="P36" s="79">
        <f>M36/'סכום נכסי הקרן'!$C$42</f>
        <v>3.3259147097336461E-3</v>
      </c>
    </row>
    <row r="37" spans="2:16">
      <c r="B37" s="73" t="s">
        <v>1118</v>
      </c>
      <c r="C37" s="69" t="s">
        <v>1119</v>
      </c>
      <c r="D37" s="69" t="s">
        <v>1081</v>
      </c>
      <c r="E37" s="69"/>
      <c r="F37" s="92">
        <v>41275</v>
      </c>
      <c r="G37" s="76">
        <v>4.0100000000074472</v>
      </c>
      <c r="H37" s="74" t="s">
        <v>112</v>
      </c>
      <c r="I37" s="77">
        <v>4.8000000000000001E-2</v>
      </c>
      <c r="J37" s="77">
        <v>4.8500000000098797E-2</v>
      </c>
      <c r="K37" s="76">
        <v>114294.69580800002</v>
      </c>
      <c r="L37" s="78">
        <v>115.12960699999999</v>
      </c>
      <c r="M37" s="76">
        <v>131.58703370200001</v>
      </c>
      <c r="N37" s="69"/>
      <c r="O37" s="79">
        <f t="shared" si="0"/>
        <v>5.7737908544175575E-3</v>
      </c>
      <c r="P37" s="79">
        <f>M37/'סכום נכסי הקרן'!$C$42</f>
        <v>3.3390209506335131E-3</v>
      </c>
    </row>
    <row r="38" spans="2:16">
      <c r="B38" s="73" t="s">
        <v>1120</v>
      </c>
      <c r="C38" s="69" t="s">
        <v>1121</v>
      </c>
      <c r="D38" s="69" t="s">
        <v>1081</v>
      </c>
      <c r="E38" s="69"/>
      <c r="F38" s="92">
        <v>41306</v>
      </c>
      <c r="G38" s="76">
        <v>4.0999999999921828</v>
      </c>
      <c r="H38" s="74" t="s">
        <v>112</v>
      </c>
      <c r="I38" s="77">
        <v>4.8000000000000001E-2</v>
      </c>
      <c r="J38" s="77">
        <v>4.8499999999889271E-2</v>
      </c>
      <c r="K38" s="76">
        <v>134130.72159999999</v>
      </c>
      <c r="L38" s="78">
        <v>114.459034</v>
      </c>
      <c r="M38" s="76">
        <v>153.52472854200002</v>
      </c>
      <c r="N38" s="69"/>
      <c r="O38" s="79">
        <f t="shared" si="0"/>
        <v>6.7363755276236229E-3</v>
      </c>
      <c r="P38" s="79">
        <f>M38/'סכום נכסי הקרן'!$C$42</f>
        <v>3.8956899522712587E-3</v>
      </c>
    </row>
    <row r="39" spans="2:16">
      <c r="B39" s="73" t="s">
        <v>1122</v>
      </c>
      <c r="C39" s="69" t="s">
        <v>1123</v>
      </c>
      <c r="D39" s="69" t="s">
        <v>1081</v>
      </c>
      <c r="E39" s="69"/>
      <c r="F39" s="92">
        <v>41334</v>
      </c>
      <c r="G39" s="76">
        <v>4.1800000000158128</v>
      </c>
      <c r="H39" s="74" t="s">
        <v>112</v>
      </c>
      <c r="I39" s="77">
        <v>4.8000000000000001E-2</v>
      </c>
      <c r="J39" s="77">
        <v>4.8500000000230241E-2</v>
      </c>
      <c r="K39" s="76">
        <v>100779.12396800001</v>
      </c>
      <c r="L39" s="78">
        <v>114.206639</v>
      </c>
      <c r="M39" s="76">
        <v>115.09644985100002</v>
      </c>
      <c r="N39" s="69"/>
      <c r="O39" s="79">
        <f t="shared" si="0"/>
        <v>5.050215137690519E-3</v>
      </c>
      <c r="P39" s="79">
        <f>M39/'סכום נכסי הקרן'!$C$42</f>
        <v>2.9205723891182096E-3</v>
      </c>
    </row>
    <row r="40" spans="2:16">
      <c r="B40" s="73" t="s">
        <v>1124</v>
      </c>
      <c r="C40" s="69" t="s">
        <v>1125</v>
      </c>
      <c r="D40" s="69" t="s">
        <v>1081</v>
      </c>
      <c r="E40" s="69"/>
      <c r="F40" s="92">
        <v>41366</v>
      </c>
      <c r="G40" s="76">
        <v>4.2599999999949647</v>
      </c>
      <c r="H40" s="74" t="s">
        <v>112</v>
      </c>
      <c r="I40" s="77">
        <v>4.8000000000000001E-2</v>
      </c>
      <c r="J40" s="77">
        <v>4.8499999999937059E-2</v>
      </c>
      <c r="K40" s="76">
        <v>139670.73939200002</v>
      </c>
      <c r="L40" s="78">
        <v>113.74913599999999</v>
      </c>
      <c r="M40" s="76">
        <v>158.87425908000003</v>
      </c>
      <c r="N40" s="69"/>
      <c r="O40" s="79">
        <f t="shared" si="0"/>
        <v>6.9711028379578661E-3</v>
      </c>
      <c r="P40" s="79">
        <f>M40/'סכום נכסי הקרן'!$C$42</f>
        <v>4.0314342884714928E-3</v>
      </c>
    </row>
    <row r="41" spans="2:16">
      <c r="B41" s="73" t="s">
        <v>1126</v>
      </c>
      <c r="C41" s="69">
        <v>2704</v>
      </c>
      <c r="D41" s="69" t="s">
        <v>1081</v>
      </c>
      <c r="E41" s="69"/>
      <c r="F41" s="92">
        <v>41395</v>
      </c>
      <c r="G41" s="76">
        <v>4.3399999999831707</v>
      </c>
      <c r="H41" s="74" t="s">
        <v>112</v>
      </c>
      <c r="I41" s="77">
        <v>4.8000000000000001E-2</v>
      </c>
      <c r="J41" s="77">
        <v>4.8499999999810452E-2</v>
      </c>
      <c r="K41" s="76">
        <v>95640.473344000013</v>
      </c>
      <c r="L41" s="78">
        <v>113.081414</v>
      </c>
      <c r="M41" s="76">
        <v>108.15159997300003</v>
      </c>
      <c r="N41" s="69"/>
      <c r="O41" s="79">
        <f t="shared" si="0"/>
        <v>4.7454882236261141E-3</v>
      </c>
      <c r="P41" s="79">
        <f>M41/'סכום נכסי הקרן'!$C$42</f>
        <v>2.7443468250237888E-3</v>
      </c>
    </row>
    <row r="42" spans="2:16">
      <c r="B42" s="73" t="s">
        <v>1127</v>
      </c>
      <c r="C42" s="69" t="s">
        <v>1128</v>
      </c>
      <c r="D42" s="69" t="s">
        <v>1081</v>
      </c>
      <c r="E42" s="69"/>
      <c r="F42" s="92">
        <v>41427</v>
      </c>
      <c r="G42" s="76">
        <v>4.4299999999946245</v>
      </c>
      <c r="H42" s="74" t="s">
        <v>112</v>
      </c>
      <c r="I42" s="77">
        <v>4.8000000000000001E-2</v>
      </c>
      <c r="J42" s="77">
        <v>4.8499999999938703E-2</v>
      </c>
      <c r="K42" s="76">
        <v>189074.14656000002</v>
      </c>
      <c r="L42" s="78">
        <v>112.182626</v>
      </c>
      <c r="M42" s="76">
        <v>212.10834199800004</v>
      </c>
      <c r="N42" s="69"/>
      <c r="O42" s="79">
        <f t="shared" si="0"/>
        <v>9.3069139923556924E-3</v>
      </c>
      <c r="P42" s="79">
        <f>M42/'סכום נכסי הקרן'!$C$42</f>
        <v>5.3822491305592513E-3</v>
      </c>
    </row>
    <row r="43" spans="2:16">
      <c r="B43" s="73" t="s">
        <v>1129</v>
      </c>
      <c r="C43" s="69">
        <v>8805</v>
      </c>
      <c r="D43" s="69" t="s">
        <v>1081</v>
      </c>
      <c r="E43" s="69"/>
      <c r="F43" s="92">
        <v>41487</v>
      </c>
      <c r="G43" s="76">
        <v>4.4900000000078162</v>
      </c>
      <c r="H43" s="74" t="s">
        <v>112</v>
      </c>
      <c r="I43" s="77">
        <v>4.8000000000000001E-2</v>
      </c>
      <c r="J43" s="77">
        <v>4.8500000000017772E-2</v>
      </c>
      <c r="K43" s="76">
        <v>99659.180096000011</v>
      </c>
      <c r="L43" s="78">
        <v>112.969055</v>
      </c>
      <c r="M43" s="76">
        <v>112.58403408800001</v>
      </c>
      <c r="N43" s="69"/>
      <c r="O43" s="79">
        <f t="shared" si="0"/>
        <v>4.9399750726415908E-3</v>
      </c>
      <c r="P43" s="79">
        <f>M43/'סכום נכסי הקרן'!$C$42</f>
        <v>2.8568198396963789E-3</v>
      </c>
    </row>
    <row r="44" spans="2:16">
      <c r="B44" s="73" t="s">
        <v>1130</v>
      </c>
      <c r="C44" s="69" t="s">
        <v>1131</v>
      </c>
      <c r="D44" s="69" t="s">
        <v>1081</v>
      </c>
      <c r="E44" s="69"/>
      <c r="F44" s="92">
        <v>41518</v>
      </c>
      <c r="G44" s="76">
        <v>4.5800000000032952</v>
      </c>
      <c r="H44" s="74" t="s">
        <v>112</v>
      </c>
      <c r="I44" s="77">
        <v>4.8000000000000001E-2</v>
      </c>
      <c r="J44" s="77">
        <v>4.8500000000247158E-2</v>
      </c>
      <c r="K44" s="76">
        <v>10818.931136000001</v>
      </c>
      <c r="L44" s="78">
        <v>112.195932</v>
      </c>
      <c r="M44" s="76">
        <v>12.138400662000002</v>
      </c>
      <c r="N44" s="69"/>
      <c r="O44" s="79">
        <f t="shared" si="0"/>
        <v>5.3261012698431552E-4</v>
      </c>
      <c r="P44" s="79">
        <f>M44/'סכום נכסי הקרן'!$C$42</f>
        <v>3.080119140719386E-4</v>
      </c>
    </row>
    <row r="45" spans="2:16">
      <c r="B45" s="73" t="s">
        <v>1132</v>
      </c>
      <c r="C45" s="69" t="s">
        <v>1133</v>
      </c>
      <c r="D45" s="69" t="s">
        <v>1081</v>
      </c>
      <c r="E45" s="69"/>
      <c r="F45" s="92">
        <v>41548</v>
      </c>
      <c r="G45" s="76">
        <v>4.6599999999978374</v>
      </c>
      <c r="H45" s="74" t="s">
        <v>112</v>
      </c>
      <c r="I45" s="77">
        <v>4.8000000000000001E-2</v>
      </c>
      <c r="J45" s="77">
        <v>4.8499999999981974E-2</v>
      </c>
      <c r="K45" s="76">
        <v>248818.87232000005</v>
      </c>
      <c r="L45" s="78">
        <v>111.527002</v>
      </c>
      <c r="M45" s="76">
        <v>277.50022871000004</v>
      </c>
      <c r="N45" s="69"/>
      <c r="O45" s="79">
        <f t="shared" si="0"/>
        <v>1.2176186646574024E-2</v>
      </c>
      <c r="P45" s="79">
        <f>M45/'סכום נכסי הקרן'!$C$42</f>
        <v>7.0415682411890893E-3</v>
      </c>
    </row>
    <row r="46" spans="2:16">
      <c r="B46" s="73" t="s">
        <v>1134</v>
      </c>
      <c r="C46" s="69" t="s">
        <v>1135</v>
      </c>
      <c r="D46" s="69" t="s">
        <v>1081</v>
      </c>
      <c r="E46" s="69"/>
      <c r="F46" s="92">
        <v>41579</v>
      </c>
      <c r="G46" s="76">
        <v>4.739999999999478</v>
      </c>
      <c r="H46" s="74" t="s">
        <v>112</v>
      </c>
      <c r="I46" s="77">
        <v>4.8000000000000001E-2</v>
      </c>
      <c r="J46" s="77">
        <v>4.8500000000013026E-2</v>
      </c>
      <c r="K46" s="76">
        <v>172655.49606400001</v>
      </c>
      <c r="L46" s="78">
        <v>111.08737000000001</v>
      </c>
      <c r="M46" s="76">
        <v>191.79845011500004</v>
      </c>
      <c r="N46" s="69"/>
      <c r="O46" s="79">
        <f t="shared" si="0"/>
        <v>8.4157542427268622E-3</v>
      </c>
      <c r="P46" s="79">
        <f>M46/'סכום נכסי הקרן'!$C$42</f>
        <v>4.8668856285897727E-3</v>
      </c>
    </row>
    <row r="47" spans="2:16">
      <c r="B47" s="73" t="s">
        <v>1136</v>
      </c>
      <c r="C47" s="69" t="s">
        <v>1137</v>
      </c>
      <c r="D47" s="69" t="s">
        <v>1081</v>
      </c>
      <c r="E47" s="69"/>
      <c r="F47" s="92">
        <v>41609</v>
      </c>
      <c r="G47" s="76">
        <v>4.8299999999898793</v>
      </c>
      <c r="H47" s="74" t="s">
        <v>112</v>
      </c>
      <c r="I47" s="77">
        <v>4.8000000000000001E-2</v>
      </c>
      <c r="J47" s="77">
        <v>4.8499999999910698E-2</v>
      </c>
      <c r="K47" s="76">
        <v>167463.61753600003</v>
      </c>
      <c r="L47" s="78">
        <v>110.33336300000001</v>
      </c>
      <c r="M47" s="76">
        <v>184.76824058900002</v>
      </c>
      <c r="N47" s="69"/>
      <c r="O47" s="79">
        <f t="shared" si="0"/>
        <v>8.1072819083038306E-3</v>
      </c>
      <c r="P47" s="79">
        <f>M47/'סכום נכסי הקרן'!$C$42</f>
        <v>4.688494063446522E-3</v>
      </c>
    </row>
    <row r="48" spans="2:16">
      <c r="B48" s="73" t="s">
        <v>1138</v>
      </c>
      <c r="C48" s="69" t="s">
        <v>1139</v>
      </c>
      <c r="D48" s="69" t="s">
        <v>1081</v>
      </c>
      <c r="E48" s="69"/>
      <c r="F48" s="92">
        <v>41672</v>
      </c>
      <c r="G48" s="76">
        <v>4.8800000000308152</v>
      </c>
      <c r="H48" s="74" t="s">
        <v>112</v>
      </c>
      <c r="I48" s="77">
        <v>4.8000000000000001E-2</v>
      </c>
      <c r="J48" s="77">
        <v>4.8500000000342387E-2</v>
      </c>
      <c r="K48" s="76">
        <v>51960.504448000007</v>
      </c>
      <c r="L48" s="78">
        <v>112.417376</v>
      </c>
      <c r="M48" s="76">
        <v>58.412635840000007</v>
      </c>
      <c r="N48" s="69"/>
      <c r="O48" s="79">
        <f t="shared" si="0"/>
        <v>2.5630362894204306E-3</v>
      </c>
      <c r="P48" s="79">
        <f>M48/'סכום נכסי הקרן'!$C$42</f>
        <v>1.4822206213203938E-3</v>
      </c>
    </row>
    <row r="49" spans="2:16">
      <c r="B49" s="73" t="s">
        <v>1140</v>
      </c>
      <c r="C49" s="69" t="s">
        <v>1141</v>
      </c>
      <c r="D49" s="69" t="s">
        <v>1081</v>
      </c>
      <c r="E49" s="69"/>
      <c r="F49" s="92">
        <v>41700</v>
      </c>
      <c r="G49" s="76">
        <v>4.9600000000066267</v>
      </c>
      <c r="H49" s="74" t="s">
        <v>112</v>
      </c>
      <c r="I49" s="77">
        <v>4.8000000000000001E-2</v>
      </c>
      <c r="J49" s="77">
        <v>4.850000000004142E-2</v>
      </c>
      <c r="K49" s="76">
        <v>225092.89376000001</v>
      </c>
      <c r="L49" s="78">
        <v>112.63502099999999</v>
      </c>
      <c r="M49" s="76">
        <v>253.53342836700006</v>
      </c>
      <c r="N49" s="69"/>
      <c r="O49" s="79">
        <f t="shared" si="0"/>
        <v>1.1124568650963248E-2</v>
      </c>
      <c r="P49" s="79">
        <f>M49/'סכום נכסי הקרן'!$C$42</f>
        <v>6.4334106878684606E-3</v>
      </c>
    </row>
    <row r="50" spans="2:16">
      <c r="B50" s="73" t="s">
        <v>1142</v>
      </c>
      <c r="C50" s="69" t="s">
        <v>1143</v>
      </c>
      <c r="D50" s="69" t="s">
        <v>1081</v>
      </c>
      <c r="E50" s="69"/>
      <c r="F50" s="92">
        <v>41730</v>
      </c>
      <c r="G50" s="76">
        <v>5.0400000000043681</v>
      </c>
      <c r="H50" s="74" t="s">
        <v>112</v>
      </c>
      <c r="I50" s="77">
        <v>4.8000000000000001E-2</v>
      </c>
      <c r="J50" s="77">
        <v>4.8500000000023885E-2</v>
      </c>
      <c r="K50" s="76">
        <v>130335.71590400001</v>
      </c>
      <c r="L50" s="78">
        <v>112.418375</v>
      </c>
      <c r="M50" s="76">
        <v>146.52129380900001</v>
      </c>
      <c r="N50" s="69"/>
      <c r="O50" s="79">
        <f t="shared" si="0"/>
        <v>6.4290780206178767E-3</v>
      </c>
      <c r="P50" s="79">
        <f>M50/'סכום נכסי הקרן'!$C$42</f>
        <v>3.7179777974943708E-3</v>
      </c>
    </row>
    <row r="51" spans="2:16">
      <c r="B51" s="73" t="s">
        <v>1144</v>
      </c>
      <c r="C51" s="69" t="s">
        <v>1145</v>
      </c>
      <c r="D51" s="69" t="s">
        <v>1081</v>
      </c>
      <c r="E51" s="69"/>
      <c r="F51" s="92">
        <v>41760</v>
      </c>
      <c r="G51" s="76">
        <v>5.1199999999857795</v>
      </c>
      <c r="H51" s="74" t="s">
        <v>112</v>
      </c>
      <c r="I51" s="77">
        <v>4.8000000000000001E-2</v>
      </c>
      <c r="J51" s="77">
        <v>4.8599999999854059E-2</v>
      </c>
      <c r="K51" s="76">
        <v>47893.604864000008</v>
      </c>
      <c r="L51" s="78">
        <v>111.592156</v>
      </c>
      <c r="M51" s="76">
        <v>53.445506023000014</v>
      </c>
      <c r="N51" s="69"/>
      <c r="O51" s="79">
        <f t="shared" si="0"/>
        <v>2.3450880014831261E-3</v>
      </c>
      <c r="P51" s="79">
        <f>M51/'סכום נכסי הקרן'!$C$42</f>
        <v>1.3561797033296472E-3</v>
      </c>
    </row>
    <row r="52" spans="2:16">
      <c r="B52" s="73" t="s">
        <v>1146</v>
      </c>
      <c r="C52" s="69" t="s">
        <v>1147</v>
      </c>
      <c r="D52" s="69" t="s">
        <v>1081</v>
      </c>
      <c r="E52" s="69"/>
      <c r="F52" s="92">
        <v>41791</v>
      </c>
      <c r="G52" s="76">
        <v>5.2100000000012683</v>
      </c>
      <c r="H52" s="74" t="s">
        <v>112</v>
      </c>
      <c r="I52" s="77">
        <v>4.8000000000000001E-2</v>
      </c>
      <c r="J52" s="77">
        <v>4.8499999999997649E-2</v>
      </c>
      <c r="K52" s="76">
        <v>191764.31360000002</v>
      </c>
      <c r="L52" s="78">
        <v>111.084216</v>
      </c>
      <c r="M52" s="76">
        <v>213.01988451300002</v>
      </c>
      <c r="N52" s="69"/>
      <c r="O52" s="79">
        <f t="shared" si="0"/>
        <v>9.3469107586665653E-3</v>
      </c>
      <c r="P52" s="79">
        <f>M52/'סכום נכסי הקרן'!$C$42</f>
        <v>5.4053795216726409E-3</v>
      </c>
    </row>
    <row r="53" spans="2:16">
      <c r="B53" s="73" t="s">
        <v>1148</v>
      </c>
      <c r="C53" s="69" t="s">
        <v>1149</v>
      </c>
      <c r="D53" s="69" t="s">
        <v>1081</v>
      </c>
      <c r="E53" s="69"/>
      <c r="F53" s="92">
        <v>41821</v>
      </c>
      <c r="G53" s="76">
        <v>5.169999999999928</v>
      </c>
      <c r="H53" s="74" t="s">
        <v>112</v>
      </c>
      <c r="I53" s="77">
        <v>4.8000000000000001E-2</v>
      </c>
      <c r="J53" s="77">
        <v>4.8499999999996456E-2</v>
      </c>
      <c r="K53" s="76">
        <v>124814.39980800003</v>
      </c>
      <c r="L53" s="78">
        <v>113.18611</v>
      </c>
      <c r="M53" s="76">
        <v>141.27256405300002</v>
      </c>
      <c r="N53" s="69"/>
      <c r="O53" s="79">
        <f t="shared" si="0"/>
        <v>6.1987736584788785E-3</v>
      </c>
      <c r="P53" s="79">
        <f>M53/'סכום נכסי הקרן'!$C$42</f>
        <v>3.5847912811147473E-3</v>
      </c>
    </row>
    <row r="54" spans="2:16">
      <c r="B54" s="73" t="s">
        <v>1150</v>
      </c>
      <c r="C54" s="69" t="s">
        <v>1151</v>
      </c>
      <c r="D54" s="69" t="s">
        <v>1081</v>
      </c>
      <c r="E54" s="69"/>
      <c r="F54" s="92">
        <v>41852</v>
      </c>
      <c r="G54" s="76">
        <v>5.2499999999757883</v>
      </c>
      <c r="H54" s="74" t="s">
        <v>112</v>
      </c>
      <c r="I54" s="77">
        <v>4.8000000000000001E-2</v>
      </c>
      <c r="J54" s="77">
        <v>4.849999999975789E-2</v>
      </c>
      <c r="K54" s="76">
        <v>91848.344832000032</v>
      </c>
      <c r="L54" s="78">
        <v>112.417824</v>
      </c>
      <c r="M54" s="76">
        <v>103.25391097000001</v>
      </c>
      <c r="N54" s="69"/>
      <c r="O54" s="79">
        <f t="shared" si="0"/>
        <v>4.5305868676358005E-3</v>
      </c>
      <c r="P54" s="79">
        <f>M54/'סכום נכסי הקרן'!$C$42</f>
        <v>2.6200679676726948E-3</v>
      </c>
    </row>
    <row r="55" spans="2:16">
      <c r="B55" s="73" t="s">
        <v>1152</v>
      </c>
      <c r="C55" s="69" t="s">
        <v>1153</v>
      </c>
      <c r="D55" s="69" t="s">
        <v>1081</v>
      </c>
      <c r="E55" s="69"/>
      <c r="F55" s="92">
        <v>41883</v>
      </c>
      <c r="G55" s="76">
        <v>5.3399999999940206</v>
      </c>
      <c r="H55" s="74" t="s">
        <v>112</v>
      </c>
      <c r="I55" s="77">
        <v>4.8000000000000001E-2</v>
      </c>
      <c r="J55" s="77">
        <v>4.8499999999910316E-2</v>
      </c>
      <c r="K55" s="76">
        <v>149519.34022400004</v>
      </c>
      <c r="L55" s="78">
        <v>111.86584000000001</v>
      </c>
      <c r="M55" s="76">
        <v>167.26106525000003</v>
      </c>
      <c r="N55" s="69"/>
      <c r="O55" s="79">
        <f t="shared" si="0"/>
        <v>7.3391000744620488E-3</v>
      </c>
      <c r="P55" s="79">
        <f>M55/'סכום נכסי הקרן'!$C$42</f>
        <v>4.2442494931515477E-3</v>
      </c>
    </row>
    <row r="56" spans="2:16">
      <c r="B56" s="73" t="s">
        <v>1154</v>
      </c>
      <c r="C56" s="69" t="s">
        <v>1155</v>
      </c>
      <c r="D56" s="69" t="s">
        <v>1081</v>
      </c>
      <c r="E56" s="69"/>
      <c r="F56" s="92">
        <v>41913</v>
      </c>
      <c r="G56" s="76">
        <v>5.420000000008411</v>
      </c>
      <c r="H56" s="74" t="s">
        <v>112</v>
      </c>
      <c r="I56" s="77">
        <v>4.8000000000000001E-2</v>
      </c>
      <c r="J56" s="77">
        <v>4.8500000000058587E-2</v>
      </c>
      <c r="K56" s="76">
        <v>130034.33088000001</v>
      </c>
      <c r="L56" s="78">
        <v>111.53838</v>
      </c>
      <c r="M56" s="76">
        <v>145.03818575900004</v>
      </c>
      <c r="N56" s="69"/>
      <c r="O56" s="79">
        <f t="shared" si="0"/>
        <v>6.3640020366528037E-3</v>
      </c>
      <c r="P56" s="79">
        <f>M56/'סכום נכסי הקרן'!$C$42</f>
        <v>3.6803439310587305E-3</v>
      </c>
    </row>
    <row r="57" spans="2:16">
      <c r="B57" s="73" t="s">
        <v>1156</v>
      </c>
      <c r="C57" s="69" t="s">
        <v>1157</v>
      </c>
      <c r="D57" s="69" t="s">
        <v>1081</v>
      </c>
      <c r="E57" s="69"/>
      <c r="F57" s="92">
        <v>41945</v>
      </c>
      <c r="G57" s="76">
        <v>5.5099999999753413</v>
      </c>
      <c r="H57" s="74" t="s">
        <v>112</v>
      </c>
      <c r="I57" s="77">
        <v>4.8000000000000001E-2</v>
      </c>
      <c r="J57" s="77">
        <v>4.849999999971745E-2</v>
      </c>
      <c r="K57" s="76">
        <v>69887.518656000015</v>
      </c>
      <c r="L57" s="78">
        <v>111.40720899999999</v>
      </c>
      <c r="M57" s="76">
        <v>77.859734091999997</v>
      </c>
      <c r="N57" s="69"/>
      <c r="O57" s="79">
        <f t="shared" si="0"/>
        <v>3.4163382818237337E-3</v>
      </c>
      <c r="P57" s="79">
        <f>M57/'סכום נכסי הקרן'!$C$42</f>
        <v>1.9756907350970323E-3</v>
      </c>
    </row>
    <row r="58" spans="2:16">
      <c r="B58" s="73" t="s">
        <v>1158</v>
      </c>
      <c r="C58" s="69" t="s">
        <v>1159</v>
      </c>
      <c r="D58" s="69" t="s">
        <v>1081</v>
      </c>
      <c r="E58" s="69"/>
      <c r="F58" s="92">
        <v>41974</v>
      </c>
      <c r="G58" s="76">
        <v>5.5899999999932808</v>
      </c>
      <c r="H58" s="74" t="s">
        <v>112</v>
      </c>
      <c r="I58" s="77">
        <v>4.8000000000000001E-2</v>
      </c>
      <c r="J58" s="77">
        <v>4.8499999999946558E-2</v>
      </c>
      <c r="K58" s="76">
        <v>236723.19078400003</v>
      </c>
      <c r="L58" s="78">
        <v>110.657724</v>
      </c>
      <c r="M58" s="76">
        <v>261.95249506400006</v>
      </c>
      <c r="N58" s="69"/>
      <c r="O58" s="79">
        <f t="shared" si="0"/>
        <v>1.1493981418546071E-2</v>
      </c>
      <c r="P58" s="79">
        <f>M58/'סכום נכסי הקרן'!$C$42</f>
        <v>6.6470445034138952E-3</v>
      </c>
    </row>
    <row r="59" spans="2:16">
      <c r="B59" s="73" t="s">
        <v>1160</v>
      </c>
      <c r="C59" s="69" t="s">
        <v>1161</v>
      </c>
      <c r="D59" s="69" t="s">
        <v>1081</v>
      </c>
      <c r="E59" s="69"/>
      <c r="F59" s="92">
        <v>42005</v>
      </c>
      <c r="G59" s="76">
        <v>5.5400000000253007</v>
      </c>
      <c r="H59" s="74" t="s">
        <v>112</v>
      </c>
      <c r="I59" s="77">
        <v>4.8000000000000001E-2</v>
      </c>
      <c r="J59" s="77">
        <v>4.8499999999978192E-2</v>
      </c>
      <c r="K59" s="76">
        <v>20271.919168000004</v>
      </c>
      <c r="L59" s="78">
        <v>113.086434</v>
      </c>
      <c r="M59" s="76">
        <v>22.924790473000002</v>
      </c>
      <c r="N59" s="69"/>
      <c r="O59" s="79">
        <f t="shared" si="0"/>
        <v>1.0058965678351206E-3</v>
      </c>
      <c r="P59" s="79">
        <f>M59/'סכום נכסי הקרן'!$C$42</f>
        <v>5.8171655310341672E-4</v>
      </c>
    </row>
    <row r="60" spans="2:16">
      <c r="B60" s="73" t="s">
        <v>1162</v>
      </c>
      <c r="C60" s="69" t="s">
        <v>1163</v>
      </c>
      <c r="D60" s="69" t="s">
        <v>1081</v>
      </c>
      <c r="E60" s="69"/>
      <c r="F60" s="92">
        <v>42036</v>
      </c>
      <c r="G60" s="76">
        <v>5.619999999992114</v>
      </c>
      <c r="H60" s="74" t="s">
        <v>112</v>
      </c>
      <c r="I60" s="77">
        <v>4.8000000000000001E-2</v>
      </c>
      <c r="J60" s="77">
        <v>4.8599999999890606E-2</v>
      </c>
      <c r="K60" s="76">
        <v>139677.93235200003</v>
      </c>
      <c r="L60" s="78">
        <v>112.57939500000001</v>
      </c>
      <c r="M60" s="76">
        <v>157.24857165200004</v>
      </c>
      <c r="N60" s="69"/>
      <c r="O60" s="79">
        <f t="shared" si="0"/>
        <v>6.899770739803082E-3</v>
      </c>
      <c r="P60" s="79">
        <f>M60/'סכום נכסי הקרן'!$C$42</f>
        <v>3.9901824703511262E-3</v>
      </c>
    </row>
    <row r="61" spans="2:16">
      <c r="B61" s="73" t="s">
        <v>1164</v>
      </c>
      <c r="C61" s="69" t="s">
        <v>1165</v>
      </c>
      <c r="D61" s="69" t="s">
        <v>1081</v>
      </c>
      <c r="E61" s="69"/>
      <c r="F61" s="92">
        <v>42064</v>
      </c>
      <c r="G61" s="76">
        <v>5.7000000000020403</v>
      </c>
      <c r="H61" s="74" t="s">
        <v>112</v>
      </c>
      <c r="I61" s="77">
        <v>4.8000000000000001E-2</v>
      </c>
      <c r="J61" s="77">
        <v>4.8600000000026539E-2</v>
      </c>
      <c r="K61" s="76">
        <v>346289.95398400008</v>
      </c>
      <c r="L61" s="78">
        <v>113.184641</v>
      </c>
      <c r="M61" s="76">
        <v>391.94704023600002</v>
      </c>
      <c r="N61" s="69"/>
      <c r="O61" s="79">
        <f t="shared" si="0"/>
        <v>1.7197896879837114E-2</v>
      </c>
      <c r="P61" s="79">
        <f>M61/'סכום נכסי הקרן'!$C$42</f>
        <v>9.9456560579563331E-3</v>
      </c>
    </row>
    <row r="62" spans="2:16">
      <c r="B62" s="73" t="s">
        <v>1166</v>
      </c>
      <c r="C62" s="69" t="s">
        <v>1167</v>
      </c>
      <c r="D62" s="69" t="s">
        <v>1081</v>
      </c>
      <c r="E62" s="69"/>
      <c r="F62" s="92">
        <v>42095</v>
      </c>
      <c r="G62" s="76">
        <v>5.7799999999934473</v>
      </c>
      <c r="H62" s="74" t="s">
        <v>112</v>
      </c>
      <c r="I62" s="77">
        <v>4.8000000000000001E-2</v>
      </c>
      <c r="J62" s="77">
        <v>4.8499999999934047E-2</v>
      </c>
      <c r="K62" s="76">
        <v>206952.24864000003</v>
      </c>
      <c r="L62" s="78">
        <v>113.569693</v>
      </c>
      <c r="M62" s="76">
        <v>235.03503374300004</v>
      </c>
      <c r="N62" s="69"/>
      <c r="O62" s="79">
        <f t="shared" si="0"/>
        <v>1.0312893984420212E-2</v>
      </c>
      <c r="P62" s="79">
        <f>M62/'סכום נכסי הקרן'!$C$42</f>
        <v>5.9640139284392411E-3</v>
      </c>
    </row>
    <row r="63" spans="2:16">
      <c r="B63" s="73" t="s">
        <v>1168</v>
      </c>
      <c r="C63" s="69" t="s">
        <v>1169</v>
      </c>
      <c r="D63" s="69" t="s">
        <v>1081</v>
      </c>
      <c r="E63" s="69"/>
      <c r="F63" s="92">
        <v>42125</v>
      </c>
      <c r="G63" s="76">
        <v>5.8700000000043717</v>
      </c>
      <c r="H63" s="74" t="s">
        <v>112</v>
      </c>
      <c r="I63" s="77">
        <v>4.8000000000000001E-2</v>
      </c>
      <c r="J63" s="77">
        <v>4.850000000001578E-2</v>
      </c>
      <c r="K63" s="76">
        <v>196767.01728000003</v>
      </c>
      <c r="L63" s="78">
        <v>112.778851</v>
      </c>
      <c r="M63" s="76">
        <v>221.91158126900001</v>
      </c>
      <c r="N63" s="69"/>
      <c r="O63" s="79">
        <f t="shared" si="0"/>
        <v>9.7370616418174984E-3</v>
      </c>
      <c r="P63" s="79">
        <f>M63/'סכום נכסי הקרן'!$C$42</f>
        <v>5.6310063248590459E-3</v>
      </c>
    </row>
    <row r="64" spans="2:16">
      <c r="B64" s="73" t="s">
        <v>1170</v>
      </c>
      <c r="C64" s="69" t="s">
        <v>1171</v>
      </c>
      <c r="D64" s="69" t="s">
        <v>1081</v>
      </c>
      <c r="E64" s="69"/>
      <c r="F64" s="92">
        <v>42156</v>
      </c>
      <c r="G64" s="76">
        <v>5.9500000000163302</v>
      </c>
      <c r="H64" s="74" t="s">
        <v>112</v>
      </c>
      <c r="I64" s="77">
        <v>4.8000000000000001E-2</v>
      </c>
      <c r="J64" s="77">
        <v>4.8500000000127018E-2</v>
      </c>
      <c r="K64" s="76">
        <v>74037.13728000001</v>
      </c>
      <c r="L64" s="78">
        <v>111.653127</v>
      </c>
      <c r="M64" s="76">
        <v>82.664778827000021</v>
      </c>
      <c r="N64" s="69"/>
      <c r="O64" s="79">
        <f t="shared" si="0"/>
        <v>3.6271745820692395E-3</v>
      </c>
      <c r="P64" s="79">
        <f>M64/'סכום נכסי הקרן'!$C$42</f>
        <v>2.0976187441684347E-3</v>
      </c>
    </row>
    <row r="65" spans="2:16">
      <c r="B65" s="73" t="s">
        <v>1172</v>
      </c>
      <c r="C65" s="69" t="s">
        <v>1173</v>
      </c>
      <c r="D65" s="69" t="s">
        <v>1081</v>
      </c>
      <c r="E65" s="69"/>
      <c r="F65" s="92">
        <v>42218</v>
      </c>
      <c r="G65" s="76">
        <v>5.9799999999954387</v>
      </c>
      <c r="H65" s="74" t="s">
        <v>112</v>
      </c>
      <c r="I65" s="77">
        <v>4.8000000000000001E-2</v>
      </c>
      <c r="J65" s="77">
        <v>4.8499999999983716E-2</v>
      </c>
      <c r="K65" s="76">
        <v>81620.67500800002</v>
      </c>
      <c r="L65" s="78">
        <v>112.852689</v>
      </c>
      <c r="M65" s="76">
        <v>92.111126779000017</v>
      </c>
      <c r="N65" s="69"/>
      <c r="O65" s="79">
        <f t="shared" si="0"/>
        <v>4.0416625135809492E-3</v>
      </c>
      <c r="P65" s="79">
        <f>M65/'סכום נכסי הקרן'!$C$42</f>
        <v>2.3373198213287637E-3</v>
      </c>
    </row>
    <row r="66" spans="2:16">
      <c r="B66" s="73" t="s">
        <v>1174</v>
      </c>
      <c r="C66" s="69" t="s">
        <v>1175</v>
      </c>
      <c r="D66" s="69" t="s">
        <v>1081</v>
      </c>
      <c r="E66" s="69"/>
      <c r="F66" s="92">
        <v>42309</v>
      </c>
      <c r="G66" s="76">
        <v>6.2299999999951785</v>
      </c>
      <c r="H66" s="74" t="s">
        <v>112</v>
      </c>
      <c r="I66" s="77">
        <v>4.8000000000000001E-2</v>
      </c>
      <c r="J66" s="77">
        <v>4.849999999998731E-2</v>
      </c>
      <c r="K66" s="76">
        <v>175926.854272</v>
      </c>
      <c r="L66" s="78">
        <v>111.985287</v>
      </c>
      <c r="M66" s="76">
        <v>197.01219246500003</v>
      </c>
      <c r="N66" s="69"/>
      <c r="O66" s="79">
        <f t="shared" si="0"/>
        <v>8.6445234234798288E-3</v>
      </c>
      <c r="P66" s="79">
        <f>M66/'סכום נכסי הקרן'!$C$42</f>
        <v>4.9991843395500038E-3</v>
      </c>
    </row>
    <row r="67" spans="2:16">
      <c r="B67" s="73" t="s">
        <v>1176</v>
      </c>
      <c r="C67" s="69" t="s">
        <v>1177</v>
      </c>
      <c r="D67" s="69" t="s">
        <v>1081</v>
      </c>
      <c r="E67" s="69"/>
      <c r="F67" s="92">
        <v>42339</v>
      </c>
      <c r="G67" s="76">
        <v>6.3100000000049823</v>
      </c>
      <c r="H67" s="74" t="s">
        <v>112</v>
      </c>
      <c r="I67" s="77">
        <v>4.8000000000000001E-2</v>
      </c>
      <c r="J67" s="77">
        <v>4.8500000000083039E-2</v>
      </c>
      <c r="K67" s="76">
        <v>140489.29824000003</v>
      </c>
      <c r="L67" s="78">
        <v>111.431074</v>
      </c>
      <c r="M67" s="76">
        <v>156.54873416200004</v>
      </c>
      <c r="N67" s="69"/>
      <c r="O67" s="79">
        <f t="shared" si="0"/>
        <v>6.8690631906953839E-3</v>
      </c>
      <c r="P67" s="79">
        <f>M67/'סכום נכסי הקרן'!$C$42</f>
        <v>3.9724240941995609E-3</v>
      </c>
    </row>
    <row r="68" spans="2:16">
      <c r="B68" s="73" t="s">
        <v>1178</v>
      </c>
      <c r="C68" s="69" t="s">
        <v>1179</v>
      </c>
      <c r="D68" s="69" t="s">
        <v>1081</v>
      </c>
      <c r="E68" s="69"/>
      <c r="F68" s="92">
        <v>42370</v>
      </c>
      <c r="G68" s="76">
        <v>6.25000000002633</v>
      </c>
      <c r="H68" s="74" t="s">
        <v>112</v>
      </c>
      <c r="I68" s="77">
        <v>4.8000000000000001E-2</v>
      </c>
      <c r="J68" s="77">
        <v>4.8500000000216481E-2</v>
      </c>
      <c r="K68" s="76">
        <v>74888.064448000019</v>
      </c>
      <c r="L68" s="78">
        <v>114.113685</v>
      </c>
      <c r="M68" s="76">
        <v>85.457529719000007</v>
      </c>
      <c r="N68" s="69"/>
      <c r="O68" s="79">
        <f t="shared" si="0"/>
        <v>3.749715223842601E-3</v>
      </c>
      <c r="P68" s="79">
        <f>M68/'סכום נכסי הקרן'!$C$42</f>
        <v>2.1684847974256763E-3</v>
      </c>
    </row>
    <row r="69" spans="2:16">
      <c r="B69" s="73" t="s">
        <v>1180</v>
      </c>
      <c r="C69" s="69" t="s">
        <v>1181</v>
      </c>
      <c r="D69" s="69" t="s">
        <v>1081</v>
      </c>
      <c r="E69" s="69"/>
      <c r="F69" s="92">
        <v>42461</v>
      </c>
      <c r="G69" s="76">
        <v>6.4899999999995268</v>
      </c>
      <c r="H69" s="74" t="s">
        <v>112</v>
      </c>
      <c r="I69" s="77">
        <v>4.8000000000000001E-2</v>
      </c>
      <c r="J69" s="77">
        <v>4.8499999999993541E-2</v>
      </c>
      <c r="K69" s="76">
        <v>204019.67884800007</v>
      </c>
      <c r="L69" s="78">
        <v>113.79674799999999</v>
      </c>
      <c r="M69" s="76">
        <v>232.16776023900002</v>
      </c>
      <c r="N69" s="69"/>
      <c r="O69" s="79">
        <f t="shared" si="0"/>
        <v>1.0187083430988324E-2</v>
      </c>
      <c r="P69" s="79">
        <f>M69/'סכום נכסי הקרן'!$C$42</f>
        <v>5.8912568639192357E-3</v>
      </c>
    </row>
    <row r="70" spans="2:16">
      <c r="B70" s="73" t="s">
        <v>1182</v>
      </c>
      <c r="C70" s="69" t="s">
        <v>1183</v>
      </c>
      <c r="D70" s="69" t="s">
        <v>1081</v>
      </c>
      <c r="E70" s="69"/>
      <c r="F70" s="92">
        <v>42491</v>
      </c>
      <c r="G70" s="76">
        <v>6.579999999992534</v>
      </c>
      <c r="H70" s="74" t="s">
        <v>112</v>
      </c>
      <c r="I70" s="77">
        <v>4.8000000000000001E-2</v>
      </c>
      <c r="J70" s="77">
        <v>4.8499999999941791E-2</v>
      </c>
      <c r="K70" s="76">
        <v>219356.50816000003</v>
      </c>
      <c r="L70" s="78">
        <v>113.58266399999999</v>
      </c>
      <c r="M70" s="76">
        <v>249.15096481700002</v>
      </c>
      <c r="N70" s="69"/>
      <c r="O70" s="79">
        <f t="shared" si="0"/>
        <v>1.09322744160912E-2</v>
      </c>
      <c r="P70" s="79">
        <f>M70/'סכום נכסי הקרן'!$C$42</f>
        <v>6.3222056762715206E-3</v>
      </c>
    </row>
    <row r="71" spans="2:16">
      <c r="B71" s="73" t="s">
        <v>1184</v>
      </c>
      <c r="C71" s="69" t="s">
        <v>1185</v>
      </c>
      <c r="D71" s="69" t="s">
        <v>1081</v>
      </c>
      <c r="E71" s="69"/>
      <c r="F71" s="92">
        <v>42522</v>
      </c>
      <c r="G71" s="76">
        <v>6.6599999999847945</v>
      </c>
      <c r="H71" s="74" t="s">
        <v>112</v>
      </c>
      <c r="I71" s="77">
        <v>4.8000000000000001E-2</v>
      </c>
      <c r="J71" s="77">
        <v>4.8499999999882769E-2</v>
      </c>
      <c r="K71" s="76">
        <v>124912.94336000003</v>
      </c>
      <c r="L71" s="78">
        <v>112.675006</v>
      </c>
      <c r="M71" s="76">
        <v>140.74566682900002</v>
      </c>
      <c r="N71" s="69"/>
      <c r="O71" s="79">
        <f t="shared" si="0"/>
        <v>6.1756544020630921E-3</v>
      </c>
      <c r="P71" s="79">
        <f>M71/'סכום נכסי הקרן'!$C$42</f>
        <v>3.5714212641740893E-3</v>
      </c>
    </row>
    <row r="72" spans="2:16">
      <c r="B72" s="73" t="s">
        <v>1186</v>
      </c>
      <c r="C72" s="69" t="s">
        <v>1187</v>
      </c>
      <c r="D72" s="69" t="s">
        <v>1081</v>
      </c>
      <c r="E72" s="69"/>
      <c r="F72" s="92">
        <v>42552</v>
      </c>
      <c r="G72" s="76">
        <v>6.5900000000492573</v>
      </c>
      <c r="H72" s="74" t="s">
        <v>112</v>
      </c>
      <c r="I72" s="77">
        <v>4.8000000000000001E-2</v>
      </c>
      <c r="J72" s="77">
        <v>4.8500000000351838E-2</v>
      </c>
      <c r="K72" s="76">
        <v>38449.248384000006</v>
      </c>
      <c r="L72" s="78">
        <v>114.576982</v>
      </c>
      <c r="M72" s="76">
        <v>44.053988437000008</v>
      </c>
      <c r="N72" s="69"/>
      <c r="O72" s="79">
        <f t="shared" si="0"/>
        <v>1.9330059230167251E-3</v>
      </c>
      <c r="P72" s="79">
        <f>M72/'סכום נכסי הקרן'!$C$42</f>
        <v>1.1178699466942526E-3</v>
      </c>
    </row>
    <row r="73" spans="2:16">
      <c r="B73" s="73" t="s">
        <v>1188</v>
      </c>
      <c r="C73" s="69" t="s">
        <v>1189</v>
      </c>
      <c r="D73" s="69" t="s">
        <v>1081</v>
      </c>
      <c r="E73" s="69"/>
      <c r="F73" s="92">
        <v>42583</v>
      </c>
      <c r="G73" s="76">
        <v>6.6699999999996011</v>
      </c>
      <c r="H73" s="74" t="s">
        <v>112</v>
      </c>
      <c r="I73" s="77">
        <v>4.8000000000000001E-2</v>
      </c>
      <c r="J73" s="77">
        <v>4.8499999999993326E-2</v>
      </c>
      <c r="K73" s="76">
        <v>329167.11270400009</v>
      </c>
      <c r="L73" s="78">
        <v>113.786986</v>
      </c>
      <c r="M73" s="76">
        <v>374.54933714499998</v>
      </c>
      <c r="N73" s="69"/>
      <c r="O73" s="79">
        <f t="shared" si="0"/>
        <v>1.6434518481763527E-2</v>
      </c>
      <c r="P73" s="79">
        <f>M73/'סכום נכסי הקרן'!$C$42</f>
        <v>9.5041893459297706E-3</v>
      </c>
    </row>
    <row r="74" spans="2:16">
      <c r="B74" s="73" t="s">
        <v>1190</v>
      </c>
      <c r="C74" s="69" t="s">
        <v>1191</v>
      </c>
      <c r="D74" s="69" t="s">
        <v>1081</v>
      </c>
      <c r="E74" s="69"/>
      <c r="F74" s="92">
        <v>42614</v>
      </c>
      <c r="G74" s="76">
        <v>6.7499999999868212</v>
      </c>
      <c r="H74" s="74" t="s">
        <v>112</v>
      </c>
      <c r="I74" s="77">
        <v>4.8000000000000001E-2</v>
      </c>
      <c r="J74" s="77">
        <v>4.8499999999938488E-2</v>
      </c>
      <c r="K74" s="76">
        <v>100836.667648</v>
      </c>
      <c r="L74" s="78">
        <v>112.87374199999999</v>
      </c>
      <c r="M74" s="76">
        <v>113.81812030200001</v>
      </c>
      <c r="N74" s="69"/>
      <c r="O74" s="79">
        <f t="shared" si="0"/>
        <v>4.9941244481195163E-3</v>
      </c>
      <c r="P74" s="79">
        <f>M74/'סכום נכסי הקרן'!$C$42</f>
        <v>2.8881347770994504E-3</v>
      </c>
    </row>
    <row r="75" spans="2:16">
      <c r="B75" s="73" t="s">
        <v>1192</v>
      </c>
      <c r="C75" s="69" t="s">
        <v>1193</v>
      </c>
      <c r="D75" s="69" t="s">
        <v>1081</v>
      </c>
      <c r="E75" s="69"/>
      <c r="F75" s="92">
        <v>42644</v>
      </c>
      <c r="G75" s="76">
        <v>6.8400000000205798</v>
      </c>
      <c r="H75" s="74" t="s">
        <v>112</v>
      </c>
      <c r="I75" s="77">
        <v>4.8000000000000001E-2</v>
      </c>
      <c r="J75" s="77">
        <v>4.8500000000171503E-2</v>
      </c>
      <c r="K75" s="76">
        <v>77562.406975999998</v>
      </c>
      <c r="L75" s="78">
        <v>112.76682700000001</v>
      </c>
      <c r="M75" s="76">
        <v>87.464664930000012</v>
      </c>
      <c r="N75" s="69"/>
      <c r="O75" s="79">
        <f t="shared" si="0"/>
        <v>3.8377845312722062E-3</v>
      </c>
      <c r="P75" s="79">
        <f>M75/'סכום נכסי הקרן'!$C$42</f>
        <v>2.2194158529539941E-3</v>
      </c>
    </row>
    <row r="76" spans="2:16">
      <c r="B76" s="73" t="s">
        <v>1194</v>
      </c>
      <c r="C76" s="69" t="s">
        <v>1195</v>
      </c>
      <c r="D76" s="69" t="s">
        <v>1081</v>
      </c>
      <c r="E76" s="69"/>
      <c r="F76" s="92">
        <v>42675</v>
      </c>
      <c r="G76" s="76">
        <v>6.9199999999990576</v>
      </c>
      <c r="H76" s="74" t="s">
        <v>112</v>
      </c>
      <c r="I76" s="77">
        <v>4.8000000000000001E-2</v>
      </c>
      <c r="J76" s="77">
        <v>4.8499999999992133E-2</v>
      </c>
      <c r="K76" s="76">
        <v>113129.43628800001</v>
      </c>
      <c r="L76" s="78">
        <v>112.424988</v>
      </c>
      <c r="M76" s="76">
        <v>127.18575488600001</v>
      </c>
      <c r="N76" s="69"/>
      <c r="O76" s="79">
        <f t="shared" si="0"/>
        <v>5.5806710411606354E-3</v>
      </c>
      <c r="P76" s="79">
        <f>M76/'סכום נכסי הקרן'!$C$42</f>
        <v>3.22733850166605E-3</v>
      </c>
    </row>
    <row r="77" spans="2:16">
      <c r="B77" s="73" t="s">
        <v>1196</v>
      </c>
      <c r="C77" s="69" t="s">
        <v>1197</v>
      </c>
      <c r="D77" s="69" t="s">
        <v>1081</v>
      </c>
      <c r="E77" s="69"/>
      <c r="F77" s="92">
        <v>42705</v>
      </c>
      <c r="G77" s="76">
        <v>7.0000000000141611</v>
      </c>
      <c r="H77" s="74" t="s">
        <v>112</v>
      </c>
      <c r="I77" s="77">
        <v>4.8000000000000001E-2</v>
      </c>
      <c r="J77" s="77">
        <v>4.860000000007788E-2</v>
      </c>
      <c r="K77" s="76">
        <v>126393.97382400003</v>
      </c>
      <c r="L77" s="78">
        <v>111.73911200000001</v>
      </c>
      <c r="M77" s="76">
        <v>141.23150451500004</v>
      </c>
      <c r="N77" s="69"/>
      <c r="O77" s="79">
        <f t="shared" si="0"/>
        <v>6.1969720433932476E-3</v>
      </c>
      <c r="P77" s="79">
        <f>M77/'סכום נכסי הקרן'!$C$42</f>
        <v>3.5837493953472196E-3</v>
      </c>
    </row>
    <row r="78" spans="2:16">
      <c r="B78" s="73" t="s">
        <v>1198</v>
      </c>
      <c r="C78" s="69" t="s">
        <v>1199</v>
      </c>
      <c r="D78" s="69" t="s">
        <v>1081</v>
      </c>
      <c r="E78" s="69"/>
      <c r="F78" s="92">
        <v>42736</v>
      </c>
      <c r="G78" s="76">
        <v>6.91999999999181</v>
      </c>
      <c r="H78" s="74" t="s">
        <v>112</v>
      </c>
      <c r="I78" s="77">
        <v>4.8000000000000001E-2</v>
      </c>
      <c r="J78" s="77">
        <v>4.8499999999965883E-2</v>
      </c>
      <c r="K78" s="76">
        <v>256013.99020800006</v>
      </c>
      <c r="L78" s="78">
        <v>114.458671</v>
      </c>
      <c r="M78" s="76">
        <v>293.03021161999999</v>
      </c>
      <c r="N78" s="69"/>
      <c r="O78" s="79">
        <f t="shared" ref="O78:O141" si="2">IFERROR(M78/$M$11,0)</f>
        <v>1.2857613005785706E-2</v>
      </c>
      <c r="P78" s="79">
        <f>M78/'סכום נכסי הקרן'!$C$42</f>
        <v>7.4356415540422702E-3</v>
      </c>
    </row>
    <row r="79" spans="2:16">
      <c r="B79" s="73" t="s">
        <v>1200</v>
      </c>
      <c r="C79" s="69" t="s">
        <v>1201</v>
      </c>
      <c r="D79" s="69" t="s">
        <v>1081</v>
      </c>
      <c r="E79" s="69"/>
      <c r="F79" s="92">
        <v>42767</v>
      </c>
      <c r="G79" s="76">
        <v>7.0099999999807565</v>
      </c>
      <c r="H79" s="74" t="s">
        <v>112</v>
      </c>
      <c r="I79" s="77">
        <v>4.8000000000000001E-2</v>
      </c>
      <c r="J79" s="77">
        <v>4.8499999999877766E-2</v>
      </c>
      <c r="K79" s="76">
        <v>139945.51046400002</v>
      </c>
      <c r="L79" s="78">
        <v>113.998153</v>
      </c>
      <c r="M79" s="76">
        <v>159.53529660700002</v>
      </c>
      <c r="N79" s="69"/>
      <c r="O79" s="79">
        <f t="shared" si="2"/>
        <v>7.000107917869181E-3</v>
      </c>
      <c r="P79" s="79">
        <f>M79/'סכום נכסי הקרן'!$C$42</f>
        <v>4.048208115570647E-3</v>
      </c>
    </row>
    <row r="80" spans="2:16">
      <c r="B80" s="73" t="s">
        <v>1202</v>
      </c>
      <c r="C80" s="69" t="s">
        <v>1203</v>
      </c>
      <c r="D80" s="69" t="s">
        <v>1081</v>
      </c>
      <c r="E80" s="69"/>
      <c r="F80" s="92">
        <v>42795</v>
      </c>
      <c r="G80" s="76">
        <v>7.0900000000120116</v>
      </c>
      <c r="H80" s="74" t="s">
        <v>112</v>
      </c>
      <c r="I80" s="77">
        <v>4.8000000000000001E-2</v>
      </c>
      <c r="J80" s="77">
        <v>4.8500000000053216E-2</v>
      </c>
      <c r="K80" s="76">
        <v>173387.02009600002</v>
      </c>
      <c r="L80" s="78">
        <v>113.784931</v>
      </c>
      <c r="M80" s="76">
        <v>197.28830160700005</v>
      </c>
      <c r="N80" s="69"/>
      <c r="O80" s="79">
        <f t="shared" si="2"/>
        <v>8.6566385718652768E-3</v>
      </c>
      <c r="P80" s="79">
        <f>M80/'סכום נכסי הקרן'!$C$42</f>
        <v>5.0061906089662401E-3</v>
      </c>
    </row>
    <row r="81" spans="2:16">
      <c r="B81" s="73" t="s">
        <v>1204</v>
      </c>
      <c r="C81" s="69" t="s">
        <v>1205</v>
      </c>
      <c r="D81" s="69" t="s">
        <v>1081</v>
      </c>
      <c r="E81" s="69"/>
      <c r="F81" s="92">
        <v>42826</v>
      </c>
      <c r="G81" s="76">
        <v>7.1700000000222079</v>
      </c>
      <c r="H81" s="74" t="s">
        <v>112</v>
      </c>
      <c r="I81" s="77">
        <v>4.8000000000000001E-2</v>
      </c>
      <c r="J81" s="77">
        <v>4.8500000000100935E-2</v>
      </c>
      <c r="K81" s="76">
        <v>122364.47763200002</v>
      </c>
      <c r="L81" s="78">
        <v>113.335953</v>
      </c>
      <c r="M81" s="76">
        <v>138.68294697600004</v>
      </c>
      <c r="N81" s="69"/>
      <c r="O81" s="79">
        <f t="shared" si="2"/>
        <v>6.0851461453799282E-3</v>
      </c>
      <c r="P81" s="79">
        <f>M81/'סכום נכסי הקרן'!$C$42</f>
        <v>3.519079748367506E-3</v>
      </c>
    </row>
    <row r="82" spans="2:16">
      <c r="B82" s="73" t="s">
        <v>1206</v>
      </c>
      <c r="C82" s="69" t="s">
        <v>1207</v>
      </c>
      <c r="D82" s="69" t="s">
        <v>1081</v>
      </c>
      <c r="E82" s="69"/>
      <c r="F82" s="92">
        <v>42856</v>
      </c>
      <c r="G82" s="76">
        <v>7.259999999989474</v>
      </c>
      <c r="H82" s="74" t="s">
        <v>112</v>
      </c>
      <c r="I82" s="77">
        <v>4.8000000000000001E-2</v>
      </c>
      <c r="J82" s="77">
        <v>4.8499999999941742E-2</v>
      </c>
      <c r="K82" s="76">
        <v>221141.80083200004</v>
      </c>
      <c r="L82" s="78">
        <v>112.547304</v>
      </c>
      <c r="M82" s="76">
        <v>248.88913383700003</v>
      </c>
      <c r="N82" s="69"/>
      <c r="O82" s="79">
        <f t="shared" si="2"/>
        <v>1.0920785766524475E-2</v>
      </c>
      <c r="P82" s="79">
        <f>M82/'סכום נכסי הקרן'!$C$42</f>
        <v>6.315561715212829E-3</v>
      </c>
    </row>
    <row r="83" spans="2:16">
      <c r="B83" s="73" t="s">
        <v>1208</v>
      </c>
      <c r="C83" s="69" t="s">
        <v>1209</v>
      </c>
      <c r="D83" s="69" t="s">
        <v>1081</v>
      </c>
      <c r="E83" s="69"/>
      <c r="F83" s="92">
        <v>42887</v>
      </c>
      <c r="G83" s="76">
        <v>7.3400000000127017</v>
      </c>
      <c r="H83" s="74" t="s">
        <v>112</v>
      </c>
      <c r="I83" s="77">
        <v>4.8000000000000001E-2</v>
      </c>
      <c r="J83" s="77">
        <v>4.8500000000064436E-2</v>
      </c>
      <c r="K83" s="76">
        <v>194197.691968</v>
      </c>
      <c r="L83" s="78">
        <v>111.891183</v>
      </c>
      <c r="M83" s="76">
        <v>217.29009463600002</v>
      </c>
      <c r="N83" s="69"/>
      <c r="O83" s="79">
        <f t="shared" si="2"/>
        <v>9.5342795248814383E-3</v>
      </c>
      <c r="P83" s="79">
        <f>M83/'סכום נכסי הקרן'!$C$42</f>
        <v>5.5137361025846673E-3</v>
      </c>
    </row>
    <row r="84" spans="2:16">
      <c r="B84" s="73" t="s">
        <v>1210</v>
      </c>
      <c r="C84" s="69" t="s">
        <v>1211</v>
      </c>
      <c r="D84" s="69" t="s">
        <v>1081</v>
      </c>
      <c r="E84" s="69"/>
      <c r="F84" s="92">
        <v>42918</v>
      </c>
      <c r="G84" s="76">
        <v>7.249999999960858</v>
      </c>
      <c r="H84" s="74" t="s">
        <v>112</v>
      </c>
      <c r="I84" s="77">
        <v>4.8000000000000001E-2</v>
      </c>
      <c r="J84" s="77">
        <v>4.8499999999775584E-2</v>
      </c>
      <c r="K84" s="76">
        <v>84310.122751999996</v>
      </c>
      <c r="L84" s="78">
        <v>113.632464</v>
      </c>
      <c r="M84" s="76">
        <v>95.803670019000009</v>
      </c>
      <c r="N84" s="69"/>
      <c r="O84" s="79">
        <f t="shared" si="2"/>
        <v>4.2036843464990457E-3</v>
      </c>
      <c r="P84" s="79">
        <f>M84/'סכום נכסי הקרן'!$C$42</f>
        <v>2.4310181052144102E-3</v>
      </c>
    </row>
    <row r="85" spans="2:16">
      <c r="B85" s="73" t="s">
        <v>1212</v>
      </c>
      <c r="C85" s="69" t="s">
        <v>1213</v>
      </c>
      <c r="D85" s="69" t="s">
        <v>1081</v>
      </c>
      <c r="E85" s="69"/>
      <c r="F85" s="92">
        <v>42949</v>
      </c>
      <c r="G85" s="76">
        <v>7.3400000000016998</v>
      </c>
      <c r="H85" s="74" t="s">
        <v>112</v>
      </c>
      <c r="I85" s="77">
        <v>4.8000000000000001E-2</v>
      </c>
      <c r="J85" s="77">
        <v>4.8500000000021241E-2</v>
      </c>
      <c r="K85" s="76">
        <v>206449.46073600007</v>
      </c>
      <c r="L85" s="78">
        <v>114.000902</v>
      </c>
      <c r="M85" s="76">
        <v>235.35424659000003</v>
      </c>
      <c r="N85" s="69"/>
      <c r="O85" s="79">
        <f t="shared" si="2"/>
        <v>1.0326900442083776E-2</v>
      </c>
      <c r="P85" s="79">
        <f>M85/'סכום נכסי הקרן'!$C$42</f>
        <v>5.9721139543601693E-3</v>
      </c>
    </row>
    <row r="86" spans="2:16">
      <c r="B86" s="73" t="s">
        <v>1214</v>
      </c>
      <c r="C86" s="69" t="s">
        <v>1215</v>
      </c>
      <c r="D86" s="69" t="s">
        <v>1081</v>
      </c>
      <c r="E86" s="69"/>
      <c r="F86" s="92">
        <v>42979</v>
      </c>
      <c r="G86" s="76">
        <v>7.4199999999840633</v>
      </c>
      <c r="H86" s="74" t="s">
        <v>112</v>
      </c>
      <c r="I86" s="77">
        <v>4.8000000000000001E-2</v>
      </c>
      <c r="J86" s="77">
        <v>4.8499999999867198E-2</v>
      </c>
      <c r="K86" s="76">
        <v>92734.517504000018</v>
      </c>
      <c r="L86" s="78">
        <v>113.68098500000001</v>
      </c>
      <c r="M86" s="76">
        <v>105.42151290400001</v>
      </c>
      <c r="N86" s="69"/>
      <c r="O86" s="79">
        <f t="shared" si="2"/>
        <v>4.6256971522166497E-3</v>
      </c>
      <c r="P86" s="79">
        <f>M86/'סכום נכסי הקרן'!$C$42</f>
        <v>2.6750708662610966E-3</v>
      </c>
    </row>
    <row r="87" spans="2:16">
      <c r="B87" s="73" t="s">
        <v>1216</v>
      </c>
      <c r="C87" s="69" t="s">
        <v>1217</v>
      </c>
      <c r="D87" s="69" t="s">
        <v>1081</v>
      </c>
      <c r="E87" s="69"/>
      <c r="F87" s="92">
        <v>43009</v>
      </c>
      <c r="G87" s="76">
        <v>7.4999999999850067</v>
      </c>
      <c r="H87" s="74" t="s">
        <v>112</v>
      </c>
      <c r="I87" s="77">
        <v>4.8000000000000001E-2</v>
      </c>
      <c r="J87" s="77">
        <v>4.8499999999890048E-2</v>
      </c>
      <c r="K87" s="76">
        <v>177238.85017600004</v>
      </c>
      <c r="L87" s="78">
        <v>112.892754</v>
      </c>
      <c r="M87" s="76">
        <v>200.08981945200003</v>
      </c>
      <c r="N87" s="69"/>
      <c r="O87" s="79">
        <f t="shared" si="2"/>
        <v>8.7795638910010531E-3</v>
      </c>
      <c r="P87" s="79">
        <f>M87/'סכום נכסי הקרן'!$C$42</f>
        <v>5.0772791236538871E-3</v>
      </c>
    </row>
    <row r="88" spans="2:16">
      <c r="B88" s="73" t="s">
        <v>1218</v>
      </c>
      <c r="C88" s="69" t="s">
        <v>1219</v>
      </c>
      <c r="D88" s="69" t="s">
        <v>1081</v>
      </c>
      <c r="E88" s="69"/>
      <c r="F88" s="92">
        <v>43040</v>
      </c>
      <c r="G88" s="76">
        <v>7.5900000000180716</v>
      </c>
      <c r="H88" s="74" t="s">
        <v>112</v>
      </c>
      <c r="I88" s="77">
        <v>4.8000000000000001E-2</v>
      </c>
      <c r="J88" s="77">
        <v>4.8500000000088958E-2</v>
      </c>
      <c r="K88" s="76">
        <v>190149.49408000003</v>
      </c>
      <c r="L88" s="78">
        <v>112.320705</v>
      </c>
      <c r="M88" s="76">
        <v>213.57725244600002</v>
      </c>
      <c r="N88" s="69"/>
      <c r="O88" s="79">
        <f t="shared" si="2"/>
        <v>9.3713670123229016E-3</v>
      </c>
      <c r="P88" s="79">
        <f>M88/'סכום נכסי הקרן'!$C$42</f>
        <v>5.4195227328473301E-3</v>
      </c>
    </row>
    <row r="89" spans="2:16">
      <c r="B89" s="73" t="s">
        <v>1220</v>
      </c>
      <c r="C89" s="69" t="s">
        <v>1221</v>
      </c>
      <c r="D89" s="69" t="s">
        <v>1081</v>
      </c>
      <c r="E89" s="69"/>
      <c r="F89" s="92">
        <v>43070</v>
      </c>
      <c r="G89" s="76">
        <v>7.6699999999885371</v>
      </c>
      <c r="H89" s="74" t="s">
        <v>112</v>
      </c>
      <c r="I89" s="77">
        <v>4.8000000000000001E-2</v>
      </c>
      <c r="J89" s="77">
        <v>4.8499999999910226E-2</v>
      </c>
      <c r="K89" s="76">
        <v>194726.37452800001</v>
      </c>
      <c r="L89" s="78">
        <v>111.557219</v>
      </c>
      <c r="M89" s="76">
        <v>217.23132824700002</v>
      </c>
      <c r="N89" s="69"/>
      <c r="O89" s="79">
        <f t="shared" si="2"/>
        <v>9.5317009665705655E-3</v>
      </c>
      <c r="P89" s="79">
        <f>M89/'סכום נכסי הקרן'!$C$42</f>
        <v>5.5122449054769915E-3</v>
      </c>
    </row>
    <row r="90" spans="2:16">
      <c r="B90" s="73" t="s">
        <v>1222</v>
      </c>
      <c r="C90" s="69" t="s">
        <v>1223</v>
      </c>
      <c r="D90" s="69" t="s">
        <v>1081</v>
      </c>
      <c r="E90" s="69"/>
      <c r="F90" s="92">
        <v>43101</v>
      </c>
      <c r="G90" s="76">
        <v>7.5699999999932102</v>
      </c>
      <c r="H90" s="74" t="s">
        <v>112</v>
      </c>
      <c r="I90" s="77">
        <v>4.8000000000000001E-2</v>
      </c>
      <c r="J90" s="77">
        <v>4.8499999999957154E-2</v>
      </c>
      <c r="K90" s="76">
        <v>265849.64371200005</v>
      </c>
      <c r="L90" s="78">
        <v>114.113761</v>
      </c>
      <c r="M90" s="76">
        <v>303.37102715800006</v>
      </c>
      <c r="N90" s="69"/>
      <c r="O90" s="79">
        <f t="shared" si="2"/>
        <v>1.3311348487928551E-2</v>
      </c>
      <c r="P90" s="79">
        <f>M90/'סכום נכסי הקרן'!$C$42</f>
        <v>7.6980397459964515E-3</v>
      </c>
    </row>
    <row r="91" spans="2:16">
      <c r="B91" s="73" t="s">
        <v>1224</v>
      </c>
      <c r="C91" s="69" t="s">
        <v>1225</v>
      </c>
      <c r="D91" s="69" t="s">
        <v>1081</v>
      </c>
      <c r="E91" s="69"/>
      <c r="F91" s="92">
        <v>43132</v>
      </c>
      <c r="G91" s="76">
        <v>7.6599999999876456</v>
      </c>
      <c r="H91" s="74" t="s">
        <v>112</v>
      </c>
      <c r="I91" s="77">
        <v>4.8000000000000001E-2</v>
      </c>
      <c r="J91" s="77">
        <v>4.8499999999911995E-2</v>
      </c>
      <c r="K91" s="76">
        <v>255223.48390400002</v>
      </c>
      <c r="L91" s="78">
        <v>113.546487</v>
      </c>
      <c r="M91" s="76">
        <v>289.79730096300005</v>
      </c>
      <c r="N91" s="69"/>
      <c r="O91" s="79">
        <f t="shared" si="2"/>
        <v>1.2715758983703198E-2</v>
      </c>
      <c r="P91" s="79">
        <f>M91/'סכום נכסי הקרן'!$C$42</f>
        <v>7.3536064468470155E-3</v>
      </c>
    </row>
    <row r="92" spans="2:16">
      <c r="B92" s="73" t="s">
        <v>1226</v>
      </c>
      <c r="C92" s="69" t="s">
        <v>1227</v>
      </c>
      <c r="D92" s="69" t="s">
        <v>1081</v>
      </c>
      <c r="E92" s="69"/>
      <c r="F92" s="92">
        <v>43161</v>
      </c>
      <c r="G92" s="76">
        <v>7.7399999999651214</v>
      </c>
      <c r="H92" s="74" t="s">
        <v>112</v>
      </c>
      <c r="I92" s="77">
        <v>4.8000000000000001E-2</v>
      </c>
      <c r="J92" s="77">
        <v>4.8499999999787512E-2</v>
      </c>
      <c r="K92" s="76">
        <v>60036.040640000014</v>
      </c>
      <c r="L92" s="78">
        <v>113.664711</v>
      </c>
      <c r="M92" s="76">
        <v>68.239792337000026</v>
      </c>
      <c r="N92" s="69"/>
      <c r="O92" s="79">
        <f t="shared" si="2"/>
        <v>2.9942333816491795E-3</v>
      </c>
      <c r="P92" s="79">
        <f>M92/'סכום נכסי הקרן'!$C$42</f>
        <v>1.7315847152245684E-3</v>
      </c>
    </row>
    <row r="93" spans="2:16">
      <c r="B93" s="73" t="s">
        <v>1228</v>
      </c>
      <c r="C93" s="69" t="s">
        <v>1229</v>
      </c>
      <c r="D93" s="69" t="s">
        <v>1081</v>
      </c>
      <c r="E93" s="69"/>
      <c r="F93" s="92">
        <v>43221</v>
      </c>
      <c r="G93" s="76">
        <v>7.8999999999890074</v>
      </c>
      <c r="H93" s="74" t="s">
        <v>112</v>
      </c>
      <c r="I93" s="77">
        <v>4.8000000000000001E-2</v>
      </c>
      <c r="J93" s="77">
        <v>4.849999999992672E-2</v>
      </c>
      <c r="K93" s="76">
        <v>242994.01331200002</v>
      </c>
      <c r="L93" s="78">
        <v>112.32286999999999</v>
      </c>
      <c r="M93" s="76">
        <v>272.93784850000009</v>
      </c>
      <c r="N93" s="69"/>
      <c r="O93" s="79">
        <f t="shared" si="2"/>
        <v>1.1975998007999424E-2</v>
      </c>
      <c r="P93" s="79">
        <f>M93/'סכום נכסי הקרן'!$C$42</f>
        <v>6.925797844385061E-3</v>
      </c>
    </row>
    <row r="94" spans="2:16">
      <c r="B94" s="73" t="s">
        <v>1230</v>
      </c>
      <c r="C94" s="69" t="s">
        <v>1231</v>
      </c>
      <c r="D94" s="69" t="s">
        <v>1081</v>
      </c>
      <c r="E94" s="69"/>
      <c r="F94" s="92">
        <v>43252</v>
      </c>
      <c r="G94" s="76">
        <v>7.9900000000027838</v>
      </c>
      <c r="H94" s="74" t="s">
        <v>112</v>
      </c>
      <c r="I94" s="77">
        <v>4.8000000000000001E-2</v>
      </c>
      <c r="J94" s="77">
        <v>4.8500000000019881E-2</v>
      </c>
      <c r="K94" s="76">
        <v>135412.50707200001</v>
      </c>
      <c r="L94" s="78">
        <v>111.437478</v>
      </c>
      <c r="M94" s="76">
        <v>150.90028264200001</v>
      </c>
      <c r="N94" s="69"/>
      <c r="O94" s="79">
        <f t="shared" si="2"/>
        <v>6.6212197914615779E-3</v>
      </c>
      <c r="P94" s="79">
        <f>M94/'סכום נכסי הקרן'!$C$42</f>
        <v>3.8290946381482152E-3</v>
      </c>
    </row>
    <row r="95" spans="2:16">
      <c r="B95" s="73" t="s">
        <v>1232</v>
      </c>
      <c r="C95" s="69" t="s">
        <v>1233</v>
      </c>
      <c r="D95" s="69" t="s">
        <v>1081</v>
      </c>
      <c r="E95" s="69"/>
      <c r="F95" s="92">
        <v>43282</v>
      </c>
      <c r="G95" s="76">
        <v>7.8799999999918287</v>
      </c>
      <c r="H95" s="74" t="s">
        <v>112</v>
      </c>
      <c r="I95" s="77">
        <v>4.8000000000000001E-2</v>
      </c>
      <c r="J95" s="77">
        <v>4.8499999999940417E-2</v>
      </c>
      <c r="K95" s="76">
        <v>103854.83366400002</v>
      </c>
      <c r="L95" s="78">
        <v>113.10691799999999</v>
      </c>
      <c r="M95" s="76">
        <v>117.46700174200001</v>
      </c>
      <c r="N95" s="69"/>
      <c r="O95" s="79">
        <f t="shared" si="2"/>
        <v>5.1542304836035098E-3</v>
      </c>
      <c r="P95" s="79">
        <f>M95/'סכום נכסי הקרן'!$C$42</f>
        <v>2.9807251428199035E-3</v>
      </c>
    </row>
    <row r="96" spans="2:16">
      <c r="B96" s="73" t="s">
        <v>1234</v>
      </c>
      <c r="C96" s="69" t="s">
        <v>1235</v>
      </c>
      <c r="D96" s="69" t="s">
        <v>1081</v>
      </c>
      <c r="E96" s="69"/>
      <c r="F96" s="92">
        <v>43313</v>
      </c>
      <c r="G96" s="76">
        <v>7.9599999999983035</v>
      </c>
      <c r="H96" s="74" t="s">
        <v>112</v>
      </c>
      <c r="I96" s="77">
        <v>4.8000000000000001E-2</v>
      </c>
      <c r="J96" s="77">
        <v>4.8599999999986071E-2</v>
      </c>
      <c r="K96" s="76">
        <v>293410.18924800004</v>
      </c>
      <c r="L96" s="78">
        <v>112.515468</v>
      </c>
      <c r="M96" s="76">
        <v>330.13184751100005</v>
      </c>
      <c r="N96" s="69"/>
      <c r="O96" s="79">
        <f t="shared" si="2"/>
        <v>1.4485562811816862E-2</v>
      </c>
      <c r="P96" s="79">
        <f>M96/'סכום נכסי הקרן'!$C$42</f>
        <v>8.3770955564432866E-3</v>
      </c>
    </row>
    <row r="97" spans="2:16">
      <c r="B97" s="73" t="s">
        <v>1236</v>
      </c>
      <c r="C97" s="69" t="s">
        <v>1237</v>
      </c>
      <c r="D97" s="69" t="s">
        <v>1081</v>
      </c>
      <c r="E97" s="69"/>
      <c r="F97" s="92">
        <v>43345</v>
      </c>
      <c r="G97" s="76">
        <v>8.0500000000037666</v>
      </c>
      <c r="H97" s="74" t="s">
        <v>112</v>
      </c>
      <c r="I97" s="77">
        <v>4.8000000000000001E-2</v>
      </c>
      <c r="J97" s="77">
        <v>4.8500000000018015E-2</v>
      </c>
      <c r="K97" s="76">
        <v>272329.06208000006</v>
      </c>
      <c r="L97" s="78">
        <v>112.06857599999999</v>
      </c>
      <c r="M97" s="76">
        <v>305.19530299700006</v>
      </c>
      <c r="N97" s="69"/>
      <c r="O97" s="79">
        <f t="shared" si="2"/>
        <v>1.3391394271003247E-2</v>
      </c>
      <c r="P97" s="79">
        <f>M97/'סכום נכסי הקרן'!$C$42</f>
        <v>7.7443307450013408E-3</v>
      </c>
    </row>
    <row r="98" spans="2:16">
      <c r="B98" s="73" t="s">
        <v>1238</v>
      </c>
      <c r="C98" s="69" t="s">
        <v>1239</v>
      </c>
      <c r="D98" s="69" t="s">
        <v>1081</v>
      </c>
      <c r="E98" s="69"/>
      <c r="F98" s="92">
        <v>43375</v>
      </c>
      <c r="G98" s="76">
        <v>8.1299999999863388</v>
      </c>
      <c r="H98" s="74" t="s">
        <v>112</v>
      </c>
      <c r="I98" s="77">
        <v>4.8000000000000001E-2</v>
      </c>
      <c r="J98" s="77">
        <v>4.8499999999903717E-2</v>
      </c>
      <c r="K98" s="76">
        <v>97794.045568000016</v>
      </c>
      <c r="L98" s="78">
        <v>111.52074500000001</v>
      </c>
      <c r="M98" s="76">
        <v>109.06064847300001</v>
      </c>
      <c r="N98" s="69"/>
      <c r="O98" s="79">
        <f t="shared" si="2"/>
        <v>4.7853755572627122E-3</v>
      </c>
      <c r="P98" s="79">
        <f>M98/'סכום נכסי הקרן'!$C$42</f>
        <v>2.7674139305071139E-3</v>
      </c>
    </row>
    <row r="99" spans="2:16">
      <c r="B99" s="73" t="s">
        <v>1240</v>
      </c>
      <c r="C99" s="69" t="s">
        <v>1241</v>
      </c>
      <c r="D99" s="69" t="s">
        <v>1081</v>
      </c>
      <c r="E99" s="69"/>
      <c r="F99" s="92">
        <v>43405</v>
      </c>
      <c r="G99" s="76">
        <v>8.220000023958784</v>
      </c>
      <c r="H99" s="74" t="s">
        <v>112</v>
      </c>
      <c r="I99" s="77">
        <v>4.8000000000000001E-2</v>
      </c>
      <c r="J99" s="77">
        <v>4.8500000108903547E-2</v>
      </c>
      <c r="K99" s="76">
        <v>66.175232000000008</v>
      </c>
      <c r="L99" s="78">
        <v>111.007533</v>
      </c>
      <c r="M99" s="76">
        <v>7.3459492000000015E-2</v>
      </c>
      <c r="N99" s="69"/>
      <c r="O99" s="79">
        <f t="shared" si="2"/>
        <v>3.2232639580605824E-6</v>
      </c>
      <c r="P99" s="79">
        <f>M99/'סכום נכסי הקרן'!$C$42</f>
        <v>1.864034593000837E-6</v>
      </c>
    </row>
    <row r="100" spans="2:16">
      <c r="B100" s="73" t="s">
        <v>1242</v>
      </c>
      <c r="C100" s="69" t="s">
        <v>1243</v>
      </c>
      <c r="D100" s="69" t="s">
        <v>1081</v>
      </c>
      <c r="E100" s="69"/>
      <c r="F100" s="92">
        <v>43435</v>
      </c>
      <c r="G100" s="76">
        <v>8.300000000024065</v>
      </c>
      <c r="H100" s="74" t="s">
        <v>112</v>
      </c>
      <c r="I100" s="77">
        <v>4.8000000000000001E-2</v>
      </c>
      <c r="J100" s="77">
        <v>4.8600000000112303E-2</v>
      </c>
      <c r="K100" s="76">
        <v>113143.82220800001</v>
      </c>
      <c r="L100" s="78">
        <v>110.17966300000001</v>
      </c>
      <c r="M100" s="76">
        <v>124.66148206000003</v>
      </c>
      <c r="N100" s="69"/>
      <c r="O100" s="79">
        <f t="shared" si="2"/>
        <v>5.4699107105507057E-3</v>
      </c>
      <c r="P100" s="79">
        <f>M100/'סכום נכסי הקרן'!$C$42</f>
        <v>3.1632850792732577E-3</v>
      </c>
    </row>
    <row r="101" spans="2:16">
      <c r="B101" s="73" t="s">
        <v>1244</v>
      </c>
      <c r="C101" s="69" t="s">
        <v>1245</v>
      </c>
      <c r="D101" s="69" t="s">
        <v>1081</v>
      </c>
      <c r="E101" s="69"/>
      <c r="F101" s="92">
        <v>43497</v>
      </c>
      <c r="G101" s="76">
        <v>8.2699999999968803</v>
      </c>
      <c r="H101" s="74" t="s">
        <v>112</v>
      </c>
      <c r="I101" s="77">
        <v>4.8000000000000001E-2</v>
      </c>
      <c r="J101" s="77">
        <v>4.8499999999947994E-2</v>
      </c>
      <c r="K101" s="76">
        <v>170765.90547200004</v>
      </c>
      <c r="L101" s="78">
        <v>112.61681799999999</v>
      </c>
      <c r="M101" s="76">
        <v>192.31112908000003</v>
      </c>
      <c r="N101" s="69"/>
      <c r="O101" s="79">
        <f t="shared" si="2"/>
        <v>8.4382496287545832E-3</v>
      </c>
      <c r="P101" s="79">
        <f>M101/'סכום נכסי הקרן'!$C$42</f>
        <v>4.879894857211498E-3</v>
      </c>
    </row>
    <row r="102" spans="2:16">
      <c r="B102" s="73" t="s">
        <v>1246</v>
      </c>
      <c r="C102" s="69" t="s">
        <v>1247</v>
      </c>
      <c r="D102" s="69" t="s">
        <v>1081</v>
      </c>
      <c r="E102" s="69"/>
      <c r="F102" s="92">
        <v>43525</v>
      </c>
      <c r="G102" s="76">
        <v>8.3499999999901888</v>
      </c>
      <c r="H102" s="74" t="s">
        <v>112</v>
      </c>
      <c r="I102" s="77">
        <v>4.8000000000000001E-2</v>
      </c>
      <c r="J102" s="77">
        <v>4.8699999999947119E-2</v>
      </c>
      <c r="K102" s="76">
        <v>267964.37395200005</v>
      </c>
      <c r="L102" s="78">
        <v>112.215339</v>
      </c>
      <c r="M102" s="76">
        <v>300.69712945700007</v>
      </c>
      <c r="N102" s="69"/>
      <c r="O102" s="79">
        <f t="shared" si="2"/>
        <v>1.3194022900008963E-2</v>
      </c>
      <c r="P102" s="79">
        <f>M102/'סכום נכסי הקרן'!$C$42</f>
        <v>7.6301895924341407E-3</v>
      </c>
    </row>
    <row r="103" spans="2:16">
      <c r="B103" s="73" t="s">
        <v>1248</v>
      </c>
      <c r="C103" s="69" t="s">
        <v>1249</v>
      </c>
      <c r="D103" s="69" t="s">
        <v>1081</v>
      </c>
      <c r="E103" s="69"/>
      <c r="F103" s="92">
        <v>43556</v>
      </c>
      <c r="G103" s="76">
        <v>8.4300000000061157</v>
      </c>
      <c r="H103" s="74" t="s">
        <v>112</v>
      </c>
      <c r="I103" s="77">
        <v>4.8000000000000001E-2</v>
      </c>
      <c r="J103" s="77">
        <v>4.8700000000021892E-2</v>
      </c>
      <c r="K103" s="76">
        <v>118655.78745600002</v>
      </c>
      <c r="L103" s="78">
        <v>111.636476</v>
      </c>
      <c r="M103" s="76">
        <v>132.46313973300002</v>
      </c>
      <c r="N103" s="69"/>
      <c r="O103" s="79">
        <f t="shared" si="2"/>
        <v>5.8122327346467563E-3</v>
      </c>
      <c r="P103" s="79">
        <f>M103/'סכום נכסי הקרן'!$C$42</f>
        <v>3.3612521409733631E-3</v>
      </c>
    </row>
    <row r="104" spans="2:16">
      <c r="B104" s="73" t="s">
        <v>1250</v>
      </c>
      <c r="C104" s="69" t="s">
        <v>1251</v>
      </c>
      <c r="D104" s="69" t="s">
        <v>1081</v>
      </c>
      <c r="E104" s="69"/>
      <c r="F104" s="92">
        <v>43586</v>
      </c>
      <c r="G104" s="76">
        <v>8.5200000000061191</v>
      </c>
      <c r="H104" s="74" t="s">
        <v>112</v>
      </c>
      <c r="I104" s="77">
        <v>4.8000000000000001E-2</v>
      </c>
      <c r="J104" s="77">
        <v>4.8500000000032781E-2</v>
      </c>
      <c r="K104" s="76">
        <v>289076.43084799999</v>
      </c>
      <c r="L104" s="78">
        <v>110.79268399999999</v>
      </c>
      <c r="M104" s="76">
        <v>320.27553602700004</v>
      </c>
      <c r="N104" s="69"/>
      <c r="O104" s="79">
        <f t="shared" si="2"/>
        <v>1.405308645374736E-2</v>
      </c>
      <c r="P104" s="79">
        <f>M104/'סכום נכסי הקרן'!$C$42</f>
        <v>8.1269916547505369E-3</v>
      </c>
    </row>
    <row r="105" spans="2:16">
      <c r="B105" s="73" t="s">
        <v>1252</v>
      </c>
      <c r="C105" s="69" t="s">
        <v>1253</v>
      </c>
      <c r="D105" s="69" t="s">
        <v>1081</v>
      </c>
      <c r="E105" s="69"/>
      <c r="F105" s="92">
        <v>43617</v>
      </c>
      <c r="G105" s="76">
        <v>8.6000000425391256</v>
      </c>
      <c r="H105" s="74" t="s">
        <v>112</v>
      </c>
      <c r="I105" s="77">
        <v>4.8000000000000001E-2</v>
      </c>
      <c r="J105" s="77">
        <v>4.8500000300276194E-2</v>
      </c>
      <c r="K105" s="76">
        <v>72.648896000000008</v>
      </c>
      <c r="L105" s="78">
        <v>110.017386</v>
      </c>
      <c r="M105" s="76">
        <v>7.9926416000000014E-2</v>
      </c>
      <c r="N105" s="69"/>
      <c r="O105" s="79">
        <f t="shared" si="2"/>
        <v>3.5070203860075243E-6</v>
      </c>
      <c r="P105" s="79">
        <f>M105/'סכום נכסי הקרן'!$C$42</f>
        <v>2.0281327880483517E-6</v>
      </c>
    </row>
    <row r="106" spans="2:16">
      <c r="B106" s="73" t="s">
        <v>1254</v>
      </c>
      <c r="C106" s="69" t="s">
        <v>1255</v>
      </c>
      <c r="D106" s="69" t="s">
        <v>1081</v>
      </c>
      <c r="E106" s="69"/>
      <c r="F106" s="92">
        <v>43647</v>
      </c>
      <c r="G106" s="76">
        <v>8.4799999999959983</v>
      </c>
      <c r="H106" s="74" t="s">
        <v>112</v>
      </c>
      <c r="I106" s="77">
        <v>4.8000000000000001E-2</v>
      </c>
      <c r="J106" s="77">
        <v>4.8500000000024995E-2</v>
      </c>
      <c r="K106" s="76">
        <v>89726.421631999998</v>
      </c>
      <c r="L106" s="78">
        <v>111.43966399999999</v>
      </c>
      <c r="M106" s="76">
        <v>99.990823155000015</v>
      </c>
      <c r="N106" s="69"/>
      <c r="O106" s="79">
        <f t="shared" si="2"/>
        <v>4.3874087287769561E-3</v>
      </c>
      <c r="P106" s="79">
        <f>M106/'סכום נכסי הקרן'!$C$42</f>
        <v>2.5372671150999666E-3</v>
      </c>
    </row>
    <row r="107" spans="2:16">
      <c r="B107" s="73" t="s">
        <v>1256</v>
      </c>
      <c r="C107" s="69" t="s">
        <v>1257</v>
      </c>
      <c r="D107" s="69" t="s">
        <v>1081</v>
      </c>
      <c r="E107" s="69"/>
      <c r="F107" s="92">
        <v>43678</v>
      </c>
      <c r="G107" s="76">
        <v>8.5600000000119092</v>
      </c>
      <c r="H107" s="74" t="s">
        <v>112</v>
      </c>
      <c r="I107" s="77">
        <v>4.8000000000000001E-2</v>
      </c>
      <c r="J107" s="77">
        <v>4.8500000000057775E-2</v>
      </c>
      <c r="K107" s="76">
        <v>201534.51116800003</v>
      </c>
      <c r="L107" s="78">
        <v>111.659302</v>
      </c>
      <c r="M107" s="76">
        <v>225.03202752200005</v>
      </c>
      <c r="N107" s="69"/>
      <c r="O107" s="79">
        <f t="shared" si="2"/>
        <v>9.8739809379699995E-3</v>
      </c>
      <c r="P107" s="79">
        <f>M107/'סכום נכסי הקרן'!$C$42</f>
        <v>5.7101876478280631E-3</v>
      </c>
    </row>
    <row r="108" spans="2:16">
      <c r="B108" s="73" t="s">
        <v>1258</v>
      </c>
      <c r="C108" s="69" t="s">
        <v>1259</v>
      </c>
      <c r="D108" s="69" t="s">
        <v>1081</v>
      </c>
      <c r="E108" s="69"/>
      <c r="F108" s="92">
        <v>43709</v>
      </c>
      <c r="G108" s="76">
        <v>8.6500000437749467</v>
      </c>
      <c r="H108" s="74" t="s">
        <v>112</v>
      </c>
      <c r="I108" s="77">
        <v>4.8000000000000001E-2</v>
      </c>
      <c r="J108" s="77">
        <v>4.8500000231749718E-2</v>
      </c>
      <c r="K108" s="76">
        <v>87.034816000000006</v>
      </c>
      <c r="L108" s="78">
        <v>111.55018200000001</v>
      </c>
      <c r="M108" s="76">
        <v>9.7087495000000024E-2</v>
      </c>
      <c r="N108" s="69"/>
      <c r="O108" s="79">
        <f t="shared" si="2"/>
        <v>4.2600161652613528E-6</v>
      </c>
      <c r="P108" s="79">
        <f>M108/'סכום נכסי הקרן'!$C$42</f>
        <v>2.463595163818936E-6</v>
      </c>
    </row>
    <row r="109" spans="2:16">
      <c r="B109" s="73" t="s">
        <v>1260</v>
      </c>
      <c r="C109" s="69" t="s">
        <v>1261</v>
      </c>
      <c r="D109" s="69" t="s">
        <v>1081</v>
      </c>
      <c r="E109" s="69"/>
      <c r="F109" s="92">
        <v>43740</v>
      </c>
      <c r="G109" s="76">
        <v>8.7300000000132574</v>
      </c>
      <c r="H109" s="74" t="s">
        <v>112</v>
      </c>
      <c r="I109" s="77">
        <v>4.8000000000000001E-2</v>
      </c>
      <c r="J109" s="77">
        <v>4.8500000000082387E-2</v>
      </c>
      <c r="K109" s="76">
        <v>229947.42246400003</v>
      </c>
      <c r="L109" s="78">
        <v>110.855569</v>
      </c>
      <c r="M109" s="76">
        <v>254.90952269400003</v>
      </c>
      <c r="N109" s="69"/>
      <c r="O109" s="79">
        <f t="shared" si="2"/>
        <v>1.1184949074600138E-2</v>
      </c>
      <c r="P109" s="79">
        <f>M109/'סכום נכסי הקרן'!$C$42</f>
        <v>6.4683290811070118E-3</v>
      </c>
    </row>
    <row r="110" spans="2:16">
      <c r="B110" s="73" t="s">
        <v>1262</v>
      </c>
      <c r="C110" s="69" t="s">
        <v>1263</v>
      </c>
      <c r="D110" s="69" t="s">
        <v>1081</v>
      </c>
      <c r="E110" s="69"/>
      <c r="F110" s="92">
        <v>43770</v>
      </c>
      <c r="G110" s="76">
        <v>8.8199999999922536</v>
      </c>
      <c r="H110" s="74" t="s">
        <v>112</v>
      </c>
      <c r="I110" s="77">
        <v>4.8000000000000001E-2</v>
      </c>
      <c r="J110" s="77">
        <v>4.8499999999958021E-2</v>
      </c>
      <c r="K110" s="76">
        <v>333728.88793600007</v>
      </c>
      <c r="L110" s="78">
        <v>110.652058</v>
      </c>
      <c r="M110" s="76">
        <v>369.27788302300007</v>
      </c>
      <c r="N110" s="69"/>
      <c r="O110" s="79">
        <f t="shared" si="2"/>
        <v>1.6203217017304553E-2</v>
      </c>
      <c r="P110" s="79">
        <f>M110/'סכום נכסי הקרן'!$C$42</f>
        <v>9.3704261987680032E-3</v>
      </c>
    </row>
    <row r="111" spans="2:16">
      <c r="B111" s="73" t="s">
        <v>1264</v>
      </c>
      <c r="C111" s="69" t="s">
        <v>1265</v>
      </c>
      <c r="D111" s="69" t="s">
        <v>1081</v>
      </c>
      <c r="E111" s="69"/>
      <c r="F111" s="92">
        <v>43800</v>
      </c>
      <c r="G111" s="76">
        <v>8.8999999999713832</v>
      </c>
      <c r="H111" s="74" t="s">
        <v>112</v>
      </c>
      <c r="I111" s="77">
        <v>4.8000000000000001E-2</v>
      </c>
      <c r="J111" s="77">
        <v>4.8499999999844744E-2</v>
      </c>
      <c r="K111" s="76">
        <v>149586.95404800004</v>
      </c>
      <c r="L111" s="78">
        <v>109.795096</v>
      </c>
      <c r="M111" s="76">
        <v>164.23914014300001</v>
      </c>
      <c r="N111" s="69"/>
      <c r="O111" s="79">
        <f t="shared" si="2"/>
        <v>7.2065037003767023E-3</v>
      </c>
      <c r="P111" s="79">
        <f>M111/'סכום נכסי הקרן'!$C$42</f>
        <v>4.1675681442401536E-3</v>
      </c>
    </row>
    <row r="112" spans="2:16">
      <c r="B112" s="73" t="s">
        <v>1266</v>
      </c>
      <c r="C112" s="69" t="s">
        <v>1267</v>
      </c>
      <c r="D112" s="69" t="s">
        <v>1081</v>
      </c>
      <c r="E112" s="69"/>
      <c r="F112" s="92">
        <v>43831</v>
      </c>
      <c r="G112" s="76">
        <v>8.769999999993825</v>
      </c>
      <c r="H112" s="74" t="s">
        <v>112</v>
      </c>
      <c r="I112" s="77">
        <v>4.8000000000000001E-2</v>
      </c>
      <c r="J112" s="77">
        <v>4.8499999999955898E-2</v>
      </c>
      <c r="K112" s="76">
        <v>201689.15980800003</v>
      </c>
      <c r="L112" s="78">
        <v>112.40124400000001</v>
      </c>
      <c r="M112" s="76">
        <v>226.70112532000002</v>
      </c>
      <c r="N112" s="69"/>
      <c r="O112" s="79">
        <f t="shared" si="2"/>
        <v>9.947217801284703E-3</v>
      </c>
      <c r="P112" s="79">
        <f>M112/'סכום נכסי הקרן'!$C$42</f>
        <v>5.7525410040774293E-3</v>
      </c>
    </row>
    <row r="113" spans="2:16">
      <c r="B113" s="73" t="s">
        <v>1268</v>
      </c>
      <c r="C113" s="69" t="s">
        <v>1269</v>
      </c>
      <c r="D113" s="69" t="s">
        <v>1081</v>
      </c>
      <c r="E113" s="69"/>
      <c r="F113" s="92">
        <v>43863</v>
      </c>
      <c r="G113" s="76">
        <v>8.8599999999959351</v>
      </c>
      <c r="H113" s="74" t="s">
        <v>112</v>
      </c>
      <c r="I113" s="77">
        <v>4.8000000000000001E-2</v>
      </c>
      <c r="J113" s="77">
        <v>4.869999999996228E-2</v>
      </c>
      <c r="K113" s="76">
        <v>215881.58918400004</v>
      </c>
      <c r="L113" s="78">
        <v>111.74545500000001</v>
      </c>
      <c r="M113" s="76">
        <v>241.23786349300005</v>
      </c>
      <c r="N113" s="69"/>
      <c r="O113" s="79">
        <f t="shared" si="2"/>
        <v>1.058506245478155E-2</v>
      </c>
      <c r="P113" s="79">
        <f>M113/'סכום נכסי הקרן'!$C$42</f>
        <v>6.1214107319523215E-3</v>
      </c>
    </row>
    <row r="114" spans="2:16">
      <c r="B114" s="73" t="s">
        <v>1270</v>
      </c>
      <c r="C114" s="69" t="s">
        <v>1271</v>
      </c>
      <c r="D114" s="69" t="s">
        <v>1081</v>
      </c>
      <c r="E114" s="69"/>
      <c r="F114" s="92">
        <v>43891</v>
      </c>
      <c r="G114" s="76">
        <v>8.9400000199278153</v>
      </c>
      <c r="H114" s="74" t="s">
        <v>112</v>
      </c>
      <c r="I114" s="77">
        <v>4.8000000000000001E-2</v>
      </c>
      <c r="J114" s="77">
        <v>4.8500000130674209E-2</v>
      </c>
      <c r="K114" s="76">
        <v>109.33299200000002</v>
      </c>
      <c r="L114" s="78">
        <v>111.989914</v>
      </c>
      <c r="M114" s="76">
        <v>0.12244192400000001</v>
      </c>
      <c r="N114" s="69"/>
      <c r="O114" s="79">
        <f t="shared" si="2"/>
        <v>5.3725206891546833E-6</v>
      </c>
      <c r="P114" s="79">
        <f>M114/'סכום נכסי הקרן'!$C$42</f>
        <v>3.1069637939992747E-6</v>
      </c>
    </row>
    <row r="115" spans="2:16">
      <c r="B115" s="73" t="s">
        <v>1272</v>
      </c>
      <c r="C115" s="69" t="s">
        <v>1273</v>
      </c>
      <c r="D115" s="69" t="s">
        <v>1081</v>
      </c>
      <c r="E115" s="69"/>
      <c r="F115" s="92">
        <v>44045</v>
      </c>
      <c r="G115" s="76">
        <v>9.1399999999116481</v>
      </c>
      <c r="H115" s="74" t="s">
        <v>112</v>
      </c>
      <c r="I115" s="77">
        <v>4.8000000000000001E-2</v>
      </c>
      <c r="J115" s="77">
        <v>4.8499999999421874E-2</v>
      </c>
      <c r="K115" s="76">
        <v>29883.152320000005</v>
      </c>
      <c r="L115" s="78">
        <v>112.87255500000001</v>
      </c>
      <c r="M115" s="76">
        <v>33.729877607000006</v>
      </c>
      <c r="N115" s="69"/>
      <c r="O115" s="79">
        <f t="shared" si="2"/>
        <v>1.4800034119544117E-3</v>
      </c>
      <c r="P115" s="79">
        <f>M115/'סכום נכסי הקרן'!$C$42</f>
        <v>8.5589563670182046E-4</v>
      </c>
    </row>
    <row r="116" spans="2:16">
      <c r="B116" s="73" t="s">
        <v>1274</v>
      </c>
      <c r="C116" s="69" t="s">
        <v>1275</v>
      </c>
      <c r="D116" s="69" t="s">
        <v>1081</v>
      </c>
      <c r="E116" s="69"/>
      <c r="F116" s="92">
        <v>44075</v>
      </c>
      <c r="G116" s="76">
        <v>9.2200000000007662</v>
      </c>
      <c r="H116" s="74" t="s">
        <v>112</v>
      </c>
      <c r="I116" s="77">
        <v>4.8000000000000001E-2</v>
      </c>
      <c r="J116" s="77">
        <v>4.8600000000009469E-2</v>
      </c>
      <c r="K116" s="76">
        <v>394801.43411200005</v>
      </c>
      <c r="L116" s="78">
        <v>112.180706</v>
      </c>
      <c r="M116" s="76">
        <v>442.89103625300015</v>
      </c>
      <c r="N116" s="69"/>
      <c r="O116" s="79">
        <f t="shared" si="2"/>
        <v>1.9433223340319286E-2</v>
      </c>
      <c r="P116" s="79">
        <f>M116/'סכום נכסי הקרן'!$C$42</f>
        <v>1.1238359945445578E-2</v>
      </c>
    </row>
    <row r="117" spans="2:16">
      <c r="B117" s="73" t="s">
        <v>1276</v>
      </c>
      <c r="C117" s="69" t="s">
        <v>1277</v>
      </c>
      <c r="D117" s="69" t="s">
        <v>1081</v>
      </c>
      <c r="E117" s="69"/>
      <c r="F117" s="92">
        <v>44166</v>
      </c>
      <c r="G117" s="76">
        <v>9.4699999999960642</v>
      </c>
      <c r="H117" s="74" t="s">
        <v>112</v>
      </c>
      <c r="I117" s="77">
        <v>4.8000000000000001E-2</v>
      </c>
      <c r="J117" s="77">
        <v>4.8499999999978692E-2</v>
      </c>
      <c r="K117" s="76">
        <v>720715.17100800003</v>
      </c>
      <c r="L117" s="78">
        <v>110.653839</v>
      </c>
      <c r="M117" s="76">
        <v>797.49900536199993</v>
      </c>
      <c r="N117" s="69"/>
      <c r="O117" s="79">
        <f t="shared" si="2"/>
        <v>3.4992752203792762E-2</v>
      </c>
      <c r="P117" s="79">
        <f>M117/'סכום נכסי הקרן'!$C$42</f>
        <v>2.0236537081940717E-2</v>
      </c>
    </row>
    <row r="118" spans="2:16">
      <c r="B118" s="73" t="s">
        <v>1278</v>
      </c>
      <c r="C118" s="69" t="s">
        <v>1279</v>
      </c>
      <c r="D118" s="69" t="s">
        <v>1081</v>
      </c>
      <c r="E118" s="69"/>
      <c r="F118" s="92">
        <v>44197</v>
      </c>
      <c r="G118" s="76">
        <v>9.3299999999931238</v>
      </c>
      <c r="H118" s="74" t="s">
        <v>112</v>
      </c>
      <c r="I118" s="77">
        <v>4.8000000000000001E-2</v>
      </c>
      <c r="J118" s="77">
        <v>4.8499999999957286E-2</v>
      </c>
      <c r="K118" s="76">
        <v>217364.77753600004</v>
      </c>
      <c r="L118" s="78">
        <v>113.08780299999999</v>
      </c>
      <c r="M118" s="76">
        <v>245.81305119300006</v>
      </c>
      <c r="N118" s="69"/>
      <c r="O118" s="79">
        <f t="shared" si="2"/>
        <v>1.0785813061861329E-2</v>
      </c>
      <c r="P118" s="79">
        <f>M118/'סכום נכסי הקרן'!$C$42</f>
        <v>6.2375061188122251E-3</v>
      </c>
    </row>
    <row r="119" spans="2:16">
      <c r="B119" s="73" t="s">
        <v>1280</v>
      </c>
      <c r="C119" s="69" t="s">
        <v>1281</v>
      </c>
      <c r="D119" s="69" t="s">
        <v>1081</v>
      </c>
      <c r="E119" s="69"/>
      <c r="F119" s="92">
        <v>44228</v>
      </c>
      <c r="G119" s="76">
        <v>9.4200000000079012</v>
      </c>
      <c r="H119" s="74" t="s">
        <v>112</v>
      </c>
      <c r="I119" s="77">
        <v>4.8000000000000001E-2</v>
      </c>
      <c r="J119" s="77">
        <v>4.8500000000032364E-2</v>
      </c>
      <c r="K119" s="76">
        <v>397331.91744000005</v>
      </c>
      <c r="L119" s="78">
        <v>112.77491000000001</v>
      </c>
      <c r="M119" s="76">
        <v>448.09071186300014</v>
      </c>
      <c r="N119" s="69"/>
      <c r="O119" s="79">
        <f t="shared" si="2"/>
        <v>1.9661375299052129E-2</v>
      </c>
      <c r="P119" s="79">
        <f>M119/'סכום נכסי הקרן'!$C$42</f>
        <v>1.137030171288147E-2</v>
      </c>
    </row>
    <row r="120" spans="2:16">
      <c r="B120" s="73" t="s">
        <v>1282</v>
      </c>
      <c r="C120" s="69" t="s">
        <v>1283</v>
      </c>
      <c r="D120" s="69" t="s">
        <v>1081</v>
      </c>
      <c r="E120" s="69"/>
      <c r="F120" s="92">
        <v>44256</v>
      </c>
      <c r="G120" s="76">
        <v>9.5000000000058993</v>
      </c>
      <c r="H120" s="74" t="s">
        <v>112</v>
      </c>
      <c r="I120" s="77">
        <v>4.8000000000000001E-2</v>
      </c>
      <c r="J120" s="77">
        <v>4.8500000000064908E-2</v>
      </c>
      <c r="K120" s="76">
        <v>150730.63468800002</v>
      </c>
      <c r="L120" s="78">
        <v>112.442965</v>
      </c>
      <c r="M120" s="76">
        <v>169.48599451400003</v>
      </c>
      <c r="N120" s="69"/>
      <c r="O120" s="79">
        <f t="shared" si="2"/>
        <v>7.4367257741590389E-3</v>
      </c>
      <c r="P120" s="79">
        <f>M120/'סכום נכסי הקרן'!$C$42</f>
        <v>4.3007070727258236E-3</v>
      </c>
    </row>
    <row r="121" spans="2:16">
      <c r="B121" s="73" t="s">
        <v>1284</v>
      </c>
      <c r="C121" s="69" t="s">
        <v>1285</v>
      </c>
      <c r="D121" s="69" t="s">
        <v>1081</v>
      </c>
      <c r="E121" s="69"/>
      <c r="F121" s="92">
        <v>44287</v>
      </c>
      <c r="G121" s="76">
        <v>9.5800000000169003</v>
      </c>
      <c r="H121" s="74" t="s">
        <v>112</v>
      </c>
      <c r="I121" s="77">
        <v>4.8000000000000001E-2</v>
      </c>
      <c r="J121" s="77">
        <v>4.850000000009979E-2</v>
      </c>
      <c r="K121" s="76">
        <v>210907.65734400004</v>
      </c>
      <c r="L121" s="78">
        <v>111.66434099999999</v>
      </c>
      <c r="M121" s="76">
        <v>235.50864656900004</v>
      </c>
      <c r="N121" s="69"/>
      <c r="O121" s="79">
        <f t="shared" si="2"/>
        <v>1.03336752219507E-2</v>
      </c>
      <c r="P121" s="79">
        <f>M121/'סכום נכסי הקרן'!$C$42</f>
        <v>5.9760318537926162E-3</v>
      </c>
    </row>
    <row r="122" spans="2:16">
      <c r="B122" s="73" t="s">
        <v>1286</v>
      </c>
      <c r="C122" s="69" t="s">
        <v>1287</v>
      </c>
      <c r="D122" s="69" t="s">
        <v>1081</v>
      </c>
      <c r="E122" s="69"/>
      <c r="F122" s="92">
        <v>44318</v>
      </c>
      <c r="G122" s="76">
        <v>9.6699999999993764</v>
      </c>
      <c r="H122" s="74" t="s">
        <v>112</v>
      </c>
      <c r="I122" s="77">
        <v>4.8000000000000001E-2</v>
      </c>
      <c r="J122" s="77">
        <v>4.8499999999982328E-2</v>
      </c>
      <c r="K122" s="76">
        <v>332457.89190400008</v>
      </c>
      <c r="L122" s="78">
        <v>110.54581399999999</v>
      </c>
      <c r="M122" s="76">
        <v>367.51828166899998</v>
      </c>
      <c r="N122" s="69"/>
      <c r="O122" s="79">
        <f t="shared" si="2"/>
        <v>1.6126009028650027E-2</v>
      </c>
      <c r="P122" s="79">
        <f>M122/'סכום נכסי הקרן'!$C$42</f>
        <v>9.3257763148054604E-3</v>
      </c>
    </row>
    <row r="123" spans="2:16">
      <c r="B123" s="73" t="s">
        <v>1288</v>
      </c>
      <c r="C123" s="69" t="s">
        <v>1289</v>
      </c>
      <c r="D123" s="69" t="s">
        <v>1081</v>
      </c>
      <c r="E123" s="69"/>
      <c r="F123" s="92">
        <v>44348</v>
      </c>
      <c r="G123" s="76">
        <v>9.7500000000127507</v>
      </c>
      <c r="H123" s="74" t="s">
        <v>112</v>
      </c>
      <c r="I123" s="77">
        <v>4.8000000000000001E-2</v>
      </c>
      <c r="J123" s="77">
        <v>4.8500000000069703E-2</v>
      </c>
      <c r="K123" s="76">
        <v>267829.14630399999</v>
      </c>
      <c r="L123" s="78">
        <v>109.796164</v>
      </c>
      <c r="M123" s="76">
        <v>294.06612898700001</v>
      </c>
      <c r="N123" s="69"/>
      <c r="O123" s="79">
        <f t="shared" si="2"/>
        <v>1.2903067106020705E-2</v>
      </c>
      <c r="P123" s="79">
        <f>M123/'סכום נכסי הקרן'!$C$42</f>
        <v>7.4619279569972264E-3</v>
      </c>
    </row>
    <row r="124" spans="2:16">
      <c r="B124" s="73" t="s">
        <v>1290</v>
      </c>
      <c r="C124" s="69" t="s">
        <v>1291</v>
      </c>
      <c r="D124" s="69" t="s">
        <v>1081</v>
      </c>
      <c r="E124" s="69"/>
      <c r="F124" s="92">
        <v>44378</v>
      </c>
      <c r="G124" s="76">
        <v>9.5999999999646803</v>
      </c>
      <c r="H124" s="74" t="s">
        <v>112</v>
      </c>
      <c r="I124" s="77">
        <v>4.8000000000000001E-2</v>
      </c>
      <c r="J124" s="77">
        <v>4.8499999999867552E-2</v>
      </c>
      <c r="K124" s="76">
        <v>81222.18502400002</v>
      </c>
      <c r="L124" s="78">
        <v>111.546251</v>
      </c>
      <c r="M124" s="76">
        <v>90.600302032000002</v>
      </c>
      <c r="N124" s="69"/>
      <c r="O124" s="79">
        <f t="shared" si="2"/>
        <v>3.9753703732275806E-3</v>
      </c>
      <c r="P124" s="79">
        <f>M124/'סכום נכסי הקרן'!$C$42</f>
        <v>2.2989826437129729E-3</v>
      </c>
    </row>
    <row r="125" spans="2:16">
      <c r="B125" s="73" t="s">
        <v>1292</v>
      </c>
      <c r="C125" s="69" t="s">
        <v>1293</v>
      </c>
      <c r="D125" s="69" t="s">
        <v>1081</v>
      </c>
      <c r="E125" s="69"/>
      <c r="F125" s="92">
        <v>44409</v>
      </c>
      <c r="G125" s="76">
        <v>9.6799999999866699</v>
      </c>
      <c r="H125" s="74" t="s">
        <v>112</v>
      </c>
      <c r="I125" s="77">
        <v>4.8000000000000001E-2</v>
      </c>
      <c r="J125" s="77">
        <v>4.8599999999952639E-2</v>
      </c>
      <c r="K125" s="76">
        <v>102819.76672000001</v>
      </c>
      <c r="L125" s="78">
        <v>110.877154</v>
      </c>
      <c r="M125" s="76">
        <v>114.00363063900001</v>
      </c>
      <c r="N125" s="69"/>
      <c r="O125" s="79">
        <f t="shared" si="2"/>
        <v>5.0022642918186771E-3</v>
      </c>
      <c r="P125" s="79">
        <f>M125/'סכום נכסי הקרן'!$C$42</f>
        <v>2.8928421018591592E-3</v>
      </c>
    </row>
    <row r="126" spans="2:16">
      <c r="B126" s="73" t="s">
        <v>1294</v>
      </c>
      <c r="C126" s="69" t="s">
        <v>1295</v>
      </c>
      <c r="D126" s="69" t="s">
        <v>1081</v>
      </c>
      <c r="E126" s="69"/>
      <c r="F126" s="92">
        <v>44440</v>
      </c>
      <c r="G126" s="76">
        <v>9.7700000000005112</v>
      </c>
      <c r="H126" s="74" t="s">
        <v>112</v>
      </c>
      <c r="I126" s="77">
        <v>4.8000000000000001E-2</v>
      </c>
      <c r="J126" s="77">
        <v>4.8499999999995477E-2</v>
      </c>
      <c r="K126" s="76">
        <v>301237.56832000008</v>
      </c>
      <c r="L126" s="78">
        <v>110.124297</v>
      </c>
      <c r="M126" s="76">
        <v>331.73575487900007</v>
      </c>
      <c r="N126" s="69"/>
      <c r="O126" s="79">
        <f t="shared" si="2"/>
        <v>1.455593924201791E-2</v>
      </c>
      <c r="P126" s="79">
        <f>M126/'סכום נכסי הקרן'!$C$42</f>
        <v>8.4177947055460462E-3</v>
      </c>
    </row>
    <row r="127" spans="2:16">
      <c r="B127" s="73" t="s">
        <v>1296</v>
      </c>
      <c r="C127" s="69" t="s">
        <v>1297</v>
      </c>
      <c r="D127" s="69" t="s">
        <v>1081</v>
      </c>
      <c r="E127" s="69"/>
      <c r="F127" s="92">
        <v>44501</v>
      </c>
      <c r="G127" s="76">
        <v>9.9400000000034865</v>
      </c>
      <c r="H127" s="74" t="s">
        <v>112</v>
      </c>
      <c r="I127" s="77">
        <v>4.8000000000000001E-2</v>
      </c>
      <c r="J127" s="77">
        <v>4.8500000000014525E-2</v>
      </c>
      <c r="K127" s="76">
        <v>379821.37561599998</v>
      </c>
      <c r="L127" s="78">
        <v>108.723134</v>
      </c>
      <c r="M127" s="76">
        <v>412.95370472400009</v>
      </c>
      <c r="N127" s="69"/>
      <c r="O127" s="79">
        <f t="shared" si="2"/>
        <v>1.8119629697200483E-2</v>
      </c>
      <c r="P127" s="79">
        <f>M127/'סכום נכסי הקרן'!$C$42</f>
        <v>1.0478700164621192E-2</v>
      </c>
    </row>
    <row r="128" spans="2:16">
      <c r="B128" s="73" t="s">
        <v>1298</v>
      </c>
      <c r="C128" s="69" t="s">
        <v>1299</v>
      </c>
      <c r="D128" s="69" t="s">
        <v>1081</v>
      </c>
      <c r="E128" s="69"/>
      <c r="F128" s="92">
        <v>44531</v>
      </c>
      <c r="G128" s="76">
        <v>10.019999999993717</v>
      </c>
      <c r="H128" s="74" t="s">
        <v>112</v>
      </c>
      <c r="I128" s="77">
        <v>4.8000000000000001E-2</v>
      </c>
      <c r="J128" s="77">
        <v>4.8500000000004248E-2</v>
      </c>
      <c r="K128" s="76">
        <v>108858.97593600002</v>
      </c>
      <c r="L128" s="78">
        <v>108.188389</v>
      </c>
      <c r="M128" s="76">
        <v>117.77277258700002</v>
      </c>
      <c r="N128" s="69"/>
      <c r="O128" s="79">
        <f t="shared" si="2"/>
        <v>5.167647131572084E-3</v>
      </c>
      <c r="P128" s="79">
        <f>M128/'סכום נכסי הקרן'!$C$42</f>
        <v>2.9884840779431016E-3</v>
      </c>
    </row>
    <row r="129" spans="2:16">
      <c r="B129" s="73" t="s">
        <v>1300</v>
      </c>
      <c r="C129" s="69" t="s">
        <v>1301</v>
      </c>
      <c r="D129" s="69" t="s">
        <v>1081</v>
      </c>
      <c r="E129" s="69"/>
      <c r="F129" s="92">
        <v>44563</v>
      </c>
      <c r="G129" s="76">
        <v>9.8699999999977699</v>
      </c>
      <c r="H129" s="74" t="s">
        <v>112</v>
      </c>
      <c r="I129" s="77">
        <v>4.8000000000000001E-2</v>
      </c>
      <c r="J129" s="77">
        <v>4.8499999999989864E-2</v>
      </c>
      <c r="K129" s="76">
        <v>312722.56755200005</v>
      </c>
      <c r="L129" s="78">
        <v>110.437162</v>
      </c>
      <c r="M129" s="76">
        <v>345.36192757100008</v>
      </c>
      <c r="N129" s="69"/>
      <c r="O129" s="79">
        <f t="shared" si="2"/>
        <v>1.5153829999613034E-2</v>
      </c>
      <c r="P129" s="79">
        <f>M129/'סכום נכסי הקרן'!$C$42</f>
        <v>8.7635588345450783E-3</v>
      </c>
    </row>
    <row r="130" spans="2:16">
      <c r="B130" s="73" t="s">
        <v>1302</v>
      </c>
      <c r="C130" s="69" t="s">
        <v>1303</v>
      </c>
      <c r="D130" s="69" t="s">
        <v>1081</v>
      </c>
      <c r="E130" s="69"/>
      <c r="F130" s="92">
        <v>44652</v>
      </c>
      <c r="G130" s="76">
        <v>10.10999999995818</v>
      </c>
      <c r="H130" s="74" t="s">
        <v>112</v>
      </c>
      <c r="I130" s="77">
        <v>4.8000000000000001E-2</v>
      </c>
      <c r="J130" s="77">
        <v>4.8500000000000008E-2</v>
      </c>
      <c r="K130" s="76">
        <v>22164.386944000005</v>
      </c>
      <c r="L130" s="78">
        <v>107.888125</v>
      </c>
      <c r="M130" s="76">
        <v>23.912741400000002</v>
      </c>
      <c r="N130" s="69"/>
      <c r="O130" s="79">
        <f t="shared" si="2"/>
        <v>1.0492459911517376E-3</v>
      </c>
      <c r="P130" s="79">
        <f>M130/'סכום נכסי הקרן'!$C$42</f>
        <v>6.067858076541457E-4</v>
      </c>
    </row>
    <row r="131" spans="2:16">
      <c r="B131" s="73" t="s">
        <v>1304</v>
      </c>
      <c r="C131" s="69" t="s">
        <v>1305</v>
      </c>
      <c r="D131" s="69" t="s">
        <v>1081</v>
      </c>
      <c r="E131" s="69"/>
      <c r="F131" s="92">
        <v>40057</v>
      </c>
      <c r="G131" s="76">
        <v>1.1400000000018906</v>
      </c>
      <c r="H131" s="74" t="s">
        <v>112</v>
      </c>
      <c r="I131" s="77">
        <v>4.8000000000000001E-2</v>
      </c>
      <c r="J131" s="77">
        <v>4.8200000000035714E-2</v>
      </c>
      <c r="K131" s="76">
        <v>77804.809728000007</v>
      </c>
      <c r="L131" s="78">
        <v>122.365416</v>
      </c>
      <c r="M131" s="76">
        <v>95.206178963000013</v>
      </c>
      <c r="N131" s="69"/>
      <c r="O131" s="79">
        <f t="shared" si="2"/>
        <v>4.1774675658811187E-3</v>
      </c>
      <c r="P131" s="79">
        <f>M131/'סכום נכסי הקרן'!$C$42</f>
        <v>2.415856769802608E-3</v>
      </c>
    </row>
    <row r="132" spans="2:16">
      <c r="B132" s="73" t="s">
        <v>1306</v>
      </c>
      <c r="C132" s="69" t="s">
        <v>1307</v>
      </c>
      <c r="D132" s="69" t="s">
        <v>1081</v>
      </c>
      <c r="E132" s="69"/>
      <c r="F132" s="92">
        <v>40087</v>
      </c>
      <c r="G132" s="76">
        <v>1.22</v>
      </c>
      <c r="H132" s="74" t="s">
        <v>112</v>
      </c>
      <c r="I132" s="77">
        <v>4.8000000000000001E-2</v>
      </c>
      <c r="J132" s="77">
        <v>4.8299999999828647E-2</v>
      </c>
      <c r="K132" s="76">
        <v>72168.406271999993</v>
      </c>
      <c r="L132" s="78">
        <v>121.30183100000001</v>
      </c>
      <c r="M132" s="76">
        <v>87.541598450000023</v>
      </c>
      <c r="N132" s="69"/>
      <c r="O132" s="79">
        <f t="shared" si="2"/>
        <v>3.8411602290265925E-3</v>
      </c>
      <c r="P132" s="79">
        <f>M132/'סכום נכסי הקרן'!$C$42</f>
        <v>2.221368041006715E-3</v>
      </c>
    </row>
    <row r="133" spans="2:16">
      <c r="B133" s="73" t="s">
        <v>1308</v>
      </c>
      <c r="C133" s="69" t="s">
        <v>1309</v>
      </c>
      <c r="D133" s="69" t="s">
        <v>1081</v>
      </c>
      <c r="E133" s="69"/>
      <c r="F133" s="92">
        <v>40118</v>
      </c>
      <c r="G133" s="76">
        <v>1.3100000000030827</v>
      </c>
      <c r="H133" s="74" t="s">
        <v>112</v>
      </c>
      <c r="I133" s="77">
        <v>4.8000000000000001E-2</v>
      </c>
      <c r="J133" s="77">
        <v>4.8300000000251281E-2</v>
      </c>
      <c r="K133" s="76">
        <v>88348.969792000018</v>
      </c>
      <c r="L133" s="78">
        <v>121.16885499999999</v>
      </c>
      <c r="M133" s="76">
        <v>107.05143505700001</v>
      </c>
      <c r="N133" s="69"/>
      <c r="O133" s="79">
        <f t="shared" si="2"/>
        <v>4.6972150621173792E-3</v>
      </c>
      <c r="P133" s="79">
        <f>M133/'סכום נכסי הקרן'!$C$42</f>
        <v>2.7164301405273876E-3</v>
      </c>
    </row>
    <row r="134" spans="2:16">
      <c r="B134" s="73" t="s">
        <v>1310</v>
      </c>
      <c r="C134" s="69" t="s">
        <v>1311</v>
      </c>
      <c r="D134" s="69" t="s">
        <v>1081</v>
      </c>
      <c r="E134" s="69"/>
      <c r="F134" s="92">
        <v>39630</v>
      </c>
      <c r="G134" s="78">
        <v>0</v>
      </c>
      <c r="H134" s="74" t="s">
        <v>112</v>
      </c>
      <c r="I134" s="77">
        <v>4.8000000000000001E-2</v>
      </c>
      <c r="J134" s="77">
        <v>9.1000000001470582E-3</v>
      </c>
      <c r="K134" s="76">
        <v>14730.462784000001</v>
      </c>
      <c r="L134" s="78">
        <v>129.25723400000001</v>
      </c>
      <c r="M134" s="76">
        <v>19.040188692000005</v>
      </c>
      <c r="N134" s="69"/>
      <c r="O134" s="79">
        <f t="shared" si="2"/>
        <v>8.354475683768173E-4</v>
      </c>
      <c r="P134" s="79">
        <f>M134/'סכום נכסי הקרן'!$C$42</f>
        <v>4.8314478378303188E-4</v>
      </c>
    </row>
    <row r="135" spans="2:16">
      <c r="B135" s="73" t="s">
        <v>1312</v>
      </c>
      <c r="C135" s="69" t="s">
        <v>1313</v>
      </c>
      <c r="D135" s="69" t="s">
        <v>1081</v>
      </c>
      <c r="E135" s="69"/>
      <c r="F135" s="92">
        <v>39904</v>
      </c>
      <c r="G135" s="76">
        <v>0.7400000000016862</v>
      </c>
      <c r="H135" s="74" t="s">
        <v>112</v>
      </c>
      <c r="I135" s="77">
        <v>4.8000000000000001E-2</v>
      </c>
      <c r="J135" s="77">
        <v>4.8199999999952212E-2</v>
      </c>
      <c r="K135" s="76">
        <v>112418.77184000002</v>
      </c>
      <c r="L135" s="78">
        <v>126.607923</v>
      </c>
      <c r="M135" s="76">
        <v>142.33107167400004</v>
      </c>
      <c r="N135" s="69"/>
      <c r="O135" s="79">
        <f t="shared" si="2"/>
        <v>6.2452189764522423E-3</v>
      </c>
      <c r="P135" s="79">
        <f>M135/'סכום נכסי הקרן'!$C$42</f>
        <v>3.6116509117598795E-3</v>
      </c>
    </row>
    <row r="136" spans="2:16">
      <c r="B136" s="73" t="s">
        <v>1314</v>
      </c>
      <c r="C136" s="69" t="s">
        <v>1315</v>
      </c>
      <c r="D136" s="69" t="s">
        <v>1081</v>
      </c>
      <c r="E136" s="69"/>
      <c r="F136" s="92">
        <v>39965</v>
      </c>
      <c r="G136" s="76">
        <v>0.90999999999938974</v>
      </c>
      <c r="H136" s="74" t="s">
        <v>112</v>
      </c>
      <c r="I136" s="77">
        <v>4.8000000000000001E-2</v>
      </c>
      <c r="J136" s="77">
        <v>4.8299999999768126E-2</v>
      </c>
      <c r="K136" s="76">
        <v>52967.518848000007</v>
      </c>
      <c r="L136" s="78">
        <v>123.76357299999999</v>
      </c>
      <c r="M136" s="76">
        <v>65.554493744000027</v>
      </c>
      <c r="N136" s="69"/>
      <c r="O136" s="79">
        <f t="shared" si="2"/>
        <v>2.8764075440916902E-3</v>
      </c>
      <c r="P136" s="79">
        <f>M136/'סכום נכסי הקרן'!$C$42</f>
        <v>1.6634452640303173E-3</v>
      </c>
    </row>
    <row r="137" spans="2:16">
      <c r="B137" s="73" t="s">
        <v>1316</v>
      </c>
      <c r="C137" s="69" t="s">
        <v>1317</v>
      </c>
      <c r="D137" s="69" t="s">
        <v>1081</v>
      </c>
      <c r="E137" s="69"/>
      <c r="F137" s="92">
        <v>39995</v>
      </c>
      <c r="G137" s="76">
        <v>0.96999999999587172</v>
      </c>
      <c r="H137" s="74" t="s">
        <v>112</v>
      </c>
      <c r="I137" s="77">
        <v>4.8000000000000001E-2</v>
      </c>
      <c r="J137" s="77">
        <v>4.849999999989188E-2</v>
      </c>
      <c r="K137" s="76">
        <v>80917.922816000006</v>
      </c>
      <c r="L137" s="78">
        <v>125.72881599999999</v>
      </c>
      <c r="M137" s="76">
        <v>101.737146686</v>
      </c>
      <c r="N137" s="69"/>
      <c r="O137" s="79">
        <f t="shared" si="2"/>
        <v>4.4640341116013484E-3</v>
      </c>
      <c r="P137" s="79">
        <f>M137/'סכום נכסי הקרן'!$C$42</f>
        <v>2.5815800743068632E-3</v>
      </c>
    </row>
    <row r="138" spans="2:16">
      <c r="B138" s="73" t="s">
        <v>1318</v>
      </c>
      <c r="C138" s="69" t="s">
        <v>1319</v>
      </c>
      <c r="D138" s="69" t="s">
        <v>1081</v>
      </c>
      <c r="E138" s="69"/>
      <c r="F138" s="92">
        <v>40027</v>
      </c>
      <c r="G138" s="76">
        <v>1.0600000000003162</v>
      </c>
      <c r="H138" s="74" t="s">
        <v>112</v>
      </c>
      <c r="I138" s="77">
        <v>4.8000000000000001E-2</v>
      </c>
      <c r="J138" s="77">
        <v>4.8300000000175515E-2</v>
      </c>
      <c r="K138" s="76">
        <v>101888.27840000001</v>
      </c>
      <c r="L138" s="78">
        <v>124.14088</v>
      </c>
      <c r="M138" s="76">
        <v>126.48500556600003</v>
      </c>
      <c r="N138" s="69"/>
      <c r="O138" s="79">
        <f t="shared" si="2"/>
        <v>5.5499234826723266E-3</v>
      </c>
      <c r="P138" s="79">
        <f>M138/'סכום נכסי הקרן'!$C$42</f>
        <v>3.2095569878284403E-3</v>
      </c>
    </row>
    <row r="139" spans="2:16">
      <c r="B139" s="73" t="s">
        <v>1320</v>
      </c>
      <c r="C139" s="69" t="s">
        <v>1321</v>
      </c>
      <c r="D139" s="69" t="s">
        <v>1081</v>
      </c>
      <c r="E139" s="69"/>
      <c r="F139" s="92">
        <v>40179</v>
      </c>
      <c r="G139" s="76">
        <v>1.4400000000008237</v>
      </c>
      <c r="H139" s="74" t="s">
        <v>112</v>
      </c>
      <c r="I139" s="77">
        <v>4.8000000000000001E-2</v>
      </c>
      <c r="J139" s="77">
        <v>4.8300000000160603E-2</v>
      </c>
      <c r="K139" s="76">
        <v>39641.841152000008</v>
      </c>
      <c r="L139" s="78">
        <v>122.51553699999999</v>
      </c>
      <c r="M139" s="76">
        <v>48.567414534000008</v>
      </c>
      <c r="N139" s="69"/>
      <c r="O139" s="79">
        <f t="shared" si="2"/>
        <v>2.1310465474445412E-3</v>
      </c>
      <c r="P139" s="79">
        <f>M139/'סכום נכסי הקרן'!$C$42</f>
        <v>1.2323981328919021E-3</v>
      </c>
    </row>
    <row r="140" spans="2:16">
      <c r="B140" s="73" t="s">
        <v>1322</v>
      </c>
      <c r="C140" s="69" t="s">
        <v>1323</v>
      </c>
      <c r="D140" s="69" t="s">
        <v>1081</v>
      </c>
      <c r="E140" s="69"/>
      <c r="F140" s="92">
        <v>40210</v>
      </c>
      <c r="G140" s="76">
        <v>1.5199999999932274</v>
      </c>
      <c r="H140" s="74" t="s">
        <v>112</v>
      </c>
      <c r="I140" s="77">
        <v>4.8000000000000001E-2</v>
      </c>
      <c r="J140" s="77">
        <v>4.819999999976296E-2</v>
      </c>
      <c r="K140" s="76">
        <v>58075.959040000009</v>
      </c>
      <c r="L140" s="78">
        <v>122.0322</v>
      </c>
      <c r="M140" s="76">
        <v>70.871370524</v>
      </c>
      <c r="N140" s="69"/>
      <c r="O140" s="79">
        <f t="shared" si="2"/>
        <v>3.1097020691126789E-3</v>
      </c>
      <c r="P140" s="79">
        <f>M140/'סכום נכסי הקרן'!$C$42</f>
        <v>1.7983610111286343E-3</v>
      </c>
    </row>
    <row r="141" spans="2:16">
      <c r="B141" s="73" t="s">
        <v>1324</v>
      </c>
      <c r="C141" s="69" t="s">
        <v>1325</v>
      </c>
      <c r="D141" s="69" t="s">
        <v>1081</v>
      </c>
      <c r="E141" s="69"/>
      <c r="F141" s="92">
        <v>40238</v>
      </c>
      <c r="G141" s="76">
        <v>1.6000000000059185</v>
      </c>
      <c r="H141" s="74" t="s">
        <v>112</v>
      </c>
      <c r="I141" s="77">
        <v>4.8000000000000001E-2</v>
      </c>
      <c r="J141" s="77">
        <v>4.8400000000181499E-2</v>
      </c>
      <c r="K141" s="76">
        <v>82848.513280000014</v>
      </c>
      <c r="L141" s="78">
        <v>122.364876</v>
      </c>
      <c r="M141" s="76">
        <v>101.37748062400001</v>
      </c>
      <c r="N141" s="69"/>
      <c r="O141" s="79">
        <f t="shared" si="2"/>
        <v>4.4482526431618152E-3</v>
      </c>
      <c r="P141" s="79">
        <f>M141/'סכום נכסי הקרן'!$C$42</f>
        <v>2.5724535480643952E-3</v>
      </c>
    </row>
    <row r="142" spans="2:16">
      <c r="B142" s="73" t="s">
        <v>1326</v>
      </c>
      <c r="C142" s="69" t="s">
        <v>1327</v>
      </c>
      <c r="D142" s="69" t="s">
        <v>1081</v>
      </c>
      <c r="E142" s="69"/>
      <c r="F142" s="92">
        <v>40300</v>
      </c>
      <c r="G142" s="76">
        <v>1.7700000000393714</v>
      </c>
      <c r="H142" s="74" t="s">
        <v>112</v>
      </c>
      <c r="I142" s="77">
        <v>4.8000000000000001E-2</v>
      </c>
      <c r="J142" s="77">
        <v>4.8400000001295448E-2</v>
      </c>
      <c r="K142" s="76">
        <v>12948.047296000002</v>
      </c>
      <c r="L142" s="78">
        <v>121.62039</v>
      </c>
      <c r="M142" s="76">
        <v>15.747465594000001</v>
      </c>
      <c r="N142" s="69"/>
      <c r="O142" s="79">
        <f t="shared" ref="O142:O158" si="3">IFERROR(M142/$M$11,0)</f>
        <v>6.9096908919461723E-4</v>
      </c>
      <c r="P142" s="79">
        <f>M142/'סכום נכסי הקרן'!$C$42</f>
        <v>3.9959193591083465E-4</v>
      </c>
    </row>
    <row r="143" spans="2:16">
      <c r="B143" s="73" t="s">
        <v>1328</v>
      </c>
      <c r="C143" s="69" t="s">
        <v>1329</v>
      </c>
      <c r="D143" s="69" t="s">
        <v>1081</v>
      </c>
      <c r="E143" s="69"/>
      <c r="F143" s="92">
        <v>40360</v>
      </c>
      <c r="G143" s="76">
        <v>1.8900000000065345</v>
      </c>
      <c r="H143" s="74" t="s">
        <v>112</v>
      </c>
      <c r="I143" s="77">
        <v>4.8000000000000001E-2</v>
      </c>
      <c r="J143" s="77">
        <v>4.8499999999966209E-2</v>
      </c>
      <c r="K143" s="76">
        <v>36363.28998400001</v>
      </c>
      <c r="L143" s="78">
        <v>122.050555</v>
      </c>
      <c r="M143" s="76">
        <v>44.381597339000002</v>
      </c>
      <c r="N143" s="69"/>
      <c r="O143" s="79">
        <f t="shared" si="3"/>
        <v>1.9473807837380108E-3</v>
      </c>
      <c r="P143" s="79">
        <f>M143/'סכום נכסי הקרן'!$C$42</f>
        <v>1.1261830225089207E-3</v>
      </c>
    </row>
    <row r="144" spans="2:16">
      <c r="B144" s="73" t="s">
        <v>1330</v>
      </c>
      <c r="C144" s="69" t="s">
        <v>1331</v>
      </c>
      <c r="D144" s="69" t="s">
        <v>1081</v>
      </c>
      <c r="E144" s="69"/>
      <c r="F144" s="92">
        <v>40422</v>
      </c>
      <c r="G144" s="76">
        <v>2.060000000000922</v>
      </c>
      <c r="H144" s="74" t="s">
        <v>112</v>
      </c>
      <c r="I144" s="77">
        <v>4.8000000000000001E-2</v>
      </c>
      <c r="J144" s="77">
        <v>4.8399999999898621E-2</v>
      </c>
      <c r="K144" s="76">
        <v>72231.704320000019</v>
      </c>
      <c r="L144" s="78">
        <v>120.177226</v>
      </c>
      <c r="M144" s="76">
        <v>86.806058732000011</v>
      </c>
      <c r="N144" s="69"/>
      <c r="O144" s="79">
        <f t="shared" si="3"/>
        <v>3.8088861334917164E-3</v>
      </c>
      <c r="P144" s="79">
        <f>M144/'סכום נכסי הקרן'!$C$42</f>
        <v>2.2027037208276687E-3</v>
      </c>
    </row>
    <row r="145" spans="2:16">
      <c r="B145" s="73" t="s">
        <v>1332</v>
      </c>
      <c r="C145" s="69" t="s">
        <v>1333</v>
      </c>
      <c r="D145" s="69" t="s">
        <v>1081</v>
      </c>
      <c r="E145" s="69"/>
      <c r="F145" s="92">
        <v>40483</v>
      </c>
      <c r="G145" s="76">
        <v>2.2299999999936797</v>
      </c>
      <c r="H145" s="74" t="s">
        <v>112</v>
      </c>
      <c r="I145" s="77">
        <v>4.8000000000000001E-2</v>
      </c>
      <c r="J145" s="77">
        <v>4.8399999999915726E-2</v>
      </c>
      <c r="K145" s="76">
        <v>140390.03539199999</v>
      </c>
      <c r="L145" s="78">
        <v>118.34103</v>
      </c>
      <c r="M145" s="76">
        <v>166.13901403500003</v>
      </c>
      <c r="N145" s="69"/>
      <c r="O145" s="79">
        <f t="shared" si="3"/>
        <v>7.2898665834326311E-3</v>
      </c>
      <c r="P145" s="79">
        <f>M145/'סכום נכסי הקרן'!$C$42</f>
        <v>4.215777443822938E-3</v>
      </c>
    </row>
    <row r="146" spans="2:16">
      <c r="B146" s="73" t="s">
        <v>1334</v>
      </c>
      <c r="C146" s="69" t="s">
        <v>1335</v>
      </c>
      <c r="D146" s="69" t="s">
        <v>1081</v>
      </c>
      <c r="E146" s="69"/>
      <c r="F146" s="92">
        <v>40513</v>
      </c>
      <c r="G146" s="76">
        <v>2.3100000000007128</v>
      </c>
      <c r="H146" s="74" t="s">
        <v>112</v>
      </c>
      <c r="I146" s="77">
        <v>4.8000000000000001E-2</v>
      </c>
      <c r="J146" s="77">
        <v>4.8399999999921561E-2</v>
      </c>
      <c r="K146" s="76">
        <v>47719.535232000009</v>
      </c>
      <c r="L146" s="78">
        <v>117.546156</v>
      </c>
      <c r="M146" s="76">
        <v>56.092479216000008</v>
      </c>
      <c r="N146" s="69"/>
      <c r="O146" s="79">
        <f t="shared" si="3"/>
        <v>2.4612321927736051E-3</v>
      </c>
      <c r="P146" s="79">
        <f>M146/'סכום נכסי הקרן'!$C$42</f>
        <v>1.423346647507506E-3</v>
      </c>
    </row>
    <row r="147" spans="2:16">
      <c r="B147" s="73" t="s">
        <v>1336</v>
      </c>
      <c r="C147" s="69" t="s">
        <v>1337</v>
      </c>
      <c r="D147" s="69" t="s">
        <v>1081</v>
      </c>
      <c r="E147" s="69"/>
      <c r="F147" s="92">
        <v>40544</v>
      </c>
      <c r="G147" s="76">
        <v>2.3399999999987475</v>
      </c>
      <c r="H147" s="74" t="s">
        <v>112</v>
      </c>
      <c r="I147" s="77">
        <v>4.8000000000000001E-2</v>
      </c>
      <c r="J147" s="77">
        <v>4.8399999999952668E-2</v>
      </c>
      <c r="K147" s="76">
        <v>119931.81856000003</v>
      </c>
      <c r="L147" s="78">
        <v>119.781476</v>
      </c>
      <c r="M147" s="76">
        <v>143.656103027</v>
      </c>
      <c r="N147" s="69"/>
      <c r="O147" s="79">
        <f t="shared" si="3"/>
        <v>6.3033588530991575E-3</v>
      </c>
      <c r="P147" s="79">
        <f>M147/'סכום נכסי הקרן'!$C$42</f>
        <v>3.6452735820446482E-3</v>
      </c>
    </row>
    <row r="148" spans="2:16">
      <c r="B148" s="73" t="s">
        <v>1338</v>
      </c>
      <c r="C148" s="69" t="s">
        <v>1339</v>
      </c>
      <c r="D148" s="69" t="s">
        <v>1081</v>
      </c>
      <c r="E148" s="69"/>
      <c r="F148" s="92">
        <v>40575</v>
      </c>
      <c r="G148" s="76">
        <v>2.4200000000202886</v>
      </c>
      <c r="H148" s="74" t="s">
        <v>112</v>
      </c>
      <c r="I148" s="77">
        <v>4.8000000000000001E-2</v>
      </c>
      <c r="J148" s="77">
        <v>4.8400000000227789E-2</v>
      </c>
      <c r="K148" s="76">
        <v>47270.694528000007</v>
      </c>
      <c r="L148" s="78">
        <v>118.867741</v>
      </c>
      <c r="M148" s="76">
        <v>56.189606783000009</v>
      </c>
      <c r="N148" s="69"/>
      <c r="O148" s="79">
        <f t="shared" si="3"/>
        <v>2.4654939672226471E-3</v>
      </c>
      <c r="P148" s="79">
        <f>M148/'סכום נכסי הקרן'!$C$42</f>
        <v>1.425811259498316E-3</v>
      </c>
    </row>
    <row r="149" spans="2:16">
      <c r="B149" s="73" t="s">
        <v>1340</v>
      </c>
      <c r="C149" s="69" t="s">
        <v>1341</v>
      </c>
      <c r="D149" s="69" t="s">
        <v>1081</v>
      </c>
      <c r="E149" s="69"/>
      <c r="F149" s="92">
        <v>40603</v>
      </c>
      <c r="G149" s="76">
        <v>2.5</v>
      </c>
      <c r="H149" s="74" t="s">
        <v>112</v>
      </c>
      <c r="I149" s="77">
        <v>4.8000000000000001E-2</v>
      </c>
      <c r="J149" s="77">
        <v>4.8500000000034633E-2</v>
      </c>
      <c r="K149" s="76">
        <v>73292.665920000014</v>
      </c>
      <c r="L149" s="78">
        <v>118.15514400000001</v>
      </c>
      <c r="M149" s="76">
        <v>86.599054622000011</v>
      </c>
      <c r="N149" s="69"/>
      <c r="O149" s="79">
        <f t="shared" si="3"/>
        <v>3.7998031835724138E-3</v>
      </c>
      <c r="P149" s="79">
        <f>M149/'סכום נכסי הקרן'!$C$42</f>
        <v>2.1974509915829122E-3</v>
      </c>
    </row>
    <row r="150" spans="2:16">
      <c r="B150" s="73" t="s">
        <v>1342</v>
      </c>
      <c r="C150" s="69" t="s">
        <v>1343</v>
      </c>
      <c r="D150" s="69" t="s">
        <v>1081</v>
      </c>
      <c r="E150" s="69"/>
      <c r="F150" s="92">
        <v>40634</v>
      </c>
      <c r="G150" s="76">
        <v>2.5899999999727883</v>
      </c>
      <c r="H150" s="74" t="s">
        <v>112</v>
      </c>
      <c r="I150" s="77">
        <v>4.8000000000000001E-2</v>
      </c>
      <c r="J150" s="77">
        <v>4.8499999999196783E-2</v>
      </c>
      <c r="K150" s="76">
        <v>25993.918848000005</v>
      </c>
      <c r="L150" s="78">
        <v>117.34350499999999</v>
      </c>
      <c r="M150" s="76">
        <v>30.502175437000009</v>
      </c>
      <c r="N150" s="69"/>
      <c r="O150" s="79">
        <f t="shared" si="3"/>
        <v>1.3383779284578078E-3</v>
      </c>
      <c r="P150" s="79">
        <f>M150/'סכום נכסי הקרן'!$C$42</f>
        <v>7.7399269486301959E-4</v>
      </c>
    </row>
    <row r="151" spans="2:16">
      <c r="B151" s="73" t="s">
        <v>1344</v>
      </c>
      <c r="C151" s="69" t="s">
        <v>1345</v>
      </c>
      <c r="D151" s="69" t="s">
        <v>1081</v>
      </c>
      <c r="E151" s="69"/>
      <c r="F151" s="92">
        <v>40664</v>
      </c>
      <c r="G151" s="76">
        <v>2.669999999997867</v>
      </c>
      <c r="H151" s="74" t="s">
        <v>112</v>
      </c>
      <c r="I151" s="77">
        <v>4.8000000000000001E-2</v>
      </c>
      <c r="J151" s="77">
        <v>4.8499999999982224E-2</v>
      </c>
      <c r="K151" s="76">
        <v>96466.944448000009</v>
      </c>
      <c r="L151" s="78">
        <v>116.655061</v>
      </c>
      <c r="M151" s="76">
        <v>112.53357317200002</v>
      </c>
      <c r="N151" s="69"/>
      <c r="O151" s="79">
        <f t="shared" si="3"/>
        <v>4.9377609428211244E-3</v>
      </c>
      <c r="P151" s="79">
        <f>M151/'סכום נכסי הקרן'!$C$42</f>
        <v>2.8555393939642126E-3</v>
      </c>
    </row>
    <row r="152" spans="2:16">
      <c r="B152" s="73" t="s">
        <v>1346</v>
      </c>
      <c r="C152" s="69" t="s">
        <v>1347</v>
      </c>
      <c r="D152" s="69" t="s">
        <v>1081</v>
      </c>
      <c r="E152" s="69"/>
      <c r="F152" s="92">
        <v>40756</v>
      </c>
      <c r="G152" s="76">
        <v>2.8600000000255843</v>
      </c>
      <c r="H152" s="74" t="s">
        <v>112</v>
      </c>
      <c r="I152" s="77">
        <v>4.8000000000000001E-2</v>
      </c>
      <c r="J152" s="77">
        <v>4.8500000000331965E-2</v>
      </c>
      <c r="K152" s="76">
        <v>53081.886912000009</v>
      </c>
      <c r="L152" s="78">
        <v>116.340991</v>
      </c>
      <c r="M152" s="76">
        <v>61.755993247000006</v>
      </c>
      <c r="N152" s="69"/>
      <c r="O152" s="79">
        <f t="shared" si="3"/>
        <v>2.709736506580903E-3</v>
      </c>
      <c r="P152" s="79">
        <f>M152/'סכום נכסי הקרן'!$C$42</f>
        <v>1.5670583147720932E-3</v>
      </c>
    </row>
    <row r="153" spans="2:16">
      <c r="B153" s="73" t="s">
        <v>1348</v>
      </c>
      <c r="C153" s="69" t="s">
        <v>1349</v>
      </c>
      <c r="D153" s="69" t="s">
        <v>1081</v>
      </c>
      <c r="E153" s="69"/>
      <c r="F153" s="92">
        <v>40848</v>
      </c>
      <c r="G153" s="76">
        <v>3.1000000000017431</v>
      </c>
      <c r="H153" s="74" t="s">
        <v>112</v>
      </c>
      <c r="I153" s="77">
        <v>4.8000000000000001E-2</v>
      </c>
      <c r="J153" s="77">
        <v>4.8400000000076701E-2</v>
      </c>
      <c r="K153" s="76">
        <v>149690.53267200003</v>
      </c>
      <c r="L153" s="78">
        <v>114.970302</v>
      </c>
      <c r="M153" s="76">
        <v>172.09965762700003</v>
      </c>
      <c r="N153" s="69"/>
      <c r="O153" s="79">
        <f t="shared" si="3"/>
        <v>7.5514083819647852E-3</v>
      </c>
      <c r="P153" s="79">
        <f>M153/'סכום נכסי הקרן'!$C$42</f>
        <v>4.3670287736311646E-3</v>
      </c>
    </row>
    <row r="154" spans="2:16">
      <c r="B154" s="73" t="s">
        <v>1350</v>
      </c>
      <c r="C154" s="69" t="s">
        <v>1351</v>
      </c>
      <c r="D154" s="69" t="s">
        <v>1081</v>
      </c>
      <c r="E154" s="69"/>
      <c r="F154" s="92">
        <v>40940</v>
      </c>
      <c r="G154" s="76">
        <v>3.2799999999917819</v>
      </c>
      <c r="H154" s="74" t="s">
        <v>112</v>
      </c>
      <c r="I154" s="77">
        <v>4.8000000000000001E-2</v>
      </c>
      <c r="J154" s="77">
        <v>4.8399999999890413E-2</v>
      </c>
      <c r="K154" s="76">
        <v>188266.37715200003</v>
      </c>
      <c r="L154" s="78">
        <v>116.346996</v>
      </c>
      <c r="M154" s="76">
        <v>219.04227498500006</v>
      </c>
      <c r="N154" s="69"/>
      <c r="O154" s="79">
        <f t="shared" si="3"/>
        <v>9.6111618938332106E-3</v>
      </c>
      <c r="P154" s="79">
        <f>M154/'סכום נכסי הקרן'!$C$42</f>
        <v>5.5581976785469998E-3</v>
      </c>
    </row>
    <row r="155" spans="2:16">
      <c r="B155" s="73" t="s">
        <v>1352</v>
      </c>
      <c r="C155" s="69" t="s">
        <v>1353</v>
      </c>
      <c r="D155" s="69" t="s">
        <v>1081</v>
      </c>
      <c r="E155" s="69"/>
      <c r="F155" s="92">
        <v>40969</v>
      </c>
      <c r="G155" s="76">
        <v>3.3599999999852548</v>
      </c>
      <c r="H155" s="74" t="s">
        <v>112</v>
      </c>
      <c r="I155" s="77">
        <v>4.8000000000000001E-2</v>
      </c>
      <c r="J155" s="77">
        <v>4.8499999999804401E-2</v>
      </c>
      <c r="K155" s="76">
        <v>114708.29100800001</v>
      </c>
      <c r="L155" s="78">
        <v>115.876114</v>
      </c>
      <c r="M155" s="76">
        <v>132.91951013599999</v>
      </c>
      <c r="N155" s="69"/>
      <c r="O155" s="79">
        <f t="shared" si="3"/>
        <v>5.8322574071766912E-3</v>
      </c>
      <c r="P155" s="79">
        <f>M155/'סכום נכסי הקרן'!$C$42</f>
        <v>3.3728325398469853E-3</v>
      </c>
    </row>
    <row r="156" spans="2:16">
      <c r="B156" s="73" t="s">
        <v>1354</v>
      </c>
      <c r="C156" s="69" t="s">
        <v>1355</v>
      </c>
      <c r="D156" s="69" t="s">
        <v>1081</v>
      </c>
      <c r="E156" s="69"/>
      <c r="F156" s="92">
        <v>41000</v>
      </c>
      <c r="G156" s="76">
        <v>3.4399999999734594</v>
      </c>
      <c r="H156" s="74" t="s">
        <v>112</v>
      </c>
      <c r="I156" s="77">
        <v>4.8000000000000001E-2</v>
      </c>
      <c r="J156" s="77">
        <v>4.8499999999785735E-2</v>
      </c>
      <c r="K156" s="76">
        <v>62672.979776000007</v>
      </c>
      <c r="L156" s="78">
        <v>115.425898</v>
      </c>
      <c r="M156" s="76">
        <v>72.340849943000009</v>
      </c>
      <c r="N156" s="69"/>
      <c r="O156" s="79">
        <f t="shared" si="3"/>
        <v>3.1741800544542401E-3</v>
      </c>
      <c r="P156" s="79">
        <f>M156/'סכום נכסי הקרן'!$C$42</f>
        <v>1.8356490510557113E-3</v>
      </c>
    </row>
    <row r="157" spans="2:16">
      <c r="B157" s="73" t="s">
        <v>1356</v>
      </c>
      <c r="C157" s="69" t="s">
        <v>1357</v>
      </c>
      <c r="D157" s="69" t="s">
        <v>1081</v>
      </c>
      <c r="E157" s="69"/>
      <c r="F157" s="92">
        <v>41640</v>
      </c>
      <c r="G157" s="76">
        <v>4.8000000000105336</v>
      </c>
      <c r="H157" s="74" t="s">
        <v>112</v>
      </c>
      <c r="I157" s="77">
        <v>4.8000000000000001E-2</v>
      </c>
      <c r="J157" s="77">
        <v>4.8500000000079001E-2</v>
      </c>
      <c r="K157" s="76">
        <v>117637.98361600003</v>
      </c>
      <c r="L157" s="78">
        <v>112.976168</v>
      </c>
      <c r="M157" s="76">
        <v>132.90288568700004</v>
      </c>
      <c r="N157" s="69"/>
      <c r="O157" s="79">
        <f t="shared" si="3"/>
        <v>5.8315279577097097E-3</v>
      </c>
      <c r="P157" s="79">
        <f>M157/'סכום נכסי הקרן'!$C$42</f>
        <v>3.3724106944573455E-3</v>
      </c>
    </row>
    <row r="158" spans="2:16">
      <c r="B158" s="73" t="s">
        <v>1358</v>
      </c>
      <c r="C158" s="69" t="s">
        <v>1359</v>
      </c>
      <c r="D158" s="69" t="s">
        <v>1081</v>
      </c>
      <c r="E158" s="69"/>
      <c r="F158" s="92">
        <v>44774</v>
      </c>
      <c r="G158" s="76">
        <v>10.209999988518833</v>
      </c>
      <c r="H158" s="74" t="s">
        <v>112</v>
      </c>
      <c r="I158" s="77">
        <v>4.8000000000000001E-2</v>
      </c>
      <c r="J158" s="77">
        <v>4.8499999934124453E-2</v>
      </c>
      <c r="K158" s="76">
        <v>299.94643200000007</v>
      </c>
      <c r="L158" s="78">
        <v>106.27995900000001</v>
      </c>
      <c r="M158" s="76">
        <v>0.31878294600000001</v>
      </c>
      <c r="N158" s="69"/>
      <c r="O158" s="79">
        <f t="shared" si="3"/>
        <v>1.3987594418515345E-5</v>
      </c>
      <c r="P158" s="79">
        <f>M158/'סכום נכסי הקרן'!$C$42</f>
        <v>8.0891171831506494E-6</v>
      </c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19" t="s">
        <v>92</v>
      </c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19" t="s">
        <v>177</v>
      </c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19" t="s">
        <v>185</v>
      </c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125</v>
      </c>
      <c r="C1" s="67" t="s" vm="1">
        <v>201</v>
      </c>
    </row>
    <row r="2" spans="2:19">
      <c r="B2" s="46" t="s">
        <v>124</v>
      </c>
      <c r="C2" s="67" t="s">
        <v>202</v>
      </c>
    </row>
    <row r="3" spans="2:19">
      <c r="B3" s="46" t="s">
        <v>126</v>
      </c>
      <c r="C3" s="67" t="s">
        <v>203</v>
      </c>
    </row>
    <row r="4" spans="2:19">
      <c r="B4" s="46" t="s">
        <v>127</v>
      </c>
      <c r="C4" s="67">
        <v>12147</v>
      </c>
    </row>
    <row r="6" spans="2:19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19" ht="26.25" customHeight="1">
      <c r="B7" s="130" t="s">
        <v>70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1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91</v>
      </c>
      <c r="Q8" s="29" t="s">
        <v>45</v>
      </c>
      <c r="R8" s="29" t="s">
        <v>128</v>
      </c>
      <c r="S8" s="30" t="s">
        <v>130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</row>
    <row r="11" spans="2:19" s="4" customFormat="1" ht="18" customHeight="1">
      <c r="B11" s="115" t="s">
        <v>1896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6">
        <v>0</v>
      </c>
      <c r="Q11" s="68"/>
      <c r="R11" s="117">
        <v>0</v>
      </c>
      <c r="S11" s="117">
        <v>0</v>
      </c>
    </row>
    <row r="12" spans="2:19" ht="20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125</v>
      </c>
      <c r="C1" s="67" t="s" vm="1">
        <v>201</v>
      </c>
    </row>
    <row r="2" spans="2:30">
      <c r="B2" s="46" t="s">
        <v>124</v>
      </c>
      <c r="C2" s="67" t="s">
        <v>202</v>
      </c>
    </row>
    <row r="3" spans="2:30">
      <c r="B3" s="46" t="s">
        <v>126</v>
      </c>
      <c r="C3" s="67" t="s">
        <v>203</v>
      </c>
    </row>
    <row r="4" spans="2:30">
      <c r="B4" s="46" t="s">
        <v>127</v>
      </c>
      <c r="C4" s="67">
        <v>12147</v>
      </c>
    </row>
    <row r="6" spans="2:30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0" ht="26.25" customHeight="1">
      <c r="B7" s="130" t="s">
        <v>71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30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91</v>
      </c>
      <c r="Q8" s="29" t="s">
        <v>45</v>
      </c>
      <c r="R8" s="29" t="s">
        <v>128</v>
      </c>
      <c r="S8" s="30" t="s">
        <v>130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  <c r="AA10" s="1"/>
    </row>
    <row r="11" spans="2:30" s="4" customFormat="1" ht="18" customHeight="1">
      <c r="B11" s="115" t="s">
        <v>1898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6">
        <v>0</v>
      </c>
      <c r="Q11" s="68"/>
      <c r="R11" s="117">
        <v>0</v>
      </c>
      <c r="S11" s="117">
        <v>0</v>
      </c>
      <c r="AA11" s="1"/>
      <c r="AD11" s="1"/>
    </row>
    <row r="12" spans="2:30" ht="17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20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20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21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125</v>
      </c>
      <c r="C1" s="67" t="s" vm="1">
        <v>201</v>
      </c>
    </row>
    <row r="2" spans="2:49">
      <c r="B2" s="46" t="s">
        <v>124</v>
      </c>
      <c r="C2" s="67" t="s">
        <v>202</v>
      </c>
    </row>
    <row r="3" spans="2:49">
      <c r="B3" s="46" t="s">
        <v>126</v>
      </c>
      <c r="C3" s="67" t="s">
        <v>203</v>
      </c>
    </row>
    <row r="4" spans="2:49">
      <c r="B4" s="46" t="s">
        <v>127</v>
      </c>
      <c r="C4" s="67">
        <v>12147</v>
      </c>
    </row>
    <row r="6" spans="2:49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49" ht="26.25" customHeight="1">
      <c r="B7" s="130" t="s">
        <v>72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4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83</v>
      </c>
      <c r="H8" s="29" t="s">
        <v>179</v>
      </c>
      <c r="I8" s="29" t="s">
        <v>178</v>
      </c>
      <c r="J8" s="29" t="s">
        <v>91</v>
      </c>
      <c r="K8" s="29" t="s">
        <v>45</v>
      </c>
      <c r="L8" s="29" t="s">
        <v>128</v>
      </c>
      <c r="M8" s="30" t="s">
        <v>130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5" t="s">
        <v>26</v>
      </c>
      <c r="C11" s="68"/>
      <c r="D11" s="68"/>
      <c r="E11" s="68"/>
      <c r="F11" s="68"/>
      <c r="G11" s="68"/>
      <c r="H11" s="68"/>
      <c r="I11" s="68"/>
      <c r="J11" s="116">
        <v>0</v>
      </c>
      <c r="K11" s="68"/>
      <c r="L11" s="117">
        <v>0</v>
      </c>
      <c r="M11" s="11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4.2851562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0.710937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125</v>
      </c>
      <c r="C1" s="67" t="s" vm="1">
        <v>201</v>
      </c>
    </row>
    <row r="2" spans="2:11">
      <c r="B2" s="46" t="s">
        <v>124</v>
      </c>
      <c r="C2" s="67" t="s">
        <v>202</v>
      </c>
    </row>
    <row r="3" spans="2:11">
      <c r="B3" s="46" t="s">
        <v>126</v>
      </c>
      <c r="C3" s="67" t="s">
        <v>203</v>
      </c>
    </row>
    <row r="4" spans="2:11">
      <c r="B4" s="46" t="s">
        <v>127</v>
      </c>
      <c r="C4" s="67">
        <v>12147</v>
      </c>
    </row>
    <row r="6" spans="2:11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78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78.75">
      <c r="B8" s="21" t="s">
        <v>96</v>
      </c>
      <c r="C8" s="29" t="s">
        <v>35</v>
      </c>
      <c r="D8" s="29" t="s">
        <v>83</v>
      </c>
      <c r="E8" s="29" t="s">
        <v>84</v>
      </c>
      <c r="F8" s="29" t="s">
        <v>179</v>
      </c>
      <c r="G8" s="29" t="s">
        <v>178</v>
      </c>
      <c r="H8" s="29" t="s">
        <v>91</v>
      </c>
      <c r="I8" s="29" t="s">
        <v>45</v>
      </c>
      <c r="J8" s="29" t="s">
        <v>128</v>
      </c>
      <c r="K8" s="30" t="s">
        <v>130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1360</v>
      </c>
      <c r="C11" s="69"/>
      <c r="D11" s="69"/>
      <c r="E11" s="69"/>
      <c r="F11" s="76"/>
      <c r="G11" s="78"/>
      <c r="H11" s="76">
        <v>6.0320181020000012</v>
      </c>
      <c r="I11" s="69"/>
      <c r="J11" s="79">
        <f>IFERROR(H11/$H$11,0)</f>
        <v>1</v>
      </c>
      <c r="K11" s="79">
        <f>H11/'סכום נכסי הקרן'!$C$42</f>
        <v>1.530624579834455E-4</v>
      </c>
    </row>
    <row r="12" spans="2:11" ht="21" customHeight="1">
      <c r="B12" s="70" t="s">
        <v>1361</v>
      </c>
      <c r="C12" s="69"/>
      <c r="D12" s="69"/>
      <c r="E12" s="69"/>
      <c r="F12" s="76"/>
      <c r="G12" s="78"/>
      <c r="H12" s="76">
        <v>6.0320181020000012</v>
      </c>
      <c r="I12" s="69"/>
      <c r="J12" s="79">
        <f t="shared" ref="J12:J14" si="0">IFERROR(H12/$H$11,0)</f>
        <v>1</v>
      </c>
      <c r="K12" s="79">
        <f>H12/'סכום נכסי הקרן'!$C$42</f>
        <v>1.530624579834455E-4</v>
      </c>
    </row>
    <row r="13" spans="2:11">
      <c r="B13" s="71" t="s">
        <v>1362</v>
      </c>
      <c r="C13" s="69"/>
      <c r="D13" s="69"/>
      <c r="E13" s="69"/>
      <c r="F13" s="76"/>
      <c r="G13" s="78"/>
      <c r="H13" s="76">
        <v>6.0320181020000012</v>
      </c>
      <c r="I13" s="69"/>
      <c r="J13" s="79">
        <f t="shared" si="0"/>
        <v>1</v>
      </c>
      <c r="K13" s="79">
        <f>H13/'סכום נכסי הקרן'!$C$42</f>
        <v>1.530624579834455E-4</v>
      </c>
    </row>
    <row r="14" spans="2:11">
      <c r="B14" s="73" t="s">
        <v>1363</v>
      </c>
      <c r="C14" s="69" t="s">
        <v>1364</v>
      </c>
      <c r="D14" s="74" t="s">
        <v>111</v>
      </c>
      <c r="E14" s="92">
        <v>44616</v>
      </c>
      <c r="F14" s="76">
        <v>1.6077000000000001</v>
      </c>
      <c r="G14" s="78">
        <v>101404.19</v>
      </c>
      <c r="H14" s="76">
        <v>6.0320181020000012</v>
      </c>
      <c r="I14" s="79">
        <v>2.1390135113475179E-6</v>
      </c>
      <c r="J14" s="79">
        <f t="shared" si="0"/>
        <v>1</v>
      </c>
      <c r="K14" s="79">
        <f>H14/'סכום נכסי הקרן'!$C$42</f>
        <v>1.530624579834455E-4</v>
      </c>
    </row>
    <row r="15" spans="2:11">
      <c r="B15" s="75"/>
      <c r="C15" s="69"/>
      <c r="D15" s="69"/>
      <c r="E15" s="69"/>
      <c r="F15" s="76"/>
      <c r="G15" s="78"/>
      <c r="H15" s="69"/>
      <c r="I15" s="69"/>
      <c r="J15" s="79"/>
      <c r="K15" s="69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9" t="s">
        <v>92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9" t="s">
        <v>177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9" t="s">
        <v>185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4.8554687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201</v>
      </c>
    </row>
    <row r="2" spans="2:12">
      <c r="B2" s="46" t="s">
        <v>124</v>
      </c>
      <c r="C2" s="67" t="s">
        <v>202</v>
      </c>
    </row>
    <row r="3" spans="2:12">
      <c r="B3" s="46" t="s">
        <v>126</v>
      </c>
      <c r="C3" s="67" t="s">
        <v>203</v>
      </c>
    </row>
    <row r="4" spans="2:12">
      <c r="B4" s="46" t="s">
        <v>127</v>
      </c>
      <c r="C4" s="67">
        <v>12147</v>
      </c>
    </row>
    <row r="6" spans="2:12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79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179</v>
      </c>
      <c r="H8" s="29" t="s">
        <v>178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1.2814904000000002E-2</v>
      </c>
      <c r="J11" s="69"/>
      <c r="K11" s="79">
        <f>IFERROR(I11/$I$11,0)</f>
        <v>1</v>
      </c>
      <c r="L11" s="79">
        <f>I11/'סכום נכסי הקרן'!$C$42</f>
        <v>3.2517818612174446E-7</v>
      </c>
    </row>
    <row r="12" spans="2:12" ht="21" customHeight="1">
      <c r="B12" s="70" t="s">
        <v>1365</v>
      </c>
      <c r="C12" s="69"/>
      <c r="D12" s="69"/>
      <c r="E12" s="69"/>
      <c r="F12" s="69"/>
      <c r="G12" s="76"/>
      <c r="H12" s="78"/>
      <c r="I12" s="76">
        <v>1.2814904000000002E-2</v>
      </c>
      <c r="J12" s="69"/>
      <c r="K12" s="79">
        <f t="shared" ref="K12:K15" si="0">IFERROR(I12/$I$11,0)</f>
        <v>1</v>
      </c>
      <c r="L12" s="79">
        <f>I12/'סכום נכסי הקרן'!$C$42</f>
        <v>3.2517818612174446E-7</v>
      </c>
    </row>
    <row r="13" spans="2:12">
      <c r="B13" s="75" t="s">
        <v>1366</v>
      </c>
      <c r="C13" s="69">
        <v>8944</v>
      </c>
      <c r="D13" s="74" t="s">
        <v>345</v>
      </c>
      <c r="E13" s="74" t="s">
        <v>112</v>
      </c>
      <c r="F13" s="92">
        <v>44607</v>
      </c>
      <c r="G13" s="76">
        <v>207.66125000000002</v>
      </c>
      <c r="H13" s="78">
        <v>6.1585999999999999</v>
      </c>
      <c r="I13" s="76">
        <v>1.2789026000000002E-2</v>
      </c>
      <c r="J13" s="79">
        <v>1.2466651861981345E-6</v>
      </c>
      <c r="K13" s="79">
        <f t="shared" si="0"/>
        <v>0.99798063255097347</v>
      </c>
      <c r="L13" s="79">
        <f>I13/'סכום נכסי הקרן'!$C$42</f>
        <v>3.2452153187755667E-7</v>
      </c>
    </row>
    <row r="14" spans="2:12">
      <c r="B14" s="75" t="s">
        <v>1367</v>
      </c>
      <c r="C14" s="69" t="s">
        <v>1368</v>
      </c>
      <c r="D14" s="74" t="s">
        <v>429</v>
      </c>
      <c r="E14" s="74" t="s">
        <v>112</v>
      </c>
      <c r="F14" s="92">
        <v>44628</v>
      </c>
      <c r="G14" s="76">
        <v>368.43124999999998</v>
      </c>
      <c r="H14" s="78">
        <v>1E-4</v>
      </c>
      <c r="I14" s="76">
        <v>3.6800000000000007E-7</v>
      </c>
      <c r="J14" s="79">
        <v>4.0506739649720957E-6</v>
      </c>
      <c r="K14" s="79">
        <f t="shared" si="0"/>
        <v>2.8716563151780146E-5</v>
      </c>
      <c r="L14" s="79">
        <f>I14/'סכום נכסי הקרן'!$C$42</f>
        <v>9.3379999173463934E-12</v>
      </c>
    </row>
    <row r="15" spans="2:12">
      <c r="B15" s="75" t="s">
        <v>1369</v>
      </c>
      <c r="C15" s="69">
        <v>8731</v>
      </c>
      <c r="D15" s="74" t="s">
        <v>134</v>
      </c>
      <c r="E15" s="74" t="s">
        <v>112</v>
      </c>
      <c r="F15" s="92">
        <v>44537</v>
      </c>
      <c r="G15" s="76">
        <v>44.211750000000009</v>
      </c>
      <c r="H15" s="78">
        <v>5.7700000000000001E-2</v>
      </c>
      <c r="I15" s="76">
        <v>2.5510000000000005E-5</v>
      </c>
      <c r="J15" s="79">
        <v>6.7567495284522641E-6</v>
      </c>
      <c r="K15" s="79">
        <f t="shared" si="0"/>
        <v>1.9906508858747595E-3</v>
      </c>
      <c r="L15" s="79">
        <f>I15/'סכום נכסי הקרן'!$C$42</f>
        <v>6.4731624427039808E-10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9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4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4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4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1.57031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125</v>
      </c>
      <c r="C1" s="67" t="s" vm="1">
        <v>201</v>
      </c>
    </row>
    <row r="2" spans="2:12">
      <c r="B2" s="46" t="s">
        <v>124</v>
      </c>
      <c r="C2" s="67" t="s">
        <v>202</v>
      </c>
    </row>
    <row r="3" spans="2:12">
      <c r="B3" s="46" t="s">
        <v>126</v>
      </c>
      <c r="C3" s="67" t="s">
        <v>203</v>
      </c>
    </row>
    <row r="4" spans="2:12">
      <c r="B4" s="46" t="s">
        <v>127</v>
      </c>
      <c r="C4" s="67">
        <v>12147</v>
      </c>
    </row>
    <row r="6" spans="2:12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80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179</v>
      </c>
      <c r="H8" s="29" t="s">
        <v>178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38</v>
      </c>
      <c r="C11" s="69"/>
      <c r="D11" s="69"/>
      <c r="E11" s="69"/>
      <c r="F11" s="69"/>
      <c r="G11" s="76"/>
      <c r="H11" s="78"/>
      <c r="I11" s="76">
        <v>-0.11911258400000005</v>
      </c>
      <c r="J11" s="69"/>
      <c r="K11" s="79">
        <f>IFERROR(I11/$I$11,0)</f>
        <v>1</v>
      </c>
      <c r="L11" s="79">
        <f>I11/'סכום נכסי הקרן'!$C$42</f>
        <v>-3.0224817922470531E-6</v>
      </c>
    </row>
    <row r="12" spans="2:12" ht="19.5" customHeight="1">
      <c r="B12" s="70" t="s">
        <v>175</v>
      </c>
      <c r="C12" s="69"/>
      <c r="D12" s="69"/>
      <c r="E12" s="69"/>
      <c r="F12" s="69"/>
      <c r="G12" s="76"/>
      <c r="H12" s="78"/>
      <c r="I12" s="76">
        <v>-0.11911258400000005</v>
      </c>
      <c r="J12" s="69"/>
      <c r="K12" s="79">
        <f t="shared" ref="K12:K17" si="0">IFERROR(I12/$I$11,0)</f>
        <v>1</v>
      </c>
      <c r="L12" s="79">
        <f>I12/'סכום נכסי הקרן'!$C$42</f>
        <v>-3.0224817922470531E-6</v>
      </c>
    </row>
    <row r="13" spans="2:12">
      <c r="B13" s="75" t="s">
        <v>1370</v>
      </c>
      <c r="C13" s="69"/>
      <c r="D13" s="69"/>
      <c r="E13" s="69"/>
      <c r="F13" s="69"/>
      <c r="G13" s="76"/>
      <c r="H13" s="78"/>
      <c r="I13" s="76">
        <v>-0.11911258400000005</v>
      </c>
      <c r="J13" s="69"/>
      <c r="K13" s="79">
        <f t="shared" si="0"/>
        <v>1</v>
      </c>
      <c r="L13" s="79">
        <f>I13/'סכום נכסי הקרן'!$C$42</f>
        <v>-3.0224817922470531E-6</v>
      </c>
    </row>
    <row r="14" spans="2:12">
      <c r="B14" s="73" t="s">
        <v>1371</v>
      </c>
      <c r="C14" s="69" t="s">
        <v>1372</v>
      </c>
      <c r="D14" s="74" t="s">
        <v>663</v>
      </c>
      <c r="E14" s="74" t="s">
        <v>111</v>
      </c>
      <c r="F14" s="92">
        <v>45048</v>
      </c>
      <c r="G14" s="76">
        <v>-8330.7165000000023</v>
      </c>
      <c r="H14" s="78">
        <v>1.4449000000000001</v>
      </c>
      <c r="I14" s="76">
        <v>-0.12037052300000003</v>
      </c>
      <c r="J14" s="69"/>
      <c r="K14" s="79">
        <f t="shared" si="0"/>
        <v>1.0105609244443894</v>
      </c>
      <c r="L14" s="79">
        <f>I14/'סכום נכסי הקרן'!$C$42</f>
        <v>-3.0544019940895167E-6</v>
      </c>
    </row>
    <row r="15" spans="2:12">
      <c r="B15" s="73" t="s">
        <v>1373</v>
      </c>
      <c r="C15" s="69" t="s">
        <v>1374</v>
      </c>
      <c r="D15" s="74" t="s">
        <v>663</v>
      </c>
      <c r="E15" s="74" t="s">
        <v>111</v>
      </c>
      <c r="F15" s="92">
        <v>45076</v>
      </c>
      <c r="G15" s="76">
        <v>-38876.677000000003</v>
      </c>
      <c r="H15" s="78">
        <v>1.0383</v>
      </c>
      <c r="I15" s="76">
        <v>-0.40365653700000009</v>
      </c>
      <c r="J15" s="69"/>
      <c r="K15" s="79">
        <f t="shared" si="0"/>
        <v>3.388865587871051</v>
      </c>
      <c r="L15" s="79">
        <f>I15/'סכום נכסי הקרן'!$C$42</f>
        <v>-1.0242784535712856E-5</v>
      </c>
    </row>
    <row r="16" spans="2:12" s="6" customFormat="1">
      <c r="B16" s="73" t="s">
        <v>1375</v>
      </c>
      <c r="C16" s="69" t="s">
        <v>1376</v>
      </c>
      <c r="D16" s="74" t="s">
        <v>663</v>
      </c>
      <c r="E16" s="74" t="s">
        <v>111</v>
      </c>
      <c r="F16" s="92">
        <v>45048</v>
      </c>
      <c r="G16" s="76">
        <v>8330.7165000000023</v>
      </c>
      <c r="H16" s="78">
        <v>0.1817</v>
      </c>
      <c r="I16" s="76">
        <v>1.5136912000000002E-2</v>
      </c>
      <c r="J16" s="69"/>
      <c r="K16" s="79">
        <f t="shared" si="0"/>
        <v>-0.12708071214373115</v>
      </c>
      <c r="L16" s="79">
        <f>I16/'סכום נכסי הקרן'!$C$42</f>
        <v>3.8409913860021634E-7</v>
      </c>
    </row>
    <row r="17" spans="2:12" s="6" customFormat="1">
      <c r="B17" s="73" t="s">
        <v>1377</v>
      </c>
      <c r="C17" s="69" t="s">
        <v>1378</v>
      </c>
      <c r="D17" s="74" t="s">
        <v>663</v>
      </c>
      <c r="E17" s="74" t="s">
        <v>111</v>
      </c>
      <c r="F17" s="92">
        <v>45076</v>
      </c>
      <c r="G17" s="76">
        <v>38876.677000000003</v>
      </c>
      <c r="H17" s="78">
        <v>1.0025999999999999</v>
      </c>
      <c r="I17" s="76">
        <v>0.38977756400000002</v>
      </c>
      <c r="J17" s="69"/>
      <c r="K17" s="79">
        <f t="shared" si="0"/>
        <v>-3.2723458001717085</v>
      </c>
      <c r="L17" s="79">
        <f>I17/'סכום נכסי הקרן'!$C$42</f>
        <v>9.8906055989551033E-6</v>
      </c>
    </row>
    <row r="18" spans="2:12" s="6" customFormat="1">
      <c r="B18" s="75"/>
      <c r="C18" s="69"/>
      <c r="D18" s="69"/>
      <c r="E18" s="69"/>
      <c r="F18" s="69"/>
      <c r="G18" s="76"/>
      <c r="H18" s="78"/>
      <c r="I18" s="69"/>
      <c r="J18" s="69"/>
      <c r="K18" s="79"/>
      <c r="L18" s="69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9" t="s">
        <v>194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9" t="s">
        <v>92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9" t="s">
        <v>177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9" t="s">
        <v>185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4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4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4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4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4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4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4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4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4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4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4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4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4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4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4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4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4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4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4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4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4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4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4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4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4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4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4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4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4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4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4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4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04"/>
      <c r="C506" s="104"/>
      <c r="D506" s="104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04"/>
      <c r="C507" s="104"/>
      <c r="D507" s="104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04"/>
      <c r="C508" s="104"/>
      <c r="D508" s="104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04"/>
      <c r="C509" s="104"/>
      <c r="D509" s="104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04"/>
      <c r="C510" s="104"/>
      <c r="D510" s="104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04"/>
      <c r="C511" s="104"/>
      <c r="D511" s="104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04"/>
      <c r="C512" s="104"/>
      <c r="D512" s="104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04"/>
      <c r="C513" s="104"/>
      <c r="D513" s="104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04"/>
      <c r="C514" s="104"/>
      <c r="D514" s="104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04"/>
      <c r="C515" s="104"/>
      <c r="D515" s="104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04"/>
      <c r="C516" s="104"/>
      <c r="D516" s="104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04"/>
      <c r="C517" s="104"/>
      <c r="D517" s="104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04"/>
      <c r="C518" s="104"/>
      <c r="D518" s="104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04"/>
      <c r="C519" s="104"/>
      <c r="D519" s="104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04"/>
      <c r="C520" s="104"/>
      <c r="D520" s="104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04"/>
      <c r="C521" s="104"/>
      <c r="D521" s="104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04"/>
      <c r="C522" s="104"/>
      <c r="D522" s="104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04"/>
      <c r="C523" s="104"/>
      <c r="D523" s="104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04"/>
      <c r="C524" s="104"/>
      <c r="D524" s="104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04"/>
      <c r="C525" s="104"/>
      <c r="D525" s="104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04"/>
      <c r="C526" s="104"/>
      <c r="D526" s="104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04"/>
      <c r="C527" s="104"/>
      <c r="D527" s="104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04"/>
      <c r="C528" s="104"/>
      <c r="D528" s="104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04"/>
      <c r="C529" s="104"/>
      <c r="D529" s="104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04"/>
      <c r="C530" s="104"/>
      <c r="D530" s="104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C29" sqref="C2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125</v>
      </c>
      <c r="C1" s="67" t="s" vm="1">
        <v>201</v>
      </c>
    </row>
    <row r="2" spans="2:12">
      <c r="B2" s="46" t="s">
        <v>124</v>
      </c>
      <c r="C2" s="67" t="s">
        <v>202</v>
      </c>
    </row>
    <row r="3" spans="2:12">
      <c r="B3" s="46" t="s">
        <v>126</v>
      </c>
      <c r="C3" s="67" t="s">
        <v>203</v>
      </c>
    </row>
    <row r="4" spans="2:12">
      <c r="B4" s="46" t="s">
        <v>127</v>
      </c>
      <c r="C4" s="67">
        <v>12147</v>
      </c>
    </row>
    <row r="6" spans="2:12" ht="26.25" customHeight="1">
      <c r="B6" s="130" t="s">
        <v>151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63">
      <c r="B7" s="66" t="s">
        <v>95</v>
      </c>
      <c r="C7" s="49" t="s">
        <v>35</v>
      </c>
      <c r="D7" s="49" t="s">
        <v>97</v>
      </c>
      <c r="E7" s="49" t="s">
        <v>14</v>
      </c>
      <c r="F7" s="49" t="s">
        <v>50</v>
      </c>
      <c r="G7" s="49" t="s">
        <v>83</v>
      </c>
      <c r="H7" s="49" t="s">
        <v>16</v>
      </c>
      <c r="I7" s="49" t="s">
        <v>18</v>
      </c>
      <c r="J7" s="49" t="s">
        <v>46</v>
      </c>
      <c r="K7" s="49" t="s">
        <v>128</v>
      </c>
      <c r="L7" s="51" t="s">
        <v>129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34</v>
      </c>
      <c r="C10" s="86"/>
      <c r="D10" s="86"/>
      <c r="E10" s="86"/>
      <c r="F10" s="86"/>
      <c r="G10" s="86"/>
      <c r="H10" s="86"/>
      <c r="I10" s="86"/>
      <c r="J10" s="87">
        <f>J11+J43</f>
        <v>6258.6100143703106</v>
      </c>
      <c r="K10" s="89">
        <f>IFERROR(J10/$J$10,0)</f>
        <v>1</v>
      </c>
      <c r="L10" s="89">
        <f>J10/'סכום נכסי הקרן'!$C$42</f>
        <v>0.15881222770894907</v>
      </c>
    </row>
    <row r="11" spans="2:12">
      <c r="B11" s="85" t="s">
        <v>173</v>
      </c>
      <c r="C11" s="72"/>
      <c r="D11" s="72"/>
      <c r="E11" s="72"/>
      <c r="F11" s="72"/>
      <c r="G11" s="72"/>
      <c r="H11" s="72"/>
      <c r="I11" s="72"/>
      <c r="J11" s="80">
        <f>J12+J19</f>
        <v>6078.0277038163103</v>
      </c>
      <c r="K11" s="83">
        <f t="shared" ref="K11:K41" si="0">IFERROR(J11/$J$10,0)</f>
        <v>0.97114657885067646</v>
      </c>
      <c r="L11" s="83">
        <f>J11/'סכום נכסי הקרן'!$C$42</f>
        <v>0.1542299516192005</v>
      </c>
    </row>
    <row r="12" spans="2:12">
      <c r="B12" s="71" t="s">
        <v>32</v>
      </c>
      <c r="C12" s="72"/>
      <c r="D12" s="72"/>
      <c r="E12" s="72"/>
      <c r="F12" s="72"/>
      <c r="G12" s="72"/>
      <c r="H12" s="72"/>
      <c r="I12" s="72"/>
      <c r="J12" s="80">
        <f>SUM(J13:J17)</f>
        <v>4373.5557888490002</v>
      </c>
      <c r="K12" s="83">
        <f t="shared" si="0"/>
        <v>0.69880624912032185</v>
      </c>
      <c r="L12" s="83">
        <f>J12/'סכום נכסי הקרן'!$C$42</f>
        <v>0.11097897715973314</v>
      </c>
    </row>
    <row r="13" spans="2:12">
      <c r="B13" s="73" t="s">
        <v>1887</v>
      </c>
      <c r="C13" s="69">
        <v>30011000</v>
      </c>
      <c r="D13" s="69">
        <v>11</v>
      </c>
      <c r="E13" s="69" t="s">
        <v>1888</v>
      </c>
      <c r="F13" s="69" t="s">
        <v>1889</v>
      </c>
      <c r="G13" s="74" t="s">
        <v>112</v>
      </c>
      <c r="H13" s="103"/>
      <c r="I13" s="103"/>
      <c r="J13" s="76">
        <v>472.99637769700007</v>
      </c>
      <c r="K13" s="79">
        <f t="shared" si="0"/>
        <v>7.5575307713846906E-2</v>
      </c>
      <c r="L13" s="79">
        <f>J13/'סכום נכסי הקרן'!$C$42</f>
        <v>1.200228297782535E-2</v>
      </c>
    </row>
    <row r="14" spans="2:12">
      <c r="B14" s="73" t="s">
        <v>1890</v>
      </c>
      <c r="C14" s="69">
        <v>30012000</v>
      </c>
      <c r="D14" s="69">
        <v>12</v>
      </c>
      <c r="E14" s="69" t="s">
        <v>1888</v>
      </c>
      <c r="F14" s="69" t="s">
        <v>1889</v>
      </c>
      <c r="G14" s="74" t="s">
        <v>112</v>
      </c>
      <c r="H14" s="103"/>
      <c r="I14" s="103"/>
      <c r="J14" s="76">
        <v>266.44182255300007</v>
      </c>
      <c r="K14" s="79">
        <f t="shared" si="0"/>
        <v>4.2572044262420339E-2</v>
      </c>
      <c r="L14" s="79">
        <f>J14/'סכום נכסי הקרן'!$C$42</f>
        <v>6.7609611874389578E-3</v>
      </c>
    </row>
    <row r="15" spans="2:12">
      <c r="B15" s="73" t="s">
        <v>1891</v>
      </c>
      <c r="C15" s="69">
        <v>34810000</v>
      </c>
      <c r="D15" s="69">
        <v>10</v>
      </c>
      <c r="E15" s="69" t="s">
        <v>1888</v>
      </c>
      <c r="F15" s="69" t="s">
        <v>1889</v>
      </c>
      <c r="G15" s="74" t="s">
        <v>112</v>
      </c>
      <c r="H15" s="103"/>
      <c r="I15" s="103"/>
      <c r="J15" s="76">
        <v>0.17835864300000001</v>
      </c>
      <c r="K15" s="79">
        <f t="shared" si="0"/>
        <v>2.8498123799130019E-5</v>
      </c>
      <c r="L15" s="79">
        <f>J15/'סכום נכסי הקרן'!$C$42</f>
        <v>4.5258505260652567E-6</v>
      </c>
    </row>
    <row r="16" spans="2:12">
      <c r="B16" s="73" t="s">
        <v>1891</v>
      </c>
      <c r="C16" s="69">
        <v>34110000</v>
      </c>
      <c r="D16" s="69">
        <v>10</v>
      </c>
      <c r="E16" s="69" t="s">
        <v>1888</v>
      </c>
      <c r="F16" s="69" t="s">
        <v>1889</v>
      </c>
      <c r="G16" s="74" t="s">
        <v>112</v>
      </c>
      <c r="H16" s="103"/>
      <c r="I16" s="103"/>
      <c r="J16" s="76">
        <v>3585.6702435120005</v>
      </c>
      <c r="K16" s="79">
        <f t="shared" si="0"/>
        <v>0.57291798582736275</v>
      </c>
      <c r="L16" s="79">
        <f>J16/'סכום נכסי הקרן'!$C$42</f>
        <v>9.0986381623767598E-2</v>
      </c>
    </row>
    <row r="17" spans="2:12">
      <c r="B17" s="73" t="s">
        <v>1892</v>
      </c>
      <c r="C17" s="69">
        <v>30120000</v>
      </c>
      <c r="D17" s="69">
        <v>20</v>
      </c>
      <c r="E17" s="69" t="s">
        <v>1888</v>
      </c>
      <c r="F17" s="69" t="s">
        <v>1889</v>
      </c>
      <c r="G17" s="74" t="s">
        <v>112</v>
      </c>
      <c r="H17" s="103"/>
      <c r="I17" s="103"/>
      <c r="J17" s="76">
        <v>48.268986444000006</v>
      </c>
      <c r="K17" s="79">
        <f t="shared" si="0"/>
        <v>7.7124131928927083E-3</v>
      </c>
      <c r="L17" s="79">
        <f>J17/'סכום נכסי הקרן'!$C$42</f>
        <v>1.2248255201751798E-3</v>
      </c>
    </row>
    <row r="18" spans="2:12">
      <c r="B18" s="75"/>
      <c r="C18" s="69"/>
      <c r="D18" s="69"/>
      <c r="E18" s="69"/>
      <c r="F18" s="69"/>
      <c r="G18" s="69"/>
      <c r="H18" s="69"/>
      <c r="I18" s="69"/>
      <c r="J18" s="69"/>
      <c r="K18" s="79"/>
      <c r="L18" s="69"/>
    </row>
    <row r="19" spans="2:12">
      <c r="B19" s="71" t="s">
        <v>33</v>
      </c>
      <c r="C19" s="72"/>
      <c r="D19" s="72"/>
      <c r="E19" s="72"/>
      <c r="F19" s="72"/>
      <c r="G19" s="72"/>
      <c r="H19" s="72"/>
      <c r="I19" s="72"/>
      <c r="J19" s="80">
        <f>SUM(J20:J41)</f>
        <v>1704.4719149673101</v>
      </c>
      <c r="K19" s="83">
        <f t="shared" si="0"/>
        <v>0.27234032973035466</v>
      </c>
      <c r="L19" s="83">
        <f>J19/'סכום נכסי הקרן'!$C$42</f>
        <v>4.3250974459467358E-2</v>
      </c>
    </row>
    <row r="20" spans="2:12">
      <c r="B20" s="73" t="s">
        <v>1887</v>
      </c>
      <c r="C20" s="69">
        <v>32011000</v>
      </c>
      <c r="D20" s="69">
        <v>11</v>
      </c>
      <c r="E20" s="69" t="s">
        <v>1888</v>
      </c>
      <c r="F20" s="69" t="s">
        <v>1889</v>
      </c>
      <c r="G20" s="74" t="s">
        <v>113</v>
      </c>
      <c r="H20" s="77"/>
      <c r="I20" s="77"/>
      <c r="J20" s="76">
        <v>5.3319900000000004E-4</v>
      </c>
      <c r="K20" s="79">
        <f t="shared" si="0"/>
        <v>8.5194475894124886E-8</v>
      </c>
      <c r="L20" s="79">
        <f>J20/'סכום נכסי הקרן'!$C$42</f>
        <v>1.3529924505242333E-8</v>
      </c>
    </row>
    <row r="21" spans="2:12">
      <c r="B21" s="73" t="s">
        <v>1887</v>
      </c>
      <c r="C21" s="69">
        <v>31211000</v>
      </c>
      <c r="D21" s="69">
        <v>11</v>
      </c>
      <c r="E21" s="69" t="s">
        <v>1888</v>
      </c>
      <c r="F21" s="69" t="s">
        <v>1889</v>
      </c>
      <c r="G21" s="74" t="s">
        <v>115</v>
      </c>
      <c r="H21" s="77"/>
      <c r="I21" s="77"/>
      <c r="J21" s="76">
        <v>4.6970000000000009E-6</v>
      </c>
      <c r="K21" s="79">
        <f t="shared" si="0"/>
        <v>7.5048612858370827E-10</v>
      </c>
      <c r="L21" s="79">
        <f>J21/'סכום נכסי הקרן'!$C$42</f>
        <v>1.1918637394504351E-10</v>
      </c>
    </row>
    <row r="22" spans="2:12">
      <c r="B22" s="73" t="s">
        <v>1887</v>
      </c>
      <c r="C22" s="69">
        <v>30211000</v>
      </c>
      <c r="D22" s="69">
        <v>11</v>
      </c>
      <c r="E22" s="69" t="s">
        <v>1888</v>
      </c>
      <c r="F22" s="69" t="s">
        <v>1889</v>
      </c>
      <c r="G22" s="74" t="s">
        <v>114</v>
      </c>
      <c r="H22" s="77"/>
      <c r="I22" s="77"/>
      <c r="J22" s="76">
        <v>5.8175000000000005E-5</v>
      </c>
      <c r="K22" s="79">
        <f t="shared" si="0"/>
        <v>9.2951949181088406E-9</v>
      </c>
      <c r="L22" s="79">
        <f>J22/'סכום נכסי הקרן'!$C$42</f>
        <v>1.4761906119337672E-9</v>
      </c>
    </row>
    <row r="23" spans="2:12">
      <c r="B23" s="73" t="s">
        <v>1887</v>
      </c>
      <c r="C23" s="69">
        <v>30311000</v>
      </c>
      <c r="D23" s="69">
        <v>11</v>
      </c>
      <c r="E23" s="69" t="s">
        <v>1888</v>
      </c>
      <c r="F23" s="69" t="s">
        <v>1889</v>
      </c>
      <c r="G23" s="74" t="s">
        <v>111</v>
      </c>
      <c r="H23" s="77"/>
      <c r="I23" s="77"/>
      <c r="J23" s="76">
        <v>150.78977959000002</v>
      </c>
      <c r="K23" s="79">
        <f t="shared" si="0"/>
        <v>2.4093173922607996E-2</v>
      </c>
      <c r="L23" s="79">
        <f>J23/'סכום נכסי הקרן'!$C$42</f>
        <v>3.8262906232285347E-3</v>
      </c>
    </row>
    <row r="24" spans="2:12">
      <c r="B24" s="73" t="s">
        <v>1890</v>
      </c>
      <c r="C24" s="69">
        <v>32012000</v>
      </c>
      <c r="D24" s="69">
        <v>12</v>
      </c>
      <c r="E24" s="69" t="s">
        <v>1888</v>
      </c>
      <c r="F24" s="69" t="s">
        <v>1889</v>
      </c>
      <c r="G24" s="74" t="s">
        <v>113</v>
      </c>
      <c r="H24" s="77"/>
      <c r="I24" s="77"/>
      <c r="J24" s="76">
        <v>2.7800000000000003E-7</v>
      </c>
      <c r="K24" s="79">
        <f t="shared" si="0"/>
        <v>4.4418808547215431E-11</v>
      </c>
      <c r="L24" s="79">
        <f>J24/'סכום נכסי הקרן'!$C$42</f>
        <v>7.0542499375605899E-12</v>
      </c>
    </row>
    <row r="25" spans="2:12">
      <c r="B25" s="73" t="s">
        <v>1890</v>
      </c>
      <c r="C25" s="69">
        <v>30312000</v>
      </c>
      <c r="D25" s="69">
        <v>12</v>
      </c>
      <c r="E25" s="69" t="s">
        <v>1888</v>
      </c>
      <c r="F25" s="69" t="s">
        <v>1889</v>
      </c>
      <c r="G25" s="74" t="s">
        <v>111</v>
      </c>
      <c r="H25" s="77"/>
      <c r="I25" s="77"/>
      <c r="J25" s="76">
        <v>144.25567283300001</v>
      </c>
      <c r="K25" s="79">
        <f t="shared" si="0"/>
        <v>2.3049155084240189E-2</v>
      </c>
      <c r="L25" s="79">
        <f>J25/'סכום נכסי הקרן'!$C$42</f>
        <v>3.660487665737234E-3</v>
      </c>
    </row>
    <row r="26" spans="2:12">
      <c r="B26" s="73" t="s">
        <v>1890</v>
      </c>
      <c r="C26" s="69">
        <v>30212000</v>
      </c>
      <c r="D26" s="69">
        <v>12</v>
      </c>
      <c r="E26" s="69" t="s">
        <v>1888</v>
      </c>
      <c r="F26" s="69" t="s">
        <v>1889</v>
      </c>
      <c r="G26" s="74" t="s">
        <v>114</v>
      </c>
      <c r="H26" s="77"/>
      <c r="I26" s="77"/>
      <c r="J26" s="76">
        <v>2.6695000000000004E-5</v>
      </c>
      <c r="K26" s="79">
        <f t="shared" si="0"/>
        <v>4.2653240797407044E-9</v>
      </c>
      <c r="L26" s="79">
        <f>J26/'סכום נכסי הקרן'!$C$42</f>
        <v>6.7738561900424443E-10</v>
      </c>
    </row>
    <row r="27" spans="2:12">
      <c r="B27" s="73" t="s">
        <v>1890</v>
      </c>
      <c r="C27" s="69">
        <v>31712000</v>
      </c>
      <c r="D27" s="69">
        <v>12</v>
      </c>
      <c r="E27" s="69" t="s">
        <v>1888</v>
      </c>
      <c r="F27" s="69" t="s">
        <v>1889</v>
      </c>
      <c r="G27" s="74" t="s">
        <v>120</v>
      </c>
      <c r="H27" s="77"/>
      <c r="I27" s="77"/>
      <c r="J27" s="76">
        <v>3.6364871000000007E-2</v>
      </c>
      <c r="K27" s="79">
        <f t="shared" si="0"/>
        <v>5.8103749740762105E-6</v>
      </c>
      <c r="L27" s="79">
        <f>J27/'סכום נכסי הקרן'!$C$42</f>
        <v>9.2275859345737017E-7</v>
      </c>
    </row>
    <row r="28" spans="2:12">
      <c r="B28" s="73" t="s">
        <v>1891</v>
      </c>
      <c r="C28" s="69">
        <v>32610000</v>
      </c>
      <c r="D28" s="69">
        <v>10</v>
      </c>
      <c r="E28" s="69" t="s">
        <v>1888</v>
      </c>
      <c r="F28" s="69" t="s">
        <v>1889</v>
      </c>
      <c r="G28" s="74" t="s">
        <v>116</v>
      </c>
      <c r="H28" s="77"/>
      <c r="I28" s="77"/>
      <c r="J28" s="76">
        <v>5.0911980000000016E-3</v>
      </c>
      <c r="K28" s="79">
        <f t="shared" si="0"/>
        <v>8.1347104042433863E-7</v>
      </c>
      <c r="L28" s="79">
        <f>J28/'סכום נכסי הקרן'!$C$42</f>
        <v>1.2918914810650578E-7</v>
      </c>
    </row>
    <row r="29" spans="2:12">
      <c r="B29" s="73" t="s">
        <v>1891</v>
      </c>
      <c r="C29" s="69">
        <v>34510000</v>
      </c>
      <c r="D29" s="69">
        <v>10</v>
      </c>
      <c r="E29" s="69" t="s">
        <v>1888</v>
      </c>
      <c r="F29" s="69" t="s">
        <v>1889</v>
      </c>
      <c r="G29" s="74" t="s">
        <v>113</v>
      </c>
      <c r="H29" s="77"/>
      <c r="I29" s="77"/>
      <c r="J29" s="76">
        <v>56.955230123000007</v>
      </c>
      <c r="K29" s="79">
        <f t="shared" si="0"/>
        <v>9.1003002251659505E-3</v>
      </c>
      <c r="L29" s="79">
        <f>J29/'סכום נכסי הקרן'!$C$42</f>
        <v>1.4452389515788554E-3</v>
      </c>
    </row>
    <row r="30" spans="2:12">
      <c r="B30" s="73" t="s">
        <v>1891</v>
      </c>
      <c r="C30" s="69">
        <v>33810000</v>
      </c>
      <c r="D30" s="69">
        <v>10</v>
      </c>
      <c r="E30" s="69" t="s">
        <v>1888</v>
      </c>
      <c r="F30" s="69" t="s">
        <v>1889</v>
      </c>
      <c r="G30" s="74" t="s">
        <v>114</v>
      </c>
      <c r="H30" s="77"/>
      <c r="I30" s="77"/>
      <c r="J30" s="76">
        <v>2.0540995000000003E-2</v>
      </c>
      <c r="K30" s="79">
        <f t="shared" si="0"/>
        <v>3.2820378571018325E-6</v>
      </c>
      <c r="L30" s="79">
        <f>J30/'סכום נכסי הקרן'!$C$42</f>
        <v>5.2122774351144742E-7</v>
      </c>
    </row>
    <row r="31" spans="2:12">
      <c r="B31" s="73" t="s">
        <v>1891</v>
      </c>
      <c r="C31" s="69">
        <v>34610000</v>
      </c>
      <c r="D31" s="69">
        <v>10</v>
      </c>
      <c r="E31" s="69" t="s">
        <v>1888</v>
      </c>
      <c r="F31" s="69" t="s">
        <v>1889</v>
      </c>
      <c r="G31" s="74" t="s">
        <v>115</v>
      </c>
      <c r="H31" s="77"/>
      <c r="I31" s="77"/>
      <c r="J31" s="76">
        <v>0.12840478200000005</v>
      </c>
      <c r="K31" s="79">
        <f t="shared" si="0"/>
        <v>2.0516501540305524E-5</v>
      </c>
      <c r="L31" s="79">
        <f>J31/'סכום נכסי הקרן'!$C$42</f>
        <v>3.2582713144100052E-6</v>
      </c>
    </row>
    <row r="32" spans="2:12">
      <c r="B32" s="73" t="s">
        <v>1891</v>
      </c>
      <c r="C32" s="69">
        <v>31710000</v>
      </c>
      <c r="D32" s="69">
        <v>10</v>
      </c>
      <c r="E32" s="69" t="s">
        <v>1888</v>
      </c>
      <c r="F32" s="69" t="s">
        <v>1889</v>
      </c>
      <c r="G32" s="74" t="s">
        <v>120</v>
      </c>
      <c r="H32" s="77"/>
      <c r="I32" s="77"/>
      <c r="J32" s="76">
        <v>1.8909714000000005E-2</v>
      </c>
      <c r="K32" s="79">
        <f t="shared" si="0"/>
        <v>3.0213919634841705E-6</v>
      </c>
      <c r="L32" s="79">
        <f>J32/'סכום נכסי הקרן'!$C$42</f>
        <v>4.7983398850283676E-7</v>
      </c>
    </row>
    <row r="33" spans="2:12">
      <c r="B33" s="73" t="s">
        <v>1891</v>
      </c>
      <c r="C33" s="69">
        <v>30710000</v>
      </c>
      <c r="D33" s="69">
        <v>10</v>
      </c>
      <c r="E33" s="69" t="s">
        <v>1888</v>
      </c>
      <c r="F33" s="69" t="s">
        <v>1889</v>
      </c>
      <c r="G33" s="74" t="s">
        <v>1882</v>
      </c>
      <c r="H33" s="77"/>
      <c r="I33" s="77"/>
      <c r="J33" s="76">
        <v>5.5887880000000008E-3</v>
      </c>
      <c r="K33" s="79">
        <f t="shared" si="0"/>
        <v>8.9297591432724826E-7</v>
      </c>
      <c r="L33" s="79">
        <f>J33/'סכום נכסי הקרן'!$C$42</f>
        <v>1.4181549424474596E-7</v>
      </c>
    </row>
    <row r="34" spans="2:12">
      <c r="B34" s="73" t="s">
        <v>1891</v>
      </c>
      <c r="C34" s="69">
        <v>34710000</v>
      </c>
      <c r="D34" s="69">
        <v>10</v>
      </c>
      <c r="E34" s="69" t="s">
        <v>1888</v>
      </c>
      <c r="F34" s="69" t="s">
        <v>1889</v>
      </c>
      <c r="G34" s="74" t="s">
        <v>119</v>
      </c>
      <c r="H34" s="77"/>
      <c r="I34" s="77"/>
      <c r="J34" s="76">
        <v>1.3680184520000001</v>
      </c>
      <c r="K34" s="79">
        <f t="shared" si="0"/>
        <v>2.1858183348361877E-4</v>
      </c>
      <c r="L34" s="79">
        <f>J34/'סכום נכסי הקרן'!$C$42</f>
        <v>3.4713467912240046E-5</v>
      </c>
    </row>
    <row r="35" spans="2:12">
      <c r="B35" s="73" t="s">
        <v>1891</v>
      </c>
      <c r="C35" s="69">
        <v>34010000</v>
      </c>
      <c r="D35" s="69">
        <v>10</v>
      </c>
      <c r="E35" s="69" t="s">
        <v>1888</v>
      </c>
      <c r="F35" s="69" t="s">
        <v>1889</v>
      </c>
      <c r="G35" s="74" t="s">
        <v>111</v>
      </c>
      <c r="H35" s="77"/>
      <c r="I35" s="77"/>
      <c r="J35" s="76">
        <v>1034.4124943443098</v>
      </c>
      <c r="K35" s="79">
        <f t="shared" si="0"/>
        <v>0.16527831131340812</v>
      </c>
      <c r="L35" s="79">
        <f>J35/'סכום נכסי הקרן'!$C$42</f>
        <v>2.6248216811655543E-2</v>
      </c>
    </row>
    <row r="36" spans="2:12">
      <c r="B36" s="73" t="s">
        <v>1892</v>
      </c>
      <c r="C36" s="69">
        <v>31720000</v>
      </c>
      <c r="D36" s="69">
        <v>20</v>
      </c>
      <c r="E36" s="69" t="s">
        <v>1888</v>
      </c>
      <c r="F36" s="69" t="s">
        <v>1889</v>
      </c>
      <c r="G36" s="74" t="s">
        <v>120</v>
      </c>
      <c r="H36" s="77"/>
      <c r="I36" s="77"/>
      <c r="J36" s="76">
        <v>6.2852090000000008E-3</v>
      </c>
      <c r="K36" s="79">
        <f t="shared" si="0"/>
        <v>1.0042499829145155E-6</v>
      </c>
      <c r="L36" s="79">
        <f>J36/'סכום נכסי הקרן'!$C$42</f>
        <v>1.5948717696332825E-7</v>
      </c>
    </row>
    <row r="37" spans="2:12">
      <c r="B37" s="73" t="s">
        <v>1892</v>
      </c>
      <c r="C37" s="69">
        <v>34020000</v>
      </c>
      <c r="D37" s="69">
        <v>20</v>
      </c>
      <c r="E37" s="69" t="s">
        <v>1888</v>
      </c>
      <c r="F37" s="69" t="s">
        <v>1889</v>
      </c>
      <c r="G37" s="74" t="s">
        <v>111</v>
      </c>
      <c r="H37" s="77"/>
      <c r="I37" s="77"/>
      <c r="J37" s="76">
        <v>316.36114359500004</v>
      </c>
      <c r="K37" s="79">
        <f t="shared" si="0"/>
        <v>5.0548147730663434E-2</v>
      </c>
      <c r="L37" s="79">
        <f>J37/'סכום נכסי הקרן'!$C$42</f>
        <v>8.0276639476677177E-3</v>
      </c>
    </row>
    <row r="38" spans="2:12">
      <c r="B38" s="73" t="s">
        <v>1892</v>
      </c>
      <c r="C38" s="69">
        <v>31220000</v>
      </c>
      <c r="D38" s="69">
        <v>20</v>
      </c>
      <c r="E38" s="69" t="s">
        <v>1888</v>
      </c>
      <c r="F38" s="69" t="s">
        <v>1889</v>
      </c>
      <c r="G38" s="74" t="s">
        <v>115</v>
      </c>
      <c r="H38" s="77"/>
      <c r="I38" s="77"/>
      <c r="J38" s="76">
        <v>3.4596720000000004E-3</v>
      </c>
      <c r="K38" s="79">
        <f t="shared" si="0"/>
        <v>5.5278600073439531E-7</v>
      </c>
      <c r="L38" s="79">
        <f>J38/'סכום נכסי הקרן'!$C$42</f>
        <v>8.7789176222950079E-8</v>
      </c>
    </row>
    <row r="39" spans="2:12">
      <c r="B39" s="73" t="s">
        <v>1892</v>
      </c>
      <c r="C39" s="69">
        <v>30820000</v>
      </c>
      <c r="D39" s="69">
        <v>20</v>
      </c>
      <c r="E39" s="69" t="s">
        <v>1888</v>
      </c>
      <c r="F39" s="69" t="s">
        <v>1889</v>
      </c>
      <c r="G39" s="74" t="s">
        <v>117</v>
      </c>
      <c r="H39" s="77"/>
      <c r="I39" s="77"/>
      <c r="J39" s="76">
        <v>1.3200000000000004E-7</v>
      </c>
      <c r="K39" s="79">
        <f t="shared" si="0"/>
        <v>2.1090945065584308E-11</v>
      </c>
      <c r="L39" s="79">
        <f>J39/'סכום נכסי הקרן'!$C$42</f>
        <v>3.349499970352511E-12</v>
      </c>
    </row>
    <row r="40" spans="2:12">
      <c r="B40" s="73" t="s">
        <v>1892</v>
      </c>
      <c r="C40" s="69">
        <v>34520000</v>
      </c>
      <c r="D40" s="69">
        <v>20</v>
      </c>
      <c r="E40" s="69" t="s">
        <v>1888</v>
      </c>
      <c r="F40" s="69" t="s">
        <v>1889</v>
      </c>
      <c r="G40" s="74" t="s">
        <v>113</v>
      </c>
      <c r="H40" s="77"/>
      <c r="I40" s="77"/>
      <c r="J40" s="76">
        <v>6.7678898000000015E-2</v>
      </c>
      <c r="K40" s="79">
        <f t="shared" si="0"/>
        <v>1.0813726665282451E-5</v>
      </c>
      <c r="L40" s="79">
        <f>J40/'סכום נכסי הקרן'!$C$42</f>
        <v>1.717352021549171E-6</v>
      </c>
    </row>
    <row r="41" spans="2:12">
      <c r="B41" s="73" t="s">
        <v>1892</v>
      </c>
      <c r="C41" s="69">
        <v>31120000</v>
      </c>
      <c r="D41" s="69">
        <v>20</v>
      </c>
      <c r="E41" s="69" t="s">
        <v>1888</v>
      </c>
      <c r="F41" s="69" t="s">
        <v>1889</v>
      </c>
      <c r="G41" s="74" t="s">
        <v>119</v>
      </c>
      <c r="H41" s="77"/>
      <c r="I41" s="77"/>
      <c r="J41" s="76">
        <v>3.6628727000000007E-2</v>
      </c>
      <c r="K41" s="79">
        <f t="shared" si="0"/>
        <v>5.8525338559036715E-6</v>
      </c>
      <c r="L41" s="79">
        <f>J41/'סכום נכסי הקרן'!$C$42</f>
        <v>9.2945393939810755E-7</v>
      </c>
    </row>
    <row r="42" spans="2:12">
      <c r="B42" s="104"/>
      <c r="C42" s="104"/>
      <c r="D42" s="104"/>
      <c r="E42" s="105"/>
      <c r="F42" s="105"/>
      <c r="G42" s="105"/>
      <c r="H42" s="105"/>
      <c r="I42" s="105"/>
      <c r="J42" s="105"/>
      <c r="K42" s="105"/>
      <c r="L42" s="105"/>
    </row>
    <row r="43" spans="2:12">
      <c r="B43" s="106" t="s">
        <v>172</v>
      </c>
      <c r="C43" s="107"/>
      <c r="D43" s="107"/>
      <c r="E43" s="107"/>
      <c r="F43" s="107"/>
      <c r="G43" s="108"/>
      <c r="H43" s="109"/>
      <c r="I43" s="110"/>
      <c r="J43" s="111">
        <f>J44</f>
        <v>180.58231055400003</v>
      </c>
      <c r="K43" s="79">
        <f t="shared" ref="K43:K44" si="1">IFERROR(J43/$J$10,0)</f>
        <v>2.8853421149323478E-2</v>
      </c>
      <c r="L43" s="79">
        <f>J43/'סכום נכסי הקרן'!$C$42</f>
        <v>4.5822760897485668E-3</v>
      </c>
    </row>
    <row r="44" spans="2:12">
      <c r="B44" s="112" t="s">
        <v>33</v>
      </c>
      <c r="C44" s="107"/>
      <c r="D44" s="107"/>
      <c r="E44" s="107"/>
      <c r="F44" s="107"/>
      <c r="G44" s="108"/>
      <c r="H44" s="109"/>
      <c r="I44" s="110"/>
      <c r="J44" s="111">
        <f>SUM(J45:J57)</f>
        <v>180.58231055400003</v>
      </c>
      <c r="K44" s="79">
        <f t="shared" si="1"/>
        <v>2.8853421149323478E-2</v>
      </c>
      <c r="L44" s="79">
        <f>J44/'סכום נכסי הקרן'!$C$42</f>
        <v>4.5822760897485668E-3</v>
      </c>
    </row>
    <row r="45" spans="2:12">
      <c r="B45" s="73" t="s">
        <v>1893</v>
      </c>
      <c r="C45" s="69">
        <v>31785000</v>
      </c>
      <c r="D45" s="69">
        <v>85</v>
      </c>
      <c r="E45" s="69" t="s">
        <v>1894</v>
      </c>
      <c r="F45" s="69" t="s">
        <v>1895</v>
      </c>
      <c r="G45" s="74" t="s">
        <v>120</v>
      </c>
      <c r="H45" s="77"/>
      <c r="I45" s="77"/>
      <c r="J45" s="76">
        <v>2.3407323150000008</v>
      </c>
      <c r="K45" s="79">
        <f>IFERROR(J45/$J$10,0)</f>
        <v>3.7400194446138627E-4</v>
      </c>
      <c r="L45" s="79">
        <f>J45/'סכום נכסי הקרן'!$C$42</f>
        <v>5.9396081967391396E-5</v>
      </c>
    </row>
    <row r="46" spans="2:12">
      <c r="B46" s="73" t="s">
        <v>1893</v>
      </c>
      <c r="C46" s="69">
        <v>32085000</v>
      </c>
      <c r="D46" s="69">
        <v>85</v>
      </c>
      <c r="E46" s="69" t="s">
        <v>1894</v>
      </c>
      <c r="F46" s="69" t="s">
        <v>1895</v>
      </c>
      <c r="G46" s="74" t="s">
        <v>113</v>
      </c>
      <c r="H46" s="77"/>
      <c r="I46" s="77"/>
      <c r="J46" s="76">
        <v>25.648900843000003</v>
      </c>
      <c r="K46" s="79">
        <f>IFERROR(J46/$J$10,0)</f>
        <v>4.0981784747903937E-3</v>
      </c>
      <c r="L46" s="79">
        <f>J46/'סכום נכסי הקרן'!$C$42</f>
        <v>6.5084085313032558E-4</v>
      </c>
    </row>
    <row r="47" spans="2:12">
      <c r="B47" s="73" t="s">
        <v>1893</v>
      </c>
      <c r="C47" s="69">
        <v>30385000</v>
      </c>
      <c r="D47" s="69">
        <v>85</v>
      </c>
      <c r="E47" s="69" t="s">
        <v>1894</v>
      </c>
      <c r="F47" s="69" t="s">
        <v>1895</v>
      </c>
      <c r="G47" s="74" t="s">
        <v>111</v>
      </c>
      <c r="H47" s="77"/>
      <c r="I47" s="77"/>
      <c r="J47" s="76">
        <v>152.59267739600003</v>
      </c>
      <c r="K47" s="79">
        <f>IFERROR(J47/$J$10,0)</f>
        <v>2.4381240730071696E-2</v>
      </c>
      <c r="L47" s="79">
        <f>J47/'סכום נכסי הקרן'!$C$42</f>
        <v>3.8720391546508497E-3</v>
      </c>
    </row>
    <row r="48" spans="2:12">
      <c r="B48" s="73"/>
      <c r="C48" s="69"/>
      <c r="D48" s="69"/>
      <c r="E48" s="69"/>
      <c r="F48" s="69"/>
      <c r="G48" s="74"/>
      <c r="H48" s="69"/>
      <c r="I48" s="69"/>
      <c r="J48" s="76"/>
      <c r="K48" s="79"/>
      <c r="L48" s="79"/>
    </row>
    <row r="49" spans="2:12">
      <c r="B49" s="73"/>
      <c r="C49" s="69"/>
      <c r="D49" s="69"/>
      <c r="E49" s="69"/>
      <c r="F49" s="69"/>
      <c r="G49" s="74"/>
      <c r="H49" s="69"/>
      <c r="I49" s="69"/>
      <c r="J49" s="76"/>
      <c r="K49" s="79"/>
      <c r="L49" s="79"/>
    </row>
    <row r="50" spans="2:12">
      <c r="B50" s="73"/>
      <c r="C50" s="69"/>
      <c r="D50" s="69"/>
      <c r="E50" s="69"/>
      <c r="F50" s="69"/>
      <c r="G50" s="74"/>
      <c r="H50" s="69"/>
      <c r="I50" s="69"/>
      <c r="J50" s="76"/>
      <c r="K50" s="79"/>
      <c r="L50" s="79"/>
    </row>
    <row r="51" spans="2:12">
      <c r="B51" s="113" t="s">
        <v>194</v>
      </c>
      <c r="C51" s="69"/>
      <c r="D51" s="69"/>
      <c r="E51" s="69"/>
      <c r="F51" s="69"/>
      <c r="G51" s="74"/>
      <c r="H51" s="69"/>
      <c r="I51" s="69"/>
      <c r="J51" s="76"/>
      <c r="K51" s="79"/>
      <c r="L51" s="79"/>
    </row>
    <row r="52" spans="2:12">
      <c r="B52" s="73"/>
      <c r="C52" s="69"/>
      <c r="D52" s="69"/>
      <c r="E52" s="69"/>
      <c r="F52" s="69"/>
      <c r="G52" s="74"/>
      <c r="H52" s="69"/>
      <c r="I52" s="69"/>
      <c r="J52" s="76"/>
      <c r="K52" s="79"/>
      <c r="L52" s="79"/>
    </row>
    <row r="53" spans="2:12">
      <c r="B53" s="73"/>
      <c r="C53" s="69"/>
      <c r="D53" s="69"/>
      <c r="E53" s="69"/>
      <c r="F53" s="69"/>
      <c r="G53" s="74"/>
      <c r="H53" s="69"/>
      <c r="I53" s="69"/>
      <c r="J53" s="76"/>
      <c r="K53" s="79"/>
      <c r="L53" s="79"/>
    </row>
    <row r="54" spans="2:12">
      <c r="B54" s="73"/>
      <c r="C54" s="69"/>
      <c r="D54" s="69"/>
      <c r="E54" s="69"/>
      <c r="F54" s="69"/>
      <c r="G54" s="74"/>
      <c r="H54" s="69"/>
      <c r="I54" s="69"/>
      <c r="J54" s="76"/>
      <c r="K54" s="79"/>
      <c r="L54" s="79"/>
    </row>
    <row r="55" spans="2:12">
      <c r="B55" s="73"/>
      <c r="C55" s="69"/>
      <c r="D55" s="69"/>
      <c r="E55" s="69"/>
      <c r="F55" s="69"/>
      <c r="G55" s="74"/>
      <c r="H55" s="69"/>
      <c r="I55" s="69"/>
      <c r="J55" s="76"/>
      <c r="K55" s="79"/>
      <c r="L55" s="79"/>
    </row>
    <row r="56" spans="2:12">
      <c r="B56" s="73"/>
      <c r="C56" s="69"/>
      <c r="D56" s="69"/>
      <c r="E56" s="69"/>
      <c r="F56" s="69"/>
      <c r="G56" s="74"/>
      <c r="H56" s="69"/>
      <c r="I56" s="69"/>
      <c r="J56" s="76"/>
      <c r="K56" s="79"/>
      <c r="L56" s="79"/>
    </row>
    <row r="57" spans="2:12">
      <c r="B57" s="73"/>
      <c r="C57" s="69"/>
      <c r="D57" s="69"/>
      <c r="E57" s="69"/>
      <c r="F57" s="69"/>
      <c r="G57" s="74"/>
      <c r="H57" s="69"/>
      <c r="I57" s="69"/>
      <c r="J57" s="76"/>
      <c r="K57" s="79"/>
      <c r="L57" s="79"/>
    </row>
    <row r="58" spans="2:12">
      <c r="B58" s="73"/>
      <c r="C58" s="69"/>
      <c r="D58" s="69"/>
      <c r="E58" s="69"/>
      <c r="F58" s="69"/>
      <c r="G58" s="74"/>
      <c r="H58" s="69"/>
      <c r="I58" s="69"/>
      <c r="J58" s="76"/>
      <c r="K58" s="79"/>
      <c r="L58" s="79"/>
    </row>
    <row r="59" spans="2:12">
      <c r="B59" s="104"/>
      <c r="C59" s="104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2:12">
      <c r="B60" s="104"/>
      <c r="C60" s="104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2:12"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2:12">
      <c r="B62" s="104"/>
      <c r="C62" s="104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2:12">
      <c r="B63" s="114"/>
      <c r="C63" s="104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2:12">
      <c r="B64" s="104"/>
      <c r="C64" s="104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2:12">
      <c r="B65" s="104"/>
      <c r="C65" s="104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2:12">
      <c r="B66" s="104"/>
      <c r="C66" s="104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2:12">
      <c r="B67" s="104"/>
      <c r="C67" s="104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2:12">
      <c r="B68" s="104"/>
      <c r="C68" s="104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2:12"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2:12"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2:12"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2:12">
      <c r="B72" s="104"/>
      <c r="C72" s="104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2:12">
      <c r="B73" s="104"/>
      <c r="C73" s="104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2">
      <c r="B74" s="104"/>
      <c r="C74" s="104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2:12">
      <c r="B75" s="104"/>
      <c r="C75" s="104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2:12">
      <c r="B76" s="104"/>
      <c r="C76" s="104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2:12"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2:12"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2:12"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2:12"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2:12"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2"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2:12"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</row>
    <row r="86" spans="2:12"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2:12"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</row>
    <row r="88" spans="2:12"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2:12">
      <c r="B89" s="104"/>
      <c r="C89" s="104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2:12"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2:12"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2:12"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2:12"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2:12"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2:12">
      <c r="B95" s="104"/>
      <c r="C95" s="104"/>
      <c r="D95" s="105"/>
      <c r="E95" s="105"/>
      <c r="F95" s="105"/>
      <c r="G95" s="105"/>
      <c r="H95" s="105"/>
      <c r="I95" s="105"/>
      <c r="J95" s="105"/>
      <c r="K95" s="105"/>
      <c r="L95" s="105"/>
    </row>
    <row r="96" spans="2:12"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</row>
    <row r="97" spans="2:12"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2:12"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>
      <c r="B99" s="104"/>
      <c r="C99" s="104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>
      <c r="B100" s="104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>
      <c r="B101" s="104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>
      <c r="B102" s="104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>
      <c r="B105" s="104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>
      <c r="B106" s="104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>
      <c r="B107" s="104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>
      <c r="B108" s="10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>
      <c r="B109" s="104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3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125</v>
      </c>
      <c r="C1" s="67" t="s" vm="1">
        <v>201</v>
      </c>
    </row>
    <row r="2" spans="2:11">
      <c r="B2" s="46" t="s">
        <v>124</v>
      </c>
      <c r="C2" s="67" t="s">
        <v>202</v>
      </c>
    </row>
    <row r="3" spans="2:11">
      <c r="B3" s="46" t="s">
        <v>126</v>
      </c>
      <c r="C3" s="67" t="s">
        <v>203</v>
      </c>
    </row>
    <row r="4" spans="2:11">
      <c r="B4" s="46" t="s">
        <v>127</v>
      </c>
      <c r="C4" s="67">
        <v>12147</v>
      </c>
    </row>
    <row r="6" spans="2:11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26.25" customHeight="1">
      <c r="B7" s="130" t="s">
        <v>81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1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179</v>
      </c>
      <c r="H8" s="29" t="s">
        <v>178</v>
      </c>
      <c r="I8" s="29" t="s">
        <v>91</v>
      </c>
      <c r="J8" s="29" t="s">
        <v>128</v>
      </c>
      <c r="K8" s="30" t="s">
        <v>130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-20.350817633000016</v>
      </c>
      <c r="J11" s="89">
        <f>IFERROR(I11/$I$11,0)</f>
        <v>1</v>
      </c>
      <c r="K11" s="89">
        <f>I11/'סכום נכסי הקרן'!$C$42</f>
        <v>-5.1640199286653702E-4</v>
      </c>
    </row>
    <row r="12" spans="2:11" ht="19.5" customHeight="1">
      <c r="B12" s="85" t="s">
        <v>29</v>
      </c>
      <c r="C12" s="72"/>
      <c r="D12" s="72"/>
      <c r="E12" s="72"/>
      <c r="F12" s="72"/>
      <c r="G12" s="80"/>
      <c r="H12" s="82"/>
      <c r="I12" s="80">
        <v>-112.23736947400003</v>
      </c>
      <c r="J12" s="83">
        <f t="shared" ref="J12:J75" si="0">IFERROR(I12/$I$11,0)</f>
        <v>5.5151282615790684</v>
      </c>
      <c r="K12" s="83">
        <f>I12/'סכום נכסי הקרן'!$C$42</f>
        <v>-2.8480232251939909E-3</v>
      </c>
    </row>
    <row r="13" spans="2:11">
      <c r="B13" s="71" t="s">
        <v>170</v>
      </c>
      <c r="C13" s="72"/>
      <c r="D13" s="72"/>
      <c r="E13" s="72"/>
      <c r="F13" s="72"/>
      <c r="G13" s="80"/>
      <c r="H13" s="82"/>
      <c r="I13" s="80">
        <v>-4.8380985760000002</v>
      </c>
      <c r="J13" s="83">
        <f t="shared" si="0"/>
        <v>0.23773484993324034</v>
      </c>
      <c r="K13" s="83">
        <f>I13/'סכום נכסי הקרן'!$C$42</f>
        <v>-1.2276675027935244E-4</v>
      </c>
    </row>
    <row r="14" spans="2:11">
      <c r="B14" s="73" t="s">
        <v>1379</v>
      </c>
      <c r="C14" s="69" t="s">
        <v>1380</v>
      </c>
      <c r="D14" s="74" t="s">
        <v>663</v>
      </c>
      <c r="E14" s="74" t="s">
        <v>112</v>
      </c>
      <c r="F14" s="92">
        <v>44952</v>
      </c>
      <c r="G14" s="76">
        <v>12972.385321000002</v>
      </c>
      <c r="H14" s="78">
        <v>-34.616999</v>
      </c>
      <c r="I14" s="76">
        <v>-4.4906504650000008</v>
      </c>
      <c r="J14" s="79">
        <f t="shared" si="0"/>
        <v>0.22066191865029314</v>
      </c>
      <c r="K14" s="79">
        <f>I14/'סכום נכסי הקרן'!$C$42</f>
        <v>-1.1395025454076506E-4</v>
      </c>
    </row>
    <row r="15" spans="2:11">
      <c r="B15" s="73" t="s">
        <v>257</v>
      </c>
      <c r="C15" s="69" t="s">
        <v>1381</v>
      </c>
      <c r="D15" s="74" t="s">
        <v>663</v>
      </c>
      <c r="E15" s="74" t="s">
        <v>112</v>
      </c>
      <c r="F15" s="92">
        <v>44952</v>
      </c>
      <c r="G15" s="76">
        <v>21590.953646000005</v>
      </c>
      <c r="H15" s="78">
        <v>-20.266642000000001</v>
      </c>
      <c r="I15" s="76">
        <v>-4.3757613160000011</v>
      </c>
      <c r="J15" s="79">
        <f t="shared" si="0"/>
        <v>0.215016487047894</v>
      </c>
      <c r="K15" s="79">
        <f>I15/'סכום נכסי הקרן'!$C$42</f>
        <v>-1.1103494241069441E-4</v>
      </c>
    </row>
    <row r="16" spans="2:11" s="6" customFormat="1">
      <c r="B16" s="73" t="s">
        <v>273</v>
      </c>
      <c r="C16" s="69" t="s">
        <v>1382</v>
      </c>
      <c r="D16" s="74" t="s">
        <v>663</v>
      </c>
      <c r="E16" s="74" t="s">
        <v>112</v>
      </c>
      <c r="F16" s="92">
        <v>44882</v>
      </c>
      <c r="G16" s="76">
        <v>5836.2189500000013</v>
      </c>
      <c r="H16" s="78">
        <v>-3.8064249999999999</v>
      </c>
      <c r="I16" s="76">
        <v>-0.22215127200000004</v>
      </c>
      <c r="J16" s="79">
        <f t="shared" si="0"/>
        <v>1.0916085830368261E-2</v>
      </c>
      <c r="K16" s="79">
        <f>I16/'סכום נכסי הקרן'!$C$42</f>
        <v>-5.6370884771043369E-6</v>
      </c>
    </row>
    <row r="17" spans="2:11" s="6" customFormat="1">
      <c r="B17" s="73" t="s">
        <v>273</v>
      </c>
      <c r="C17" s="69" t="s">
        <v>1383</v>
      </c>
      <c r="D17" s="74" t="s">
        <v>663</v>
      </c>
      <c r="E17" s="74" t="s">
        <v>112</v>
      </c>
      <c r="F17" s="92">
        <v>44965</v>
      </c>
      <c r="G17" s="76">
        <v>6067.4598000000005</v>
      </c>
      <c r="H17" s="78">
        <v>-3.0257000000000001</v>
      </c>
      <c r="I17" s="76">
        <v>-0.18358310999999999</v>
      </c>
      <c r="J17" s="79">
        <f t="shared" si="0"/>
        <v>9.02092059939201E-3</v>
      </c>
      <c r="K17" s="79">
        <f>I17/'סכום נכסי הקרן'!$C$42</f>
        <v>-4.65842137501683E-6</v>
      </c>
    </row>
    <row r="18" spans="2:11" s="6" customFormat="1">
      <c r="B18" s="73" t="s">
        <v>402</v>
      </c>
      <c r="C18" s="69" t="s">
        <v>1384</v>
      </c>
      <c r="D18" s="74" t="s">
        <v>663</v>
      </c>
      <c r="E18" s="74" t="s">
        <v>112</v>
      </c>
      <c r="F18" s="92">
        <v>44965</v>
      </c>
      <c r="G18" s="76">
        <v>5188.8517500000007</v>
      </c>
      <c r="H18" s="78">
        <v>18.024788000000001</v>
      </c>
      <c r="I18" s="76">
        <v>0.9352795100000002</v>
      </c>
      <c r="J18" s="79">
        <f t="shared" si="0"/>
        <v>-4.5957834563039417E-2</v>
      </c>
      <c r="K18" s="79">
        <f>I18/'סכום נכסי הקרן'!$C$42</f>
        <v>2.3732717356184172E-5</v>
      </c>
    </row>
    <row r="19" spans="2:11">
      <c r="B19" s="73" t="s">
        <v>402</v>
      </c>
      <c r="C19" s="69" t="s">
        <v>1385</v>
      </c>
      <c r="D19" s="74" t="s">
        <v>663</v>
      </c>
      <c r="E19" s="74" t="s">
        <v>112</v>
      </c>
      <c r="F19" s="92">
        <v>44952</v>
      </c>
      <c r="G19" s="76">
        <v>14939.163146000004</v>
      </c>
      <c r="H19" s="78">
        <v>30.234833999999999</v>
      </c>
      <c r="I19" s="76">
        <v>4.5168312269999999</v>
      </c>
      <c r="J19" s="79">
        <f t="shared" si="0"/>
        <v>-0.22194839089293883</v>
      </c>
      <c r="K19" s="79">
        <f>I19/'סכום נכסי הקרן'!$C$42</f>
        <v>1.1461459137063478E-4</v>
      </c>
    </row>
    <row r="20" spans="2:11">
      <c r="B20" s="73" t="s">
        <v>291</v>
      </c>
      <c r="C20" s="69" t="s">
        <v>1386</v>
      </c>
      <c r="D20" s="74" t="s">
        <v>663</v>
      </c>
      <c r="E20" s="74" t="s">
        <v>112</v>
      </c>
      <c r="F20" s="92">
        <v>45091</v>
      </c>
      <c r="G20" s="76">
        <v>12712.217875</v>
      </c>
      <c r="H20" s="78">
        <v>1.5185919999999999</v>
      </c>
      <c r="I20" s="76">
        <v>0.19304669400000002</v>
      </c>
      <c r="J20" s="79">
        <f t="shared" si="0"/>
        <v>-9.4859428982825601E-3</v>
      </c>
      <c r="K20" s="79">
        <f>I20/'סכום נכסי הקרן'!$C$42</f>
        <v>4.8985598168912886E-6</v>
      </c>
    </row>
    <row r="21" spans="2:11">
      <c r="B21" s="73" t="s">
        <v>315</v>
      </c>
      <c r="C21" s="69" t="s">
        <v>1387</v>
      </c>
      <c r="D21" s="74" t="s">
        <v>663</v>
      </c>
      <c r="E21" s="74" t="s">
        <v>112</v>
      </c>
      <c r="F21" s="92">
        <v>44917</v>
      </c>
      <c r="G21" s="76">
        <v>20551.505142000005</v>
      </c>
      <c r="H21" s="78">
        <v>-5.9169239999999999</v>
      </c>
      <c r="I21" s="76">
        <v>-1.2160169140000003</v>
      </c>
      <c r="J21" s="79">
        <f t="shared" si="0"/>
        <v>5.9752730132481717E-2</v>
      </c>
      <c r="K21" s="79">
        <f>I21/'סכום נכסי הקרן'!$C$42</f>
        <v>-3.0856428919629934E-5</v>
      </c>
    </row>
    <row r="22" spans="2:11">
      <c r="B22" s="73" t="s">
        <v>315</v>
      </c>
      <c r="C22" s="69" t="s">
        <v>1388</v>
      </c>
      <c r="D22" s="74" t="s">
        <v>663</v>
      </c>
      <c r="E22" s="74" t="s">
        <v>112</v>
      </c>
      <c r="F22" s="92">
        <v>45043</v>
      </c>
      <c r="G22" s="76">
        <v>16937.119500000004</v>
      </c>
      <c r="H22" s="78">
        <v>2.8972000000000001E-2</v>
      </c>
      <c r="I22" s="76">
        <v>4.9070700000000012E-3</v>
      </c>
      <c r="J22" s="79">
        <f t="shared" si="0"/>
        <v>-2.4112397292789386E-4</v>
      </c>
      <c r="K22" s="79">
        <f>I22/'סכום נכסי הקרן'!$C$42</f>
        <v>1.2451690014786131E-7</v>
      </c>
    </row>
    <row r="23" spans="2:11">
      <c r="B23" s="75"/>
      <c r="C23" s="69"/>
      <c r="D23" s="69"/>
      <c r="E23" s="69"/>
      <c r="F23" s="69"/>
      <c r="G23" s="76"/>
      <c r="H23" s="78"/>
      <c r="I23" s="69"/>
      <c r="J23" s="79"/>
      <c r="K23" s="69"/>
    </row>
    <row r="24" spans="2:11">
      <c r="B24" s="71" t="s">
        <v>1370</v>
      </c>
      <c r="C24" s="72"/>
      <c r="D24" s="72"/>
      <c r="E24" s="72"/>
      <c r="F24" s="72"/>
      <c r="G24" s="80"/>
      <c r="H24" s="82"/>
      <c r="I24" s="80">
        <v>-92.852014967000031</v>
      </c>
      <c r="J24" s="83">
        <f t="shared" si="0"/>
        <v>4.5625692609241986</v>
      </c>
      <c r="K24" s="83">
        <f>I24/'סכום נכסי הקרן'!$C$42</f>
        <v>-2.3561198589328591E-3</v>
      </c>
    </row>
    <row r="25" spans="2:11">
      <c r="B25" s="73" t="s">
        <v>1389</v>
      </c>
      <c r="C25" s="69" t="s">
        <v>1390</v>
      </c>
      <c r="D25" s="74" t="s">
        <v>663</v>
      </c>
      <c r="E25" s="74" t="s">
        <v>111</v>
      </c>
      <c r="F25" s="92">
        <v>44951</v>
      </c>
      <c r="G25" s="76">
        <v>17389.432550000005</v>
      </c>
      <c r="H25" s="78">
        <v>-11.310268000000001</v>
      </c>
      <c r="I25" s="76">
        <v>-1.9667914900000003</v>
      </c>
      <c r="J25" s="79">
        <f t="shared" si="0"/>
        <v>9.6644347439423531E-2</v>
      </c>
      <c r="K25" s="79">
        <f>I25/'סכום נכסי הקרן'!$C$42</f>
        <v>-4.9907333617004317E-5</v>
      </c>
    </row>
    <row r="26" spans="2:11">
      <c r="B26" s="73" t="s">
        <v>1389</v>
      </c>
      <c r="C26" s="69" t="s">
        <v>1391</v>
      </c>
      <c r="D26" s="74" t="s">
        <v>663</v>
      </c>
      <c r="E26" s="74" t="s">
        <v>111</v>
      </c>
      <c r="F26" s="92">
        <v>44951</v>
      </c>
      <c r="G26" s="76">
        <v>6651.8587500000012</v>
      </c>
      <c r="H26" s="78">
        <v>-11.310268000000001</v>
      </c>
      <c r="I26" s="76">
        <v>-0.75234307500000008</v>
      </c>
      <c r="J26" s="79">
        <f t="shared" si="0"/>
        <v>3.6968690328197558E-2</v>
      </c>
      <c r="K26" s="79">
        <f>I26/'סכום נכסי הקרן'!$C$42</f>
        <v>-1.9090705359147093E-5</v>
      </c>
    </row>
    <row r="27" spans="2:11">
      <c r="B27" s="73" t="s">
        <v>1392</v>
      </c>
      <c r="C27" s="69" t="s">
        <v>1393</v>
      </c>
      <c r="D27" s="74" t="s">
        <v>663</v>
      </c>
      <c r="E27" s="74" t="s">
        <v>111</v>
      </c>
      <c r="F27" s="92">
        <v>44951</v>
      </c>
      <c r="G27" s="76">
        <v>19873.637200000005</v>
      </c>
      <c r="H27" s="78">
        <v>-11.310268000000001</v>
      </c>
      <c r="I27" s="76">
        <v>-2.247761702</v>
      </c>
      <c r="J27" s="79">
        <f t="shared" si="0"/>
        <v>0.11045068274579424</v>
      </c>
      <c r="K27" s="79">
        <f>I27/'סכום נכסי הקרן'!$C$42</f>
        <v>-5.7036952683397781E-5</v>
      </c>
    </row>
    <row r="28" spans="2:11">
      <c r="B28" s="73" t="s">
        <v>1394</v>
      </c>
      <c r="C28" s="69" t="s">
        <v>1395</v>
      </c>
      <c r="D28" s="74" t="s">
        <v>663</v>
      </c>
      <c r="E28" s="74" t="s">
        <v>111</v>
      </c>
      <c r="F28" s="92">
        <v>44951</v>
      </c>
      <c r="G28" s="76">
        <v>37279.956338000011</v>
      </c>
      <c r="H28" s="78">
        <v>-11.259848</v>
      </c>
      <c r="I28" s="76">
        <v>-4.197666604000001</v>
      </c>
      <c r="J28" s="79">
        <f t="shared" si="0"/>
        <v>0.20626525576020319</v>
      </c>
      <c r="K28" s="79">
        <f>I28/'סכום נכסי הקרן'!$C$42</f>
        <v>-1.0651578913369488E-4</v>
      </c>
    </row>
    <row r="29" spans="2:11">
      <c r="B29" s="73" t="s">
        <v>1396</v>
      </c>
      <c r="C29" s="69" t="s">
        <v>1397</v>
      </c>
      <c r="D29" s="74" t="s">
        <v>663</v>
      </c>
      <c r="E29" s="74" t="s">
        <v>111</v>
      </c>
      <c r="F29" s="92">
        <v>44950</v>
      </c>
      <c r="G29" s="76">
        <v>20088.211500000005</v>
      </c>
      <c r="H29" s="78">
        <v>-10.581398999999999</v>
      </c>
      <c r="I29" s="76">
        <v>-2.1256137220000006</v>
      </c>
      <c r="J29" s="79">
        <f t="shared" si="0"/>
        <v>0.10444856616243252</v>
      </c>
      <c r="K29" s="79">
        <f>I29/'סכום נכסי הקרן'!$C$42</f>
        <v>-5.3937447718332503E-5</v>
      </c>
    </row>
    <row r="30" spans="2:11">
      <c r="B30" s="73" t="s">
        <v>1398</v>
      </c>
      <c r="C30" s="69" t="s">
        <v>1399</v>
      </c>
      <c r="D30" s="74" t="s">
        <v>663</v>
      </c>
      <c r="E30" s="74" t="s">
        <v>111</v>
      </c>
      <c r="F30" s="92">
        <v>44950</v>
      </c>
      <c r="G30" s="76">
        <v>30042.815244000005</v>
      </c>
      <c r="H30" s="78">
        <v>-10.455429000000001</v>
      </c>
      <c r="I30" s="76">
        <v>-3.1411052120000003</v>
      </c>
      <c r="J30" s="79">
        <f t="shared" si="0"/>
        <v>0.15434786300214878</v>
      </c>
      <c r="K30" s="79">
        <f>I30/'סכום נכסי הקרן'!$C$42</f>
        <v>-7.9705544049000874E-5</v>
      </c>
    </row>
    <row r="31" spans="2:11">
      <c r="B31" s="73" t="s">
        <v>1400</v>
      </c>
      <c r="C31" s="69" t="s">
        <v>1401</v>
      </c>
      <c r="D31" s="74" t="s">
        <v>663</v>
      </c>
      <c r="E31" s="74" t="s">
        <v>111</v>
      </c>
      <c r="F31" s="92">
        <v>44950</v>
      </c>
      <c r="G31" s="76">
        <v>17526.026280000002</v>
      </c>
      <c r="H31" s="78">
        <v>-10.448807</v>
      </c>
      <c r="I31" s="76">
        <v>-1.8312606530000002</v>
      </c>
      <c r="J31" s="79">
        <f t="shared" si="0"/>
        <v>8.9984623027160648E-2</v>
      </c>
      <c r="K31" s="79">
        <f>I31/'סכום נכסי הקרן'!$C$42</f>
        <v>-4.6468238658569838E-5</v>
      </c>
    </row>
    <row r="32" spans="2:11">
      <c r="B32" s="73" t="s">
        <v>1402</v>
      </c>
      <c r="C32" s="69" t="s">
        <v>1403</v>
      </c>
      <c r="D32" s="74" t="s">
        <v>663</v>
      </c>
      <c r="E32" s="74" t="s">
        <v>111</v>
      </c>
      <c r="F32" s="92">
        <v>44952</v>
      </c>
      <c r="G32" s="76">
        <v>23557.525067000002</v>
      </c>
      <c r="H32" s="78">
        <v>-10.330845</v>
      </c>
      <c r="I32" s="76">
        <v>-2.4336913350000002</v>
      </c>
      <c r="J32" s="79">
        <f t="shared" si="0"/>
        <v>0.11958690696798494</v>
      </c>
      <c r="K32" s="79">
        <f>I32/'סכום נכסי הקרן'!$C$42</f>
        <v>-6.1754917079012575E-5</v>
      </c>
    </row>
    <row r="33" spans="2:11">
      <c r="B33" s="73" t="s">
        <v>1404</v>
      </c>
      <c r="C33" s="69" t="s">
        <v>1405</v>
      </c>
      <c r="D33" s="74" t="s">
        <v>663</v>
      </c>
      <c r="E33" s="74" t="s">
        <v>111</v>
      </c>
      <c r="F33" s="92">
        <v>44952</v>
      </c>
      <c r="G33" s="76">
        <v>47627.681900000011</v>
      </c>
      <c r="H33" s="78">
        <v>-10.304418</v>
      </c>
      <c r="I33" s="76">
        <v>-4.9077555100000012</v>
      </c>
      <c r="J33" s="79">
        <f t="shared" si="0"/>
        <v>0.24115765756958063</v>
      </c>
      <c r="K33" s="79">
        <f>I33/'סכום נכסי הקרן'!$C$42</f>
        <v>-1.2453429496395735E-4</v>
      </c>
    </row>
    <row r="34" spans="2:11">
      <c r="B34" s="73" t="s">
        <v>1406</v>
      </c>
      <c r="C34" s="69" t="s">
        <v>1407</v>
      </c>
      <c r="D34" s="74" t="s">
        <v>663</v>
      </c>
      <c r="E34" s="74" t="s">
        <v>111</v>
      </c>
      <c r="F34" s="92">
        <v>44952</v>
      </c>
      <c r="G34" s="76">
        <v>24073.879387000004</v>
      </c>
      <c r="H34" s="78">
        <v>-10.261502</v>
      </c>
      <c r="I34" s="76">
        <v>-2.4703416200000006</v>
      </c>
      <c r="J34" s="79">
        <f t="shared" si="0"/>
        <v>0.12138783141539237</v>
      </c>
      <c r="K34" s="79">
        <f>I34/'סכום נכסי הקרן'!$C$42</f>
        <v>-6.2684918052655853E-5</v>
      </c>
    </row>
    <row r="35" spans="2:11">
      <c r="B35" s="73" t="s">
        <v>1408</v>
      </c>
      <c r="C35" s="69" t="s">
        <v>1409</v>
      </c>
      <c r="D35" s="74" t="s">
        <v>663</v>
      </c>
      <c r="E35" s="74" t="s">
        <v>111</v>
      </c>
      <c r="F35" s="92">
        <v>44959</v>
      </c>
      <c r="G35" s="76">
        <v>31396.023810000006</v>
      </c>
      <c r="H35" s="78">
        <v>-9.1638409999999997</v>
      </c>
      <c r="I35" s="76">
        <v>-2.8770817960000006</v>
      </c>
      <c r="J35" s="79">
        <f t="shared" si="0"/>
        <v>0.14137426062600295</v>
      </c>
      <c r="K35" s="79">
        <f>I35/'סכום נכסי הקרן'!$C$42</f>
        <v>-7.3005949927301122E-5</v>
      </c>
    </row>
    <row r="36" spans="2:11">
      <c r="B36" s="73" t="s">
        <v>1410</v>
      </c>
      <c r="C36" s="69" t="s">
        <v>1411</v>
      </c>
      <c r="D36" s="74" t="s">
        <v>663</v>
      </c>
      <c r="E36" s="74" t="s">
        <v>111</v>
      </c>
      <c r="F36" s="92">
        <v>44959</v>
      </c>
      <c r="G36" s="76">
        <v>25342.640005000005</v>
      </c>
      <c r="H36" s="78">
        <v>-9.0636229999999998</v>
      </c>
      <c r="I36" s="76">
        <v>-2.2969612890000004</v>
      </c>
      <c r="J36" s="79">
        <f t="shared" si="0"/>
        <v>0.11286825573412569</v>
      </c>
      <c r="K36" s="79">
        <f>I36/'סכום נכסי הקרן'!$C$42</f>
        <v>-5.8285392192472456E-5</v>
      </c>
    </row>
    <row r="37" spans="2:11">
      <c r="B37" s="73" t="s">
        <v>1410</v>
      </c>
      <c r="C37" s="69" t="s">
        <v>1412</v>
      </c>
      <c r="D37" s="74" t="s">
        <v>663</v>
      </c>
      <c r="E37" s="74" t="s">
        <v>111</v>
      </c>
      <c r="F37" s="92">
        <v>44959</v>
      </c>
      <c r="G37" s="76">
        <v>18095.735300000004</v>
      </c>
      <c r="H37" s="78">
        <v>-9.0636229999999998</v>
      </c>
      <c r="I37" s="76">
        <v>-1.6401291850000002</v>
      </c>
      <c r="J37" s="79">
        <f t="shared" si="0"/>
        <v>8.0592790647410484E-2</v>
      </c>
      <c r="K37" s="79">
        <f>I37/'סכום נכסי הקרן'!$C$42</f>
        <v>-4.161827770099838E-5</v>
      </c>
    </row>
    <row r="38" spans="2:11">
      <c r="B38" s="73" t="s">
        <v>1413</v>
      </c>
      <c r="C38" s="69" t="s">
        <v>1414</v>
      </c>
      <c r="D38" s="74" t="s">
        <v>663</v>
      </c>
      <c r="E38" s="74" t="s">
        <v>111</v>
      </c>
      <c r="F38" s="92">
        <v>44958</v>
      </c>
      <c r="G38" s="76">
        <v>13631.286375000001</v>
      </c>
      <c r="H38" s="78">
        <v>-8.5936509999999995</v>
      </c>
      <c r="I38" s="76">
        <v>-1.1714251510000002</v>
      </c>
      <c r="J38" s="79">
        <f t="shared" si="0"/>
        <v>5.7561576744733209E-2</v>
      </c>
      <c r="K38" s="79">
        <f>I38/'סכום נכסי הקרן'!$C$42</f>
        <v>-2.9724912943520341E-5</v>
      </c>
    </row>
    <row r="39" spans="2:11">
      <c r="B39" s="73" t="s">
        <v>1413</v>
      </c>
      <c r="C39" s="69" t="s">
        <v>1415</v>
      </c>
      <c r="D39" s="74" t="s">
        <v>663</v>
      </c>
      <c r="E39" s="74" t="s">
        <v>111</v>
      </c>
      <c r="F39" s="92">
        <v>44958</v>
      </c>
      <c r="G39" s="76">
        <v>36653.351364000009</v>
      </c>
      <c r="H39" s="78">
        <v>-8.5936509999999995</v>
      </c>
      <c r="I39" s="76">
        <v>-3.1498610230000006</v>
      </c>
      <c r="J39" s="79">
        <f t="shared" si="0"/>
        <v>0.15477810669839234</v>
      </c>
      <c r="K39" s="79">
        <f>I39/'סכום נכסי הקרן'!$C$42</f>
        <v>-7.9927722751159305E-5</v>
      </c>
    </row>
    <row r="40" spans="2:11">
      <c r="B40" s="73" t="s">
        <v>1416</v>
      </c>
      <c r="C40" s="69" t="s">
        <v>1417</v>
      </c>
      <c r="D40" s="74" t="s">
        <v>663</v>
      </c>
      <c r="E40" s="74" t="s">
        <v>111</v>
      </c>
      <c r="F40" s="92">
        <v>44958</v>
      </c>
      <c r="G40" s="76">
        <v>22918.476555000005</v>
      </c>
      <c r="H40" s="78">
        <v>-8.5456430000000001</v>
      </c>
      <c r="I40" s="76">
        <v>-1.9585311880000003</v>
      </c>
      <c r="J40" s="79">
        <f t="shared" si="0"/>
        <v>9.6238452101508193E-2</v>
      </c>
      <c r="K40" s="79">
        <f>I40/'סכום נכסי הקרן'!$C$42</f>
        <v>-4.9697728455609597E-5</v>
      </c>
    </row>
    <row r="41" spans="2:11">
      <c r="B41" s="73" t="s">
        <v>1418</v>
      </c>
      <c r="C41" s="69" t="s">
        <v>1419</v>
      </c>
      <c r="D41" s="74" t="s">
        <v>663</v>
      </c>
      <c r="E41" s="74" t="s">
        <v>111</v>
      </c>
      <c r="F41" s="92">
        <v>44958</v>
      </c>
      <c r="G41" s="76">
        <v>18845.746866000005</v>
      </c>
      <c r="H41" s="78">
        <v>-8.5360469999999999</v>
      </c>
      <c r="I41" s="76">
        <v>-1.6086817220000003</v>
      </c>
      <c r="J41" s="79">
        <f t="shared" si="0"/>
        <v>7.9047522856842412E-2</v>
      </c>
      <c r="K41" s="79">
        <f>I41/'סכום נכסי הקרן'!$C$42</f>
        <v>-4.0820298334436554E-5</v>
      </c>
    </row>
    <row r="42" spans="2:11">
      <c r="B42" s="73" t="s">
        <v>1420</v>
      </c>
      <c r="C42" s="69" t="s">
        <v>1421</v>
      </c>
      <c r="D42" s="74" t="s">
        <v>663</v>
      </c>
      <c r="E42" s="74" t="s">
        <v>111</v>
      </c>
      <c r="F42" s="92">
        <v>44963</v>
      </c>
      <c r="G42" s="76">
        <v>22928.608508000005</v>
      </c>
      <c r="H42" s="78">
        <v>-8.4678769999999997</v>
      </c>
      <c r="I42" s="76">
        <v>-1.9415663550000004</v>
      </c>
      <c r="J42" s="79">
        <f t="shared" si="0"/>
        <v>9.540483286782736E-2</v>
      </c>
      <c r="K42" s="79">
        <f>I42/'סכום נכסי הקרן'!$C$42</f>
        <v>-4.9267245822044938E-5</v>
      </c>
    </row>
    <row r="43" spans="2:11">
      <c r="B43" s="73" t="s">
        <v>1422</v>
      </c>
      <c r="C43" s="69" t="s">
        <v>1423</v>
      </c>
      <c r="D43" s="74" t="s">
        <v>663</v>
      </c>
      <c r="E43" s="74" t="s">
        <v>111</v>
      </c>
      <c r="F43" s="92">
        <v>44963</v>
      </c>
      <c r="G43" s="76">
        <v>20395.995640000005</v>
      </c>
      <c r="H43" s="78">
        <v>-8.3880510000000008</v>
      </c>
      <c r="I43" s="76">
        <v>-1.7108264590000004</v>
      </c>
      <c r="J43" s="79">
        <f t="shared" si="0"/>
        <v>8.4066718588534609E-2</v>
      </c>
      <c r="K43" s="79">
        <f>I43/'סכום נכסי הקרן'!$C$42</f>
        <v>-4.3412221012869624E-5</v>
      </c>
    </row>
    <row r="44" spans="2:11">
      <c r="B44" s="73" t="s">
        <v>1424</v>
      </c>
      <c r="C44" s="69" t="s">
        <v>1425</v>
      </c>
      <c r="D44" s="74" t="s">
        <v>663</v>
      </c>
      <c r="E44" s="74" t="s">
        <v>111</v>
      </c>
      <c r="F44" s="92">
        <v>44963</v>
      </c>
      <c r="G44" s="76">
        <v>31641.712400000008</v>
      </c>
      <c r="H44" s="78">
        <v>-8.2924140000000008</v>
      </c>
      <c r="I44" s="76">
        <v>-2.6238618549999999</v>
      </c>
      <c r="J44" s="79">
        <f t="shared" si="0"/>
        <v>0.12893152021298926</v>
      </c>
      <c r="K44" s="79">
        <f>I44/'סכום נכסי הקרן'!$C$42</f>
        <v>-6.6580493981299851E-5</v>
      </c>
    </row>
    <row r="45" spans="2:11">
      <c r="B45" s="73" t="s">
        <v>1426</v>
      </c>
      <c r="C45" s="69" t="s">
        <v>1427</v>
      </c>
      <c r="D45" s="74" t="s">
        <v>663</v>
      </c>
      <c r="E45" s="74" t="s">
        <v>111</v>
      </c>
      <c r="F45" s="92">
        <v>44964</v>
      </c>
      <c r="G45" s="76">
        <v>10282.956118000002</v>
      </c>
      <c r="H45" s="78">
        <v>-7.4807300000000003</v>
      </c>
      <c r="I45" s="76">
        <v>-0.76924019900000018</v>
      </c>
      <c r="J45" s="79">
        <f t="shared" si="0"/>
        <v>3.7798982471968751E-2</v>
      </c>
      <c r="K45" s="79">
        <f>I45/'סכום נכסי הקרן'!$C$42</f>
        <v>-1.9519469876851963E-5</v>
      </c>
    </row>
    <row r="46" spans="2:11">
      <c r="B46" s="73" t="s">
        <v>1426</v>
      </c>
      <c r="C46" s="69" t="s">
        <v>1428</v>
      </c>
      <c r="D46" s="74" t="s">
        <v>663</v>
      </c>
      <c r="E46" s="74" t="s">
        <v>111</v>
      </c>
      <c r="F46" s="92">
        <v>44964</v>
      </c>
      <c r="G46" s="76">
        <v>9178.0913500000024</v>
      </c>
      <c r="H46" s="78">
        <v>-7.4807300000000003</v>
      </c>
      <c r="I46" s="76">
        <v>-0.6865882470000001</v>
      </c>
      <c r="J46" s="79">
        <f t="shared" si="0"/>
        <v>3.3737624668537046E-2</v>
      </c>
      <c r="K46" s="79">
        <f>I46/'סכום נכסי הקרן'!$C$42</f>
        <v>-1.7422176613415773E-5</v>
      </c>
    </row>
    <row r="47" spans="2:11">
      <c r="B47" s="73" t="s">
        <v>1429</v>
      </c>
      <c r="C47" s="69" t="s">
        <v>1430</v>
      </c>
      <c r="D47" s="74" t="s">
        <v>663</v>
      </c>
      <c r="E47" s="74" t="s">
        <v>111</v>
      </c>
      <c r="F47" s="92">
        <v>44964</v>
      </c>
      <c r="G47" s="76">
        <v>18014.086185000004</v>
      </c>
      <c r="H47" s="78">
        <v>-7.3737870000000001</v>
      </c>
      <c r="I47" s="76">
        <v>-1.3283202630000004</v>
      </c>
      <c r="J47" s="79">
        <f t="shared" si="0"/>
        <v>6.5271100500947588E-2</v>
      </c>
      <c r="K47" s="79">
        <f>I47/'סכום נכסי הקרן'!$C$42</f>
        <v>-3.3706126375281359E-5</v>
      </c>
    </row>
    <row r="48" spans="2:11">
      <c r="B48" s="73" t="s">
        <v>1431</v>
      </c>
      <c r="C48" s="69" t="s">
        <v>1432</v>
      </c>
      <c r="D48" s="74" t="s">
        <v>663</v>
      </c>
      <c r="E48" s="74" t="s">
        <v>111</v>
      </c>
      <c r="F48" s="92">
        <v>44956</v>
      </c>
      <c r="G48" s="76">
        <v>23168.398050000003</v>
      </c>
      <c r="H48" s="78">
        <v>-7.386539</v>
      </c>
      <c r="I48" s="76">
        <v>-1.7113428410000002</v>
      </c>
      <c r="J48" s="79">
        <f t="shared" si="0"/>
        <v>8.4092092605899033E-2</v>
      </c>
      <c r="K48" s="79">
        <f>I48/'סכום נכסי הקרן'!$C$42</f>
        <v>-4.3425324206003642E-5</v>
      </c>
    </row>
    <row r="49" spans="2:11">
      <c r="B49" s="73" t="s">
        <v>1433</v>
      </c>
      <c r="C49" s="69" t="s">
        <v>1434</v>
      </c>
      <c r="D49" s="74" t="s">
        <v>663</v>
      </c>
      <c r="E49" s="74" t="s">
        <v>111</v>
      </c>
      <c r="F49" s="92">
        <v>44956</v>
      </c>
      <c r="G49" s="76">
        <v>10297.065800000002</v>
      </c>
      <c r="H49" s="78">
        <v>-7.386539</v>
      </c>
      <c r="I49" s="76">
        <v>-0.76059681800000012</v>
      </c>
      <c r="J49" s="79">
        <f t="shared" si="0"/>
        <v>3.737426336948E-2</v>
      </c>
      <c r="K49" s="79">
        <f>I49/'סכום נכסי הקרן'!$C$42</f>
        <v>-1.9300144085918284E-5</v>
      </c>
    </row>
    <row r="50" spans="2:11">
      <c r="B50" s="73" t="s">
        <v>1435</v>
      </c>
      <c r="C50" s="69" t="s">
        <v>1436</v>
      </c>
      <c r="D50" s="74" t="s">
        <v>663</v>
      </c>
      <c r="E50" s="74" t="s">
        <v>111</v>
      </c>
      <c r="F50" s="92">
        <v>44957</v>
      </c>
      <c r="G50" s="76">
        <v>79848.791880000019</v>
      </c>
      <c r="H50" s="78">
        <v>-7.3180649999999998</v>
      </c>
      <c r="I50" s="76">
        <v>-5.8433863110000015</v>
      </c>
      <c r="J50" s="79">
        <f t="shared" si="0"/>
        <v>0.28713275389607029</v>
      </c>
      <c r="K50" s="79">
        <f>I50/'סכום נכסי הקרן'!$C$42</f>
        <v>-1.4827592632918763E-4</v>
      </c>
    </row>
    <row r="51" spans="2:11">
      <c r="B51" s="73" t="s">
        <v>1437</v>
      </c>
      <c r="C51" s="69" t="s">
        <v>1438</v>
      </c>
      <c r="D51" s="74" t="s">
        <v>663</v>
      </c>
      <c r="E51" s="74" t="s">
        <v>111</v>
      </c>
      <c r="F51" s="92">
        <v>44956</v>
      </c>
      <c r="G51" s="76">
        <v>23707.417923000005</v>
      </c>
      <c r="H51" s="78">
        <v>-7.2770729999999997</v>
      </c>
      <c r="I51" s="76">
        <v>-1.725206099</v>
      </c>
      <c r="J51" s="79">
        <f t="shared" si="0"/>
        <v>8.4773306415093591E-2</v>
      </c>
      <c r="K51" s="79">
        <f>I51/'סכום נכסי הקרן'!$C$42</f>
        <v>-4.3777104374639917E-5</v>
      </c>
    </row>
    <row r="52" spans="2:11">
      <c r="B52" s="73" t="s">
        <v>1439</v>
      </c>
      <c r="C52" s="69" t="s">
        <v>1440</v>
      </c>
      <c r="D52" s="74" t="s">
        <v>663</v>
      </c>
      <c r="E52" s="74" t="s">
        <v>111</v>
      </c>
      <c r="F52" s="92">
        <v>44956</v>
      </c>
      <c r="G52" s="76">
        <v>18554.171789</v>
      </c>
      <c r="H52" s="78">
        <v>-7.273949</v>
      </c>
      <c r="I52" s="76">
        <v>-1.3496209240000003</v>
      </c>
      <c r="J52" s="79">
        <f t="shared" si="0"/>
        <v>6.6317773975405919E-2</v>
      </c>
      <c r="K52" s="79">
        <f>I52/'סכום נכסי הקרן'!$C$42</f>
        <v>-3.4246630643372183E-5</v>
      </c>
    </row>
    <row r="53" spans="2:11">
      <c r="B53" s="73" t="s">
        <v>1441</v>
      </c>
      <c r="C53" s="69" t="s">
        <v>1442</v>
      </c>
      <c r="D53" s="74" t="s">
        <v>663</v>
      </c>
      <c r="E53" s="74" t="s">
        <v>111</v>
      </c>
      <c r="F53" s="92">
        <v>44972</v>
      </c>
      <c r="G53" s="76">
        <v>26200.478650000008</v>
      </c>
      <c r="H53" s="78">
        <v>-5.4521670000000002</v>
      </c>
      <c r="I53" s="76">
        <v>-1.4284937230000003</v>
      </c>
      <c r="J53" s="79">
        <f t="shared" si="0"/>
        <v>7.0193431475874271E-2</v>
      </c>
      <c r="K53" s="79">
        <f>I53/'סכום נכסי הקרן'!$C$42</f>
        <v>-3.6248027900282178E-5</v>
      </c>
    </row>
    <row r="54" spans="2:11">
      <c r="B54" s="73" t="s">
        <v>1441</v>
      </c>
      <c r="C54" s="69" t="s">
        <v>1443</v>
      </c>
      <c r="D54" s="74" t="s">
        <v>663</v>
      </c>
      <c r="E54" s="74" t="s">
        <v>111</v>
      </c>
      <c r="F54" s="92">
        <v>44972</v>
      </c>
      <c r="G54" s="76">
        <v>18708.269000000004</v>
      </c>
      <c r="H54" s="78">
        <v>-5.4521670000000002</v>
      </c>
      <c r="I54" s="76">
        <v>-1.0200059780000001</v>
      </c>
      <c r="J54" s="79">
        <f t="shared" si="0"/>
        <v>5.0121130088945517E-2</v>
      </c>
      <c r="K54" s="79">
        <f>I54/'סכום נכסי הקרן'!$C$42</f>
        <v>-2.5882651462654418E-5</v>
      </c>
    </row>
    <row r="55" spans="2:11">
      <c r="B55" s="73" t="s">
        <v>1444</v>
      </c>
      <c r="C55" s="69" t="s">
        <v>1445</v>
      </c>
      <c r="D55" s="74" t="s">
        <v>663</v>
      </c>
      <c r="E55" s="74" t="s">
        <v>111</v>
      </c>
      <c r="F55" s="92">
        <v>44972</v>
      </c>
      <c r="G55" s="76">
        <v>5240.9963480000006</v>
      </c>
      <c r="H55" s="78">
        <v>-5.4340460000000004</v>
      </c>
      <c r="I55" s="76">
        <v>-0.28479812700000007</v>
      </c>
      <c r="J55" s="79">
        <f t="shared" si="0"/>
        <v>1.3994431680139651E-2</v>
      </c>
      <c r="K55" s="79">
        <f>I55/'סכום נכסי הקרן'!$C$42</f>
        <v>-7.2267524086587165E-6</v>
      </c>
    </row>
    <row r="56" spans="2:11">
      <c r="B56" s="73" t="s">
        <v>1446</v>
      </c>
      <c r="C56" s="69" t="s">
        <v>1447</v>
      </c>
      <c r="D56" s="74" t="s">
        <v>663</v>
      </c>
      <c r="E56" s="74" t="s">
        <v>111</v>
      </c>
      <c r="F56" s="92">
        <v>44973</v>
      </c>
      <c r="G56" s="76">
        <v>26283.035300000003</v>
      </c>
      <c r="H56" s="78">
        <v>-5.0895729999999997</v>
      </c>
      <c r="I56" s="76">
        <v>-1.3376941670000004</v>
      </c>
      <c r="J56" s="79">
        <f t="shared" si="0"/>
        <v>6.5731716097286078E-2</v>
      </c>
      <c r="K56" s="79">
        <f>I56/'סכום נכסי הקרן'!$C$42</f>
        <v>-3.3943989187175961E-5</v>
      </c>
    </row>
    <row r="57" spans="2:11">
      <c r="B57" s="73" t="s">
        <v>1448</v>
      </c>
      <c r="C57" s="69" t="s">
        <v>1449</v>
      </c>
      <c r="D57" s="74" t="s">
        <v>663</v>
      </c>
      <c r="E57" s="74" t="s">
        <v>111</v>
      </c>
      <c r="F57" s="92">
        <v>44973</v>
      </c>
      <c r="G57" s="76">
        <v>65189.372653000013</v>
      </c>
      <c r="H57" s="78">
        <v>-5.0775709999999998</v>
      </c>
      <c r="I57" s="76">
        <v>-3.3100364260000004</v>
      </c>
      <c r="J57" s="79">
        <f t="shared" si="0"/>
        <v>0.16264881763927691</v>
      </c>
      <c r="K57" s="79">
        <f>I57/'סכום נכסי הקרן'!$C$42</f>
        <v>-8.3992173566308547E-5</v>
      </c>
    </row>
    <row r="58" spans="2:11">
      <c r="B58" s="73" t="s">
        <v>1450</v>
      </c>
      <c r="C58" s="69" t="s">
        <v>1451</v>
      </c>
      <c r="D58" s="74" t="s">
        <v>663</v>
      </c>
      <c r="E58" s="74" t="s">
        <v>111</v>
      </c>
      <c r="F58" s="92">
        <v>44977</v>
      </c>
      <c r="G58" s="76">
        <v>45877.435889000008</v>
      </c>
      <c r="H58" s="78">
        <v>-4.7525950000000003</v>
      </c>
      <c r="I58" s="76">
        <v>-2.1803687510000005</v>
      </c>
      <c r="J58" s="79">
        <f t="shared" si="0"/>
        <v>0.10713912287555502</v>
      </c>
      <c r="K58" s="79">
        <f>I58/'סכום נכסי הקרן'!$C$42</f>
        <v>-5.5326856566909401E-5</v>
      </c>
    </row>
    <row r="59" spans="2:11">
      <c r="B59" s="73" t="s">
        <v>1452</v>
      </c>
      <c r="C59" s="69" t="s">
        <v>1453</v>
      </c>
      <c r="D59" s="74" t="s">
        <v>663</v>
      </c>
      <c r="E59" s="74" t="s">
        <v>111</v>
      </c>
      <c r="F59" s="92">
        <v>44977</v>
      </c>
      <c r="G59" s="76">
        <v>44257.864195000009</v>
      </c>
      <c r="H59" s="78">
        <v>-4.7168260000000002</v>
      </c>
      <c r="I59" s="76">
        <v>-2.0875664570000003</v>
      </c>
      <c r="J59" s="79">
        <f t="shared" si="0"/>
        <v>0.10257899680722861</v>
      </c>
      <c r="K59" s="79">
        <f>I59/'סכום נכסי הקרן'!$C$42</f>
        <v>-5.2971998377502989E-5</v>
      </c>
    </row>
    <row r="60" spans="2:11">
      <c r="B60" s="73" t="s">
        <v>1454</v>
      </c>
      <c r="C60" s="69" t="s">
        <v>1455</v>
      </c>
      <c r="D60" s="74" t="s">
        <v>663</v>
      </c>
      <c r="E60" s="74" t="s">
        <v>111</v>
      </c>
      <c r="F60" s="92">
        <v>45013</v>
      </c>
      <c r="G60" s="76">
        <v>26395.612550000005</v>
      </c>
      <c r="H60" s="78">
        <v>-4.5674039999999998</v>
      </c>
      <c r="I60" s="76">
        <v>-1.2055941460000001</v>
      </c>
      <c r="J60" s="79">
        <f t="shared" si="0"/>
        <v>5.9240575378409377E-2</v>
      </c>
      <c r="K60" s="79">
        <f>I60/'סכום נכסי הקרן'!$C$42</f>
        <v>-3.0591951183970908E-5</v>
      </c>
    </row>
    <row r="61" spans="2:11">
      <c r="B61" s="73" t="s">
        <v>1454</v>
      </c>
      <c r="C61" s="69" t="s">
        <v>1456</v>
      </c>
      <c r="D61" s="74" t="s">
        <v>663</v>
      </c>
      <c r="E61" s="74" t="s">
        <v>111</v>
      </c>
      <c r="F61" s="92">
        <v>45013</v>
      </c>
      <c r="G61" s="76">
        <v>7067.851125000002</v>
      </c>
      <c r="H61" s="78">
        <v>-4.5674039999999998</v>
      </c>
      <c r="I61" s="76">
        <v>-0.32281728300000001</v>
      </c>
      <c r="J61" s="79">
        <f t="shared" si="0"/>
        <v>1.586261981319774E-2</v>
      </c>
      <c r="K61" s="79">
        <f>I61/'סכום נכסי הקרן'!$C$42</f>
        <v>-8.1914884836195293E-6</v>
      </c>
    </row>
    <row r="62" spans="2:11">
      <c r="B62" s="73" t="s">
        <v>1457</v>
      </c>
      <c r="C62" s="69" t="s">
        <v>1458</v>
      </c>
      <c r="D62" s="74" t="s">
        <v>663</v>
      </c>
      <c r="E62" s="74" t="s">
        <v>111</v>
      </c>
      <c r="F62" s="92">
        <v>45013</v>
      </c>
      <c r="G62" s="76">
        <v>8982.1635200000019</v>
      </c>
      <c r="H62" s="78">
        <v>-4.4782840000000004</v>
      </c>
      <c r="I62" s="76">
        <v>-0.40224675600000009</v>
      </c>
      <c r="J62" s="79">
        <f t="shared" si="0"/>
        <v>1.9765631202342159E-2</v>
      </c>
      <c r="K62" s="79">
        <f>I62/'סכום נכסי הקרן'!$C$42</f>
        <v>-1.0207011343154496E-5</v>
      </c>
    </row>
    <row r="63" spans="2:11">
      <c r="B63" s="73" t="s">
        <v>1459</v>
      </c>
      <c r="C63" s="69" t="s">
        <v>1460</v>
      </c>
      <c r="D63" s="74" t="s">
        <v>663</v>
      </c>
      <c r="E63" s="74" t="s">
        <v>111</v>
      </c>
      <c r="F63" s="92">
        <v>45013</v>
      </c>
      <c r="G63" s="76">
        <v>10579.259440000002</v>
      </c>
      <c r="H63" s="78">
        <v>-4.359693</v>
      </c>
      <c r="I63" s="76">
        <v>-0.46122323800000004</v>
      </c>
      <c r="J63" s="79">
        <f t="shared" si="0"/>
        <v>2.2663621988931792E-2</v>
      </c>
      <c r="K63" s="79">
        <f>I63/'סכום נכסי הקרן'!$C$42</f>
        <v>-1.1703539560658247E-5</v>
      </c>
    </row>
    <row r="64" spans="2:11">
      <c r="B64" s="73" t="s">
        <v>1461</v>
      </c>
      <c r="C64" s="69" t="s">
        <v>1462</v>
      </c>
      <c r="D64" s="74" t="s">
        <v>663</v>
      </c>
      <c r="E64" s="74" t="s">
        <v>111</v>
      </c>
      <c r="F64" s="92">
        <v>45014</v>
      </c>
      <c r="G64" s="76">
        <v>11809.896250000002</v>
      </c>
      <c r="H64" s="78">
        <v>-4.2759080000000003</v>
      </c>
      <c r="I64" s="76">
        <v>-0.50498024500000005</v>
      </c>
      <c r="J64" s="79">
        <f t="shared" si="0"/>
        <v>2.4813757073875287E-2</v>
      </c>
      <c r="K64" s="79">
        <f>I64/'סכום נכסי הקרן'!$C$42</f>
        <v>-1.2813873603455329E-5</v>
      </c>
    </row>
    <row r="65" spans="2:11">
      <c r="B65" s="73" t="s">
        <v>1461</v>
      </c>
      <c r="C65" s="69" t="s">
        <v>1463</v>
      </c>
      <c r="D65" s="74" t="s">
        <v>663</v>
      </c>
      <c r="E65" s="74" t="s">
        <v>111</v>
      </c>
      <c r="F65" s="92">
        <v>45014</v>
      </c>
      <c r="G65" s="76">
        <v>8997.4740260000017</v>
      </c>
      <c r="H65" s="78">
        <v>-4.2759080000000003</v>
      </c>
      <c r="I65" s="76">
        <v>-0.3847236710000001</v>
      </c>
      <c r="J65" s="79">
        <f t="shared" si="0"/>
        <v>1.8904580540103147E-2</v>
      </c>
      <c r="K65" s="79">
        <f>I65/'סכום נכסי הקרן'!$C$42</f>
        <v>-9.7623630652152201E-6</v>
      </c>
    </row>
    <row r="66" spans="2:11">
      <c r="B66" s="73" t="s">
        <v>1464</v>
      </c>
      <c r="C66" s="69" t="s">
        <v>1465</v>
      </c>
      <c r="D66" s="74" t="s">
        <v>663</v>
      </c>
      <c r="E66" s="74" t="s">
        <v>111</v>
      </c>
      <c r="F66" s="92">
        <v>45012</v>
      </c>
      <c r="G66" s="76">
        <v>37064.18327500001</v>
      </c>
      <c r="H66" s="78">
        <v>-4.2364819999999996</v>
      </c>
      <c r="I66" s="76">
        <v>-1.5702176050000003</v>
      </c>
      <c r="J66" s="79">
        <f t="shared" si="0"/>
        <v>7.7157470196863365E-2</v>
      </c>
      <c r="K66" s="79">
        <f>I66/'סכום נכסי הקרן'!$C$42</f>
        <v>-3.9844271374200679E-5</v>
      </c>
    </row>
    <row r="67" spans="2:11">
      <c r="B67" s="73" t="s">
        <v>1466</v>
      </c>
      <c r="C67" s="69" t="s">
        <v>1467</v>
      </c>
      <c r="D67" s="74" t="s">
        <v>663</v>
      </c>
      <c r="E67" s="74" t="s">
        <v>111</v>
      </c>
      <c r="F67" s="92">
        <v>45014</v>
      </c>
      <c r="G67" s="76">
        <v>45012.887640000001</v>
      </c>
      <c r="H67" s="78">
        <v>-4.2167940000000002</v>
      </c>
      <c r="I67" s="76">
        <v>-1.8981008430000001</v>
      </c>
      <c r="J67" s="79">
        <f t="shared" si="0"/>
        <v>9.3269021286010695E-2</v>
      </c>
      <c r="K67" s="79">
        <f>I67/'סכום נכסי הקרן'!$C$42</f>
        <v>-4.8164308464807382E-5</v>
      </c>
    </row>
    <row r="68" spans="2:11">
      <c r="B68" s="73" t="s">
        <v>1468</v>
      </c>
      <c r="C68" s="69" t="s">
        <v>1469</v>
      </c>
      <c r="D68" s="74" t="s">
        <v>663</v>
      </c>
      <c r="E68" s="74" t="s">
        <v>111</v>
      </c>
      <c r="F68" s="92">
        <v>45012</v>
      </c>
      <c r="G68" s="76">
        <v>15895.907700000003</v>
      </c>
      <c r="H68" s="78">
        <v>-4.1626609999999999</v>
      </c>
      <c r="I68" s="76">
        <v>-0.66169267700000012</v>
      </c>
      <c r="J68" s="79">
        <f t="shared" si="0"/>
        <v>3.2514304286577041E-2</v>
      </c>
      <c r="K68" s="79">
        <f>I68/'סכום נכסי הקרן'!$C$42</f>
        <v>-1.6790451530257374E-5</v>
      </c>
    </row>
    <row r="69" spans="2:11">
      <c r="B69" s="73" t="s">
        <v>1470</v>
      </c>
      <c r="C69" s="69" t="s">
        <v>1471</v>
      </c>
      <c r="D69" s="74" t="s">
        <v>663</v>
      </c>
      <c r="E69" s="74" t="s">
        <v>111</v>
      </c>
      <c r="F69" s="92">
        <v>45090</v>
      </c>
      <c r="G69" s="76">
        <v>45127.716435000009</v>
      </c>
      <c r="H69" s="78">
        <v>-3.9008470000000002</v>
      </c>
      <c r="I69" s="76">
        <v>-1.760363066</v>
      </c>
      <c r="J69" s="79">
        <f t="shared" si="0"/>
        <v>8.6500852090850178E-2</v>
      </c>
      <c r="K69" s="79">
        <f>I69/'סכום נכסי הקרן'!$C$42</f>
        <v>-4.4669212404368584E-5</v>
      </c>
    </row>
    <row r="70" spans="2:11">
      <c r="B70" s="73" t="s">
        <v>1472</v>
      </c>
      <c r="C70" s="69" t="s">
        <v>1473</v>
      </c>
      <c r="D70" s="74" t="s">
        <v>663</v>
      </c>
      <c r="E70" s="74" t="s">
        <v>111</v>
      </c>
      <c r="F70" s="92">
        <v>45090</v>
      </c>
      <c r="G70" s="76">
        <v>18608.268909999999</v>
      </c>
      <c r="H70" s="78">
        <v>-3.7541769999999999</v>
      </c>
      <c r="I70" s="76">
        <v>-0.69858735500000013</v>
      </c>
      <c r="J70" s="79">
        <f t="shared" si="0"/>
        <v>3.4327237735509983E-2</v>
      </c>
      <c r="K70" s="79">
        <f>I70/'סכום נכסי הקרן'!$C$42</f>
        <v>-1.7726653976220748E-5</v>
      </c>
    </row>
    <row r="71" spans="2:11">
      <c r="B71" s="73" t="s">
        <v>1474</v>
      </c>
      <c r="C71" s="69" t="s">
        <v>1475</v>
      </c>
      <c r="D71" s="74" t="s">
        <v>663</v>
      </c>
      <c r="E71" s="74" t="s">
        <v>111</v>
      </c>
      <c r="F71" s="92">
        <v>45090</v>
      </c>
      <c r="G71" s="76">
        <v>9504.1865000000016</v>
      </c>
      <c r="H71" s="78">
        <v>-3.6079210000000002</v>
      </c>
      <c r="I71" s="76">
        <v>-0.34290352000000007</v>
      </c>
      <c r="J71" s="79">
        <f t="shared" si="0"/>
        <v>1.6849618830250948E-2</v>
      </c>
      <c r="K71" s="79">
        <f>I71/'סכום נכסי הקרן'!$C$42</f>
        <v>-8.7011767429831168E-6</v>
      </c>
    </row>
    <row r="72" spans="2:11">
      <c r="B72" s="73" t="s">
        <v>1476</v>
      </c>
      <c r="C72" s="69" t="s">
        <v>1477</v>
      </c>
      <c r="D72" s="74" t="s">
        <v>663</v>
      </c>
      <c r="E72" s="74" t="s">
        <v>111</v>
      </c>
      <c r="F72" s="92">
        <v>45019</v>
      </c>
      <c r="G72" s="76">
        <v>45357.374025000005</v>
      </c>
      <c r="H72" s="78">
        <v>-3.4203960000000002</v>
      </c>
      <c r="I72" s="76">
        <v>-1.5514018740000002</v>
      </c>
      <c r="J72" s="79">
        <f t="shared" si="0"/>
        <v>7.6232901398728722E-2</v>
      </c>
      <c r="K72" s="79">
        <f>I72/'סכום נכסי הקרן'!$C$42</f>
        <v>-3.9366822204301735E-5</v>
      </c>
    </row>
    <row r="73" spans="2:11">
      <c r="B73" s="73" t="s">
        <v>1476</v>
      </c>
      <c r="C73" s="69" t="s">
        <v>1478</v>
      </c>
      <c r="D73" s="74" t="s">
        <v>663</v>
      </c>
      <c r="E73" s="74" t="s">
        <v>111</v>
      </c>
      <c r="F73" s="92">
        <v>45019</v>
      </c>
      <c r="G73" s="76">
        <v>16669.839375000003</v>
      </c>
      <c r="H73" s="78">
        <v>-3.4203960000000002</v>
      </c>
      <c r="I73" s="76">
        <v>-0.57017454400000001</v>
      </c>
      <c r="J73" s="79">
        <f t="shared" si="0"/>
        <v>2.8017279417581205E-2</v>
      </c>
      <c r="K73" s="79">
        <f>I73/'סכום נכסי הקרן'!$C$42</f>
        <v>-1.4468178925937544E-5</v>
      </c>
    </row>
    <row r="74" spans="2:11">
      <c r="B74" s="73" t="s">
        <v>1479</v>
      </c>
      <c r="C74" s="69" t="s">
        <v>1480</v>
      </c>
      <c r="D74" s="74" t="s">
        <v>663</v>
      </c>
      <c r="E74" s="74" t="s">
        <v>111</v>
      </c>
      <c r="F74" s="92">
        <v>45019</v>
      </c>
      <c r="G74" s="76">
        <v>7147.8342000000011</v>
      </c>
      <c r="H74" s="78">
        <v>-3.368058</v>
      </c>
      <c r="I74" s="76">
        <v>-0.24074319300000002</v>
      </c>
      <c r="J74" s="79">
        <f t="shared" si="0"/>
        <v>1.1829657035971919E-2</v>
      </c>
      <c r="K74" s="79">
        <f>I74/'סכום נכסי הקרן'!$C$42</f>
        <v>-6.1088584683035501E-6</v>
      </c>
    </row>
    <row r="75" spans="2:11">
      <c r="B75" s="73" t="s">
        <v>1479</v>
      </c>
      <c r="C75" s="69" t="s">
        <v>1481</v>
      </c>
      <c r="D75" s="74" t="s">
        <v>663</v>
      </c>
      <c r="E75" s="74" t="s">
        <v>111</v>
      </c>
      <c r="F75" s="92">
        <v>45019</v>
      </c>
      <c r="G75" s="76">
        <v>10677.727008000002</v>
      </c>
      <c r="H75" s="78">
        <v>-3.368058</v>
      </c>
      <c r="I75" s="76">
        <v>-0.35963202700000002</v>
      </c>
      <c r="J75" s="79">
        <f t="shared" si="0"/>
        <v>1.767162545925605E-2</v>
      </c>
      <c r="K75" s="79">
        <f>I75/'סכום נכסי הקרן'!$C$42</f>
        <v>-9.1256626043508563E-6</v>
      </c>
    </row>
    <row r="76" spans="2:11">
      <c r="B76" s="73" t="s">
        <v>1482</v>
      </c>
      <c r="C76" s="69" t="s">
        <v>1483</v>
      </c>
      <c r="D76" s="74" t="s">
        <v>663</v>
      </c>
      <c r="E76" s="74" t="s">
        <v>111</v>
      </c>
      <c r="F76" s="92">
        <v>45091</v>
      </c>
      <c r="G76" s="76">
        <v>25740.884700000002</v>
      </c>
      <c r="H76" s="78">
        <v>-3.5232800000000002</v>
      </c>
      <c r="I76" s="76">
        <v>-0.90692342500000023</v>
      </c>
      <c r="J76" s="79">
        <f t="shared" ref="J76:J139" si="1">IFERROR(I76/$I$11,0)</f>
        <v>4.4564471136008414E-2</v>
      </c>
      <c r="K76" s="79">
        <f>I76/'סכום נכסי הקרן'!$C$42</f>
        <v>-2.3013181705678012E-5</v>
      </c>
    </row>
    <row r="77" spans="2:11">
      <c r="B77" s="73" t="s">
        <v>1484</v>
      </c>
      <c r="C77" s="69" t="s">
        <v>1485</v>
      </c>
      <c r="D77" s="74" t="s">
        <v>663</v>
      </c>
      <c r="E77" s="74" t="s">
        <v>111</v>
      </c>
      <c r="F77" s="92">
        <v>45019</v>
      </c>
      <c r="G77" s="76">
        <v>5340.6647400000002</v>
      </c>
      <c r="H77" s="78">
        <v>-3.3331949999999999</v>
      </c>
      <c r="I77" s="76">
        <v>-0.17801477700000004</v>
      </c>
      <c r="J77" s="79">
        <f t="shared" si="1"/>
        <v>8.7473034356781269E-3</v>
      </c>
      <c r="K77" s="79">
        <f>I77/'סכום נכסי הקרן'!$C$42</f>
        <v>-4.5171249263924908E-6</v>
      </c>
    </row>
    <row r="78" spans="2:11">
      <c r="B78" s="73" t="s">
        <v>1486</v>
      </c>
      <c r="C78" s="69" t="s">
        <v>1487</v>
      </c>
      <c r="D78" s="74" t="s">
        <v>663</v>
      </c>
      <c r="E78" s="74" t="s">
        <v>111</v>
      </c>
      <c r="F78" s="92">
        <v>45091</v>
      </c>
      <c r="G78" s="76">
        <v>21462.794999999998</v>
      </c>
      <c r="H78" s="78">
        <v>-3.4651209999999999</v>
      </c>
      <c r="I78" s="76">
        <v>-0.74371177100000008</v>
      </c>
      <c r="J78" s="79">
        <f t="shared" si="1"/>
        <v>3.6544564666238712E-2</v>
      </c>
      <c r="K78" s="79">
        <f>I78/'סכום נכסי הקרן'!$C$42</f>
        <v>-1.8871686022085702E-5</v>
      </c>
    </row>
    <row r="79" spans="2:11">
      <c r="B79" s="73" t="s">
        <v>1488</v>
      </c>
      <c r="C79" s="69" t="s">
        <v>1489</v>
      </c>
      <c r="D79" s="74" t="s">
        <v>663</v>
      </c>
      <c r="E79" s="74" t="s">
        <v>111</v>
      </c>
      <c r="F79" s="92">
        <v>44993</v>
      </c>
      <c r="G79" s="76">
        <v>14973.194538000003</v>
      </c>
      <c r="H79" s="78">
        <v>-3.2387139999999999</v>
      </c>
      <c r="I79" s="76">
        <v>-0.48493891500000008</v>
      </c>
      <c r="J79" s="79">
        <f t="shared" si="1"/>
        <v>2.3828964700349134E-2</v>
      </c>
      <c r="K79" s="79">
        <f>I79/'סכום נכסי הקרן'!$C$42</f>
        <v>-1.2305324859206655E-5</v>
      </c>
    </row>
    <row r="80" spans="2:11">
      <c r="B80" s="73" t="s">
        <v>1490</v>
      </c>
      <c r="C80" s="69" t="s">
        <v>1491</v>
      </c>
      <c r="D80" s="74" t="s">
        <v>663</v>
      </c>
      <c r="E80" s="74" t="s">
        <v>111</v>
      </c>
      <c r="F80" s="92">
        <v>44993</v>
      </c>
      <c r="G80" s="76">
        <v>18732.253988000004</v>
      </c>
      <c r="H80" s="78">
        <v>-3.1518510000000002</v>
      </c>
      <c r="I80" s="76">
        <v>-0.59041282700000008</v>
      </c>
      <c r="J80" s="79">
        <f t="shared" si="1"/>
        <v>2.9011749682362239E-2</v>
      </c>
      <c r="K80" s="79">
        <f>I80/'סכום נכסי הקרן'!$C$42</f>
        <v>-1.4981725352516984E-5</v>
      </c>
    </row>
    <row r="81" spans="2:11">
      <c r="B81" s="73" t="s">
        <v>1492</v>
      </c>
      <c r="C81" s="69" t="s">
        <v>1493</v>
      </c>
      <c r="D81" s="74" t="s">
        <v>663</v>
      </c>
      <c r="E81" s="74" t="s">
        <v>111</v>
      </c>
      <c r="F81" s="92">
        <v>44993</v>
      </c>
      <c r="G81" s="76">
        <v>44153.789811000002</v>
      </c>
      <c r="H81" s="78">
        <v>-3.1489590000000001</v>
      </c>
      <c r="I81" s="76">
        <v>-1.3903845640000001</v>
      </c>
      <c r="J81" s="79">
        <f t="shared" si="1"/>
        <v>6.8320820768665913E-2</v>
      </c>
      <c r="K81" s="79">
        <f>I81/'סכום נכסי הקרן'!$C$42</f>
        <v>-3.5281007999216574E-5</v>
      </c>
    </row>
    <row r="82" spans="2:11">
      <c r="B82" s="73" t="s">
        <v>1494</v>
      </c>
      <c r="C82" s="69" t="s">
        <v>1495</v>
      </c>
      <c r="D82" s="74" t="s">
        <v>663</v>
      </c>
      <c r="E82" s="74" t="s">
        <v>111</v>
      </c>
      <c r="F82" s="92">
        <v>44986</v>
      </c>
      <c r="G82" s="76">
        <v>27300.163249000005</v>
      </c>
      <c r="H82" s="78">
        <v>-3.1636730000000002</v>
      </c>
      <c r="I82" s="76">
        <v>-0.86368797400000008</v>
      </c>
      <c r="J82" s="79">
        <f t="shared" si="1"/>
        <v>4.2439964308828584E-2</v>
      </c>
      <c r="K82" s="79">
        <f>I82/'סכום נכסי הקרן'!$C$42</f>
        <v>-2.1916082146263785E-5</v>
      </c>
    </row>
    <row r="83" spans="2:11">
      <c r="B83" s="73" t="s">
        <v>1496</v>
      </c>
      <c r="C83" s="69" t="s">
        <v>1497</v>
      </c>
      <c r="D83" s="74" t="s">
        <v>663</v>
      </c>
      <c r="E83" s="74" t="s">
        <v>111</v>
      </c>
      <c r="F83" s="92">
        <v>44986</v>
      </c>
      <c r="G83" s="76">
        <v>24630.581394000001</v>
      </c>
      <c r="H83" s="78">
        <v>-3.1347529999999999</v>
      </c>
      <c r="I83" s="76">
        <v>-0.77210794400000005</v>
      </c>
      <c r="J83" s="79">
        <f t="shared" si="1"/>
        <v>3.7939897940414087E-2</v>
      </c>
      <c r="K83" s="79">
        <f>I83/'סכום נכסי הקרן'!$C$42</f>
        <v>-1.9592238905582859E-5</v>
      </c>
    </row>
    <row r="84" spans="2:11">
      <c r="B84" s="73" t="s">
        <v>1498</v>
      </c>
      <c r="C84" s="69" t="s">
        <v>1499</v>
      </c>
      <c r="D84" s="74" t="s">
        <v>663</v>
      </c>
      <c r="E84" s="74" t="s">
        <v>111</v>
      </c>
      <c r="F84" s="92">
        <v>44993</v>
      </c>
      <c r="G84" s="76">
        <v>11249.754531000002</v>
      </c>
      <c r="H84" s="78">
        <v>-3.413084</v>
      </c>
      <c r="I84" s="76">
        <v>-0.38396361100000009</v>
      </c>
      <c r="J84" s="79">
        <f t="shared" si="1"/>
        <v>1.8867232654936728E-2</v>
      </c>
      <c r="K84" s="79">
        <f>I84/'סכום נכסי הקרן'!$C$42</f>
        <v>-9.743076542885931E-6</v>
      </c>
    </row>
    <row r="85" spans="2:11">
      <c r="B85" s="73" t="s">
        <v>1500</v>
      </c>
      <c r="C85" s="69" t="s">
        <v>1501</v>
      </c>
      <c r="D85" s="74" t="s">
        <v>663</v>
      </c>
      <c r="E85" s="74" t="s">
        <v>111</v>
      </c>
      <c r="F85" s="92">
        <v>44993</v>
      </c>
      <c r="G85" s="76">
        <v>32152.062600000008</v>
      </c>
      <c r="H85" s="78">
        <v>-3.024718</v>
      </c>
      <c r="I85" s="76">
        <v>-0.97250908400000013</v>
      </c>
      <c r="J85" s="79">
        <f t="shared" si="1"/>
        <v>4.7787224156685529E-2</v>
      </c>
      <c r="K85" s="79">
        <f>I85/'סכום נכסי הקרן'!$C$42</f>
        <v>-2.4677417788072324E-5</v>
      </c>
    </row>
    <row r="86" spans="2:11">
      <c r="B86" s="73" t="s">
        <v>1500</v>
      </c>
      <c r="C86" s="69" t="s">
        <v>1502</v>
      </c>
      <c r="D86" s="74" t="s">
        <v>663</v>
      </c>
      <c r="E86" s="74" t="s">
        <v>111</v>
      </c>
      <c r="F86" s="92">
        <v>44993</v>
      </c>
      <c r="G86" s="76">
        <v>4782.9075000000012</v>
      </c>
      <c r="H86" s="78">
        <v>-3.024718</v>
      </c>
      <c r="I86" s="76">
        <v>-0.14466944300000004</v>
      </c>
      <c r="J86" s="79">
        <f t="shared" si="1"/>
        <v>7.108777917866565E-3</v>
      </c>
      <c r="K86" s="79">
        <f>I86/'סכום נכסי הקרן'!$C$42</f>
        <v>-3.6709870836319259E-6</v>
      </c>
    </row>
    <row r="87" spans="2:11">
      <c r="B87" s="73" t="s">
        <v>1503</v>
      </c>
      <c r="C87" s="69" t="s">
        <v>1504</v>
      </c>
      <c r="D87" s="74" t="s">
        <v>663</v>
      </c>
      <c r="E87" s="74" t="s">
        <v>111</v>
      </c>
      <c r="F87" s="92">
        <v>44980</v>
      </c>
      <c r="G87" s="76">
        <v>21533.332838000002</v>
      </c>
      <c r="H87" s="78">
        <v>-3.0145240000000002</v>
      </c>
      <c r="I87" s="76">
        <v>-0.6491274640000001</v>
      </c>
      <c r="J87" s="79">
        <f t="shared" si="1"/>
        <v>3.1896873909744182E-2</v>
      </c>
      <c r="K87" s="79">
        <f>I87/'סכום נכסי הקרן'!$C$42</f>
        <v>-1.6471609253204546E-5</v>
      </c>
    </row>
    <row r="88" spans="2:11">
      <c r="B88" s="73" t="s">
        <v>1503</v>
      </c>
      <c r="C88" s="69" t="s">
        <v>1505</v>
      </c>
      <c r="D88" s="74" t="s">
        <v>663</v>
      </c>
      <c r="E88" s="74" t="s">
        <v>111</v>
      </c>
      <c r="F88" s="92">
        <v>44980</v>
      </c>
      <c r="G88" s="76">
        <v>21444.915404000003</v>
      </c>
      <c r="H88" s="78">
        <v>-3.0145240000000002</v>
      </c>
      <c r="I88" s="76">
        <v>-0.64646209900000007</v>
      </c>
      <c r="J88" s="79">
        <f t="shared" si="1"/>
        <v>3.1765903004885895E-2</v>
      </c>
      <c r="K88" s="79">
        <f>I88/'סכום נכסי הקרן'!$C$42</f>
        <v>-1.6403975616928193E-5</v>
      </c>
    </row>
    <row r="89" spans="2:11">
      <c r="B89" s="73" t="s">
        <v>1506</v>
      </c>
      <c r="C89" s="69" t="s">
        <v>1507</v>
      </c>
      <c r="D89" s="74" t="s">
        <v>663</v>
      </c>
      <c r="E89" s="74" t="s">
        <v>111</v>
      </c>
      <c r="F89" s="92">
        <v>44998</v>
      </c>
      <c r="G89" s="76">
        <v>16085.037480000005</v>
      </c>
      <c r="H89" s="78">
        <v>-2.7841369999999999</v>
      </c>
      <c r="I89" s="76">
        <v>-0.44782952200000004</v>
      </c>
      <c r="J89" s="79">
        <f t="shared" si="1"/>
        <v>2.2005480569675925E-2</v>
      </c>
      <c r="K89" s="79">
        <f>I89/'סכום נכסי הקרן'!$C$42</f>
        <v>-1.1363674020166506E-5</v>
      </c>
    </row>
    <row r="90" spans="2:11">
      <c r="B90" s="73" t="s">
        <v>1508</v>
      </c>
      <c r="C90" s="69" t="s">
        <v>1509</v>
      </c>
      <c r="D90" s="74" t="s">
        <v>663</v>
      </c>
      <c r="E90" s="74" t="s">
        <v>111</v>
      </c>
      <c r="F90" s="92">
        <v>45092</v>
      </c>
      <c r="G90" s="76">
        <v>28793.907000000003</v>
      </c>
      <c r="H90" s="78">
        <v>-2.8240080000000001</v>
      </c>
      <c r="I90" s="76">
        <v>-0.81314236900000014</v>
      </c>
      <c r="J90" s="79">
        <f t="shared" si="1"/>
        <v>3.9956250587270911E-2</v>
      </c>
      <c r="K90" s="79">
        <f>I90/'סכום נכסי הקרן'!$C$42</f>
        <v>-2.063348743074144E-5</v>
      </c>
    </row>
    <row r="91" spans="2:11">
      <c r="B91" s="73" t="s">
        <v>1510</v>
      </c>
      <c r="C91" s="69" t="s">
        <v>1511</v>
      </c>
      <c r="D91" s="74" t="s">
        <v>663</v>
      </c>
      <c r="E91" s="74" t="s">
        <v>111</v>
      </c>
      <c r="F91" s="92">
        <v>44980</v>
      </c>
      <c r="G91" s="76">
        <v>16130.968998000002</v>
      </c>
      <c r="H91" s="78">
        <v>-3.033839</v>
      </c>
      <c r="I91" s="76">
        <v>-0.48938763900000004</v>
      </c>
      <c r="J91" s="79">
        <f t="shared" si="1"/>
        <v>2.4047566433224282E-2</v>
      </c>
      <c r="K91" s="79">
        <f>I91/'סכום נכסי הקרן'!$C$42</f>
        <v>-1.2418211229707462E-5</v>
      </c>
    </row>
    <row r="92" spans="2:11">
      <c r="B92" s="73" t="s">
        <v>1512</v>
      </c>
      <c r="C92" s="69" t="s">
        <v>1513</v>
      </c>
      <c r="D92" s="74" t="s">
        <v>663</v>
      </c>
      <c r="E92" s="74" t="s">
        <v>111</v>
      </c>
      <c r="F92" s="92">
        <v>44980</v>
      </c>
      <c r="G92" s="76">
        <v>45742.688426000008</v>
      </c>
      <c r="H92" s="78">
        <v>-2.9476230000000001</v>
      </c>
      <c r="I92" s="76">
        <v>-1.3483220460000003</v>
      </c>
      <c r="J92" s="79">
        <f t="shared" si="1"/>
        <v>6.625394961102786E-2</v>
      </c>
      <c r="K92" s="79">
        <f>I92/'סכום נכסי הקרן'!$C$42</f>
        <v>-3.421367161441391E-5</v>
      </c>
    </row>
    <row r="93" spans="2:11">
      <c r="B93" s="73" t="s">
        <v>1514</v>
      </c>
      <c r="C93" s="69" t="s">
        <v>1515</v>
      </c>
      <c r="D93" s="74" t="s">
        <v>663</v>
      </c>
      <c r="E93" s="74" t="s">
        <v>111</v>
      </c>
      <c r="F93" s="92">
        <v>44998</v>
      </c>
      <c r="G93" s="76">
        <v>26929.979230000004</v>
      </c>
      <c r="H93" s="78">
        <v>-2.3200880000000002</v>
      </c>
      <c r="I93" s="76">
        <v>-0.62479910700000019</v>
      </c>
      <c r="J93" s="79">
        <f t="shared" si="1"/>
        <v>3.0701425282631034E-2</v>
      </c>
      <c r="K93" s="79">
        <f>I93/'סכום נכסי הקרן'!$C$42</f>
        <v>-1.5854277199793753E-5</v>
      </c>
    </row>
    <row r="94" spans="2:11">
      <c r="B94" s="73" t="s">
        <v>1514</v>
      </c>
      <c r="C94" s="69" t="s">
        <v>1516</v>
      </c>
      <c r="D94" s="74" t="s">
        <v>663</v>
      </c>
      <c r="E94" s="74" t="s">
        <v>111</v>
      </c>
      <c r="F94" s="92">
        <v>44998</v>
      </c>
      <c r="G94" s="76">
        <v>24036.454750000004</v>
      </c>
      <c r="H94" s="78">
        <v>-2.3200880000000002</v>
      </c>
      <c r="I94" s="76">
        <v>-0.55766680400000002</v>
      </c>
      <c r="J94" s="79">
        <f t="shared" si="1"/>
        <v>2.7402673153323891E-2</v>
      </c>
      <c r="K94" s="79">
        <f>I94/'סכום נכסי הקרן'!$C$42</f>
        <v>-1.415079502624681E-5</v>
      </c>
    </row>
    <row r="95" spans="2:11">
      <c r="B95" s="73" t="s">
        <v>1517</v>
      </c>
      <c r="C95" s="69" t="s">
        <v>1518</v>
      </c>
      <c r="D95" s="74" t="s">
        <v>663</v>
      </c>
      <c r="E95" s="74" t="s">
        <v>111</v>
      </c>
      <c r="F95" s="92">
        <v>45089</v>
      </c>
      <c r="G95" s="76">
        <v>21554.790800000002</v>
      </c>
      <c r="H95" s="78">
        <v>-3.0193690000000002</v>
      </c>
      <c r="I95" s="76">
        <v>-0.65081873100000009</v>
      </c>
      <c r="J95" s="79">
        <f t="shared" si="1"/>
        <v>3.1979979514172453E-2</v>
      </c>
      <c r="K95" s="79">
        <f>I95/'סכום נכסי הקרן'!$C$42</f>
        <v>-1.6514525152949686E-5</v>
      </c>
    </row>
    <row r="96" spans="2:11">
      <c r="B96" s="73" t="s">
        <v>1519</v>
      </c>
      <c r="C96" s="69" t="s">
        <v>1520</v>
      </c>
      <c r="D96" s="74" t="s">
        <v>663</v>
      </c>
      <c r="E96" s="74" t="s">
        <v>111</v>
      </c>
      <c r="F96" s="92">
        <v>45089</v>
      </c>
      <c r="G96" s="76">
        <v>37732.441831000004</v>
      </c>
      <c r="H96" s="78">
        <v>-2.9878130000000001</v>
      </c>
      <c r="I96" s="76">
        <v>-1.1273748480000001</v>
      </c>
      <c r="J96" s="79">
        <f t="shared" si="1"/>
        <v>5.5397029658990078E-2</v>
      </c>
      <c r="K96" s="79">
        <f>I96/'סכום נכסי הקרן'!$C$42</f>
        <v>-2.8607136514789133E-5</v>
      </c>
    </row>
    <row r="97" spans="2:11">
      <c r="B97" s="73" t="s">
        <v>1521</v>
      </c>
      <c r="C97" s="69" t="s">
        <v>1522</v>
      </c>
      <c r="D97" s="74" t="s">
        <v>663</v>
      </c>
      <c r="E97" s="74" t="s">
        <v>111</v>
      </c>
      <c r="F97" s="92">
        <v>45098</v>
      </c>
      <c r="G97" s="76">
        <v>35129.410583000004</v>
      </c>
      <c r="H97" s="78">
        <v>-2.960321</v>
      </c>
      <c r="I97" s="76">
        <v>-1.0399434750000003</v>
      </c>
      <c r="J97" s="79">
        <f t="shared" si="1"/>
        <v>5.1100820308746339E-2</v>
      </c>
      <c r="K97" s="79">
        <f>I97/'סכום נכסי הקרן'!$C$42</f>
        <v>-2.6388565444551416E-5</v>
      </c>
    </row>
    <row r="98" spans="2:11">
      <c r="B98" s="73" t="s">
        <v>1523</v>
      </c>
      <c r="C98" s="69" t="s">
        <v>1524</v>
      </c>
      <c r="D98" s="74" t="s">
        <v>663</v>
      </c>
      <c r="E98" s="74" t="s">
        <v>111</v>
      </c>
      <c r="F98" s="92">
        <v>44987</v>
      </c>
      <c r="G98" s="76">
        <v>16857.404374999998</v>
      </c>
      <c r="H98" s="78">
        <v>-2.4015339999999998</v>
      </c>
      <c r="I98" s="76">
        <v>-0.40483623100000005</v>
      </c>
      <c r="J98" s="79">
        <f t="shared" si="1"/>
        <v>1.9892873018700484E-2</v>
      </c>
      <c r="K98" s="79">
        <f>I98/'סכום נכסי הקרן'!$C$42</f>
        <v>-1.0272719270697894E-5</v>
      </c>
    </row>
    <row r="99" spans="2:11">
      <c r="B99" s="73" t="s">
        <v>1525</v>
      </c>
      <c r="C99" s="69" t="s">
        <v>1526</v>
      </c>
      <c r="D99" s="74" t="s">
        <v>663</v>
      </c>
      <c r="E99" s="74" t="s">
        <v>111</v>
      </c>
      <c r="F99" s="92">
        <v>45097</v>
      </c>
      <c r="G99" s="76">
        <v>16193.111640000001</v>
      </c>
      <c r="H99" s="78">
        <v>-2.384309</v>
      </c>
      <c r="I99" s="76">
        <v>-0.38609388700000002</v>
      </c>
      <c r="J99" s="79">
        <f t="shared" si="1"/>
        <v>1.8971910316464467E-2</v>
      </c>
      <c r="K99" s="79">
        <f>I99/'סכום נכסי הקרן'!$C$42</f>
        <v>-9.7971322959074642E-6</v>
      </c>
    </row>
    <row r="100" spans="2:11">
      <c r="B100" s="73" t="s">
        <v>1527</v>
      </c>
      <c r="C100" s="69" t="s">
        <v>1528</v>
      </c>
      <c r="D100" s="74" t="s">
        <v>663</v>
      </c>
      <c r="E100" s="74" t="s">
        <v>111</v>
      </c>
      <c r="F100" s="92">
        <v>45001</v>
      </c>
      <c r="G100" s="76">
        <v>19292.400000000005</v>
      </c>
      <c r="H100" s="78">
        <v>-2.5197099999999999</v>
      </c>
      <c r="I100" s="76">
        <v>-0.48611257000000008</v>
      </c>
      <c r="J100" s="79">
        <f t="shared" si="1"/>
        <v>2.3886635847580922E-2</v>
      </c>
      <c r="K100" s="79">
        <f>I100/'סכום נכסי הקרן'!$C$42</f>
        <v>-1.2335106354568051E-5</v>
      </c>
    </row>
    <row r="101" spans="2:11">
      <c r="B101" s="73" t="s">
        <v>1529</v>
      </c>
      <c r="C101" s="69" t="s">
        <v>1530</v>
      </c>
      <c r="D101" s="74" t="s">
        <v>663</v>
      </c>
      <c r="E101" s="74" t="s">
        <v>111</v>
      </c>
      <c r="F101" s="92">
        <v>45001</v>
      </c>
      <c r="G101" s="76">
        <v>482.57795000000004</v>
      </c>
      <c r="H101" s="78">
        <v>-2.4627870000000001</v>
      </c>
      <c r="I101" s="76">
        <v>-1.1884865000000001E-2</v>
      </c>
      <c r="J101" s="79">
        <f t="shared" si="1"/>
        <v>5.8399938588845745E-4</v>
      </c>
      <c r="K101" s="79">
        <f>I101/'סכום נכסי הקרן'!$C$42</f>
        <v>-3.0157844670563324E-7</v>
      </c>
    </row>
    <row r="102" spans="2:11">
      <c r="B102" s="73" t="s">
        <v>1531</v>
      </c>
      <c r="C102" s="69" t="s">
        <v>1532</v>
      </c>
      <c r="D102" s="74" t="s">
        <v>663</v>
      </c>
      <c r="E102" s="74" t="s">
        <v>111</v>
      </c>
      <c r="F102" s="92">
        <v>44987</v>
      </c>
      <c r="G102" s="76">
        <v>23789.524264000003</v>
      </c>
      <c r="H102" s="78">
        <v>-2.1335229999999998</v>
      </c>
      <c r="I102" s="76">
        <v>-0.50755498200000015</v>
      </c>
      <c r="J102" s="79">
        <f t="shared" si="1"/>
        <v>2.4940274693286558E-2</v>
      </c>
      <c r="K102" s="79">
        <f>I102/'סכום נכסי הקרן'!$C$42</f>
        <v>-1.2879207554252039E-5</v>
      </c>
    </row>
    <row r="103" spans="2:11">
      <c r="B103" s="73" t="s">
        <v>1533</v>
      </c>
      <c r="C103" s="69" t="s">
        <v>1534</v>
      </c>
      <c r="D103" s="74" t="s">
        <v>663</v>
      </c>
      <c r="E103" s="74" t="s">
        <v>111</v>
      </c>
      <c r="F103" s="92">
        <v>44987</v>
      </c>
      <c r="G103" s="76">
        <v>32440.260360000004</v>
      </c>
      <c r="H103" s="78">
        <v>-2.1335229999999998</v>
      </c>
      <c r="I103" s="76">
        <v>-0.69212043000000012</v>
      </c>
      <c r="J103" s="79">
        <f t="shared" si="1"/>
        <v>3.4009465490845305E-2</v>
      </c>
      <c r="K103" s="79">
        <f>I103/'סכום נכסי הקרן'!$C$42</f>
        <v>-1.7562555755798233E-5</v>
      </c>
    </row>
    <row r="104" spans="2:11">
      <c r="B104" s="73" t="s">
        <v>1535</v>
      </c>
      <c r="C104" s="69" t="s">
        <v>1536</v>
      </c>
      <c r="D104" s="74" t="s">
        <v>663</v>
      </c>
      <c r="E104" s="74" t="s">
        <v>111</v>
      </c>
      <c r="F104" s="92">
        <v>44987</v>
      </c>
      <c r="G104" s="76">
        <v>27041.055450000003</v>
      </c>
      <c r="H104" s="78">
        <v>-2.1051760000000002</v>
      </c>
      <c r="I104" s="76">
        <v>-0.56926187500000014</v>
      </c>
      <c r="J104" s="79">
        <f t="shared" si="1"/>
        <v>2.7972432619950829E-2</v>
      </c>
      <c r="K104" s="79">
        <f>I104/'סכום נכסי הקרן'!$C$42</f>
        <v>-1.4445019950267536E-5</v>
      </c>
    </row>
    <row r="105" spans="2:11">
      <c r="B105" s="73" t="s">
        <v>1537</v>
      </c>
      <c r="C105" s="69" t="s">
        <v>1538</v>
      </c>
      <c r="D105" s="74" t="s">
        <v>663</v>
      </c>
      <c r="E105" s="74" t="s">
        <v>111</v>
      </c>
      <c r="F105" s="92">
        <v>44987</v>
      </c>
      <c r="G105" s="76">
        <v>36786.042416000004</v>
      </c>
      <c r="H105" s="78">
        <v>-2.0768450000000001</v>
      </c>
      <c r="I105" s="76">
        <v>-0.76398914600000023</v>
      </c>
      <c r="J105" s="79">
        <f t="shared" si="1"/>
        <v>3.7540955836641576E-2</v>
      </c>
      <c r="K105" s="79">
        <f>I105/'סכום נכסי הקרן'!$C$42</f>
        <v>-1.9386224408156364E-5</v>
      </c>
    </row>
    <row r="106" spans="2:11">
      <c r="B106" s="73" t="s">
        <v>1539</v>
      </c>
      <c r="C106" s="69" t="s">
        <v>1540</v>
      </c>
      <c r="D106" s="74" t="s">
        <v>663</v>
      </c>
      <c r="E106" s="74" t="s">
        <v>111</v>
      </c>
      <c r="F106" s="92">
        <v>45033</v>
      </c>
      <c r="G106" s="76">
        <v>27049.311115000004</v>
      </c>
      <c r="H106" s="78">
        <v>-2.0740129999999999</v>
      </c>
      <c r="I106" s="76">
        <v>-0.56100621000000006</v>
      </c>
      <c r="J106" s="79">
        <f t="shared" si="1"/>
        <v>2.7566765135288537E-2</v>
      </c>
      <c r="K106" s="79">
        <f>I106/'סכום נכסי הקרן'!$C$42</f>
        <v>-1.4235532452746773E-5</v>
      </c>
    </row>
    <row r="107" spans="2:11">
      <c r="B107" s="73" t="s">
        <v>1541</v>
      </c>
      <c r="C107" s="69" t="s">
        <v>1542</v>
      </c>
      <c r="D107" s="74" t="s">
        <v>663</v>
      </c>
      <c r="E107" s="74" t="s">
        <v>111</v>
      </c>
      <c r="F107" s="92">
        <v>45034</v>
      </c>
      <c r="G107" s="76">
        <v>21647.854660000005</v>
      </c>
      <c r="H107" s="78">
        <v>-1.947802</v>
      </c>
      <c r="I107" s="76">
        <v>-0.42165733900000008</v>
      </c>
      <c r="J107" s="79">
        <f t="shared" si="1"/>
        <v>2.0719429882574279E-2</v>
      </c>
      <c r="K107" s="79">
        <f>I107/'סכום נכסי הקרן'!$C$42</f>
        <v>-1.0699554882419837E-5</v>
      </c>
    </row>
    <row r="108" spans="2:11">
      <c r="B108" s="73" t="s">
        <v>1543</v>
      </c>
      <c r="C108" s="69" t="s">
        <v>1544</v>
      </c>
      <c r="D108" s="74" t="s">
        <v>663</v>
      </c>
      <c r="E108" s="74" t="s">
        <v>111</v>
      </c>
      <c r="F108" s="92">
        <v>45033</v>
      </c>
      <c r="G108" s="76">
        <v>21660.463312000003</v>
      </c>
      <c r="H108" s="78">
        <v>-1.9749829999999999</v>
      </c>
      <c r="I108" s="76">
        <v>-0.42779054800000005</v>
      </c>
      <c r="J108" s="79">
        <f t="shared" si="1"/>
        <v>2.1020803965454103E-2</v>
      </c>
      <c r="K108" s="79">
        <f>I108/'סכום נכסי הקרן'!$C$42</f>
        <v>-1.0855185059417304E-5</v>
      </c>
    </row>
    <row r="109" spans="2:11">
      <c r="B109" s="73" t="s">
        <v>1545</v>
      </c>
      <c r="C109" s="69" t="s">
        <v>1546</v>
      </c>
      <c r="D109" s="74" t="s">
        <v>663</v>
      </c>
      <c r="E109" s="74" t="s">
        <v>111</v>
      </c>
      <c r="F109" s="92">
        <v>45034</v>
      </c>
      <c r="G109" s="76">
        <v>21037.891306000001</v>
      </c>
      <c r="H109" s="78">
        <v>-1.877162</v>
      </c>
      <c r="I109" s="76">
        <v>-0.39491527300000007</v>
      </c>
      <c r="J109" s="79">
        <f t="shared" si="1"/>
        <v>1.9405376241965942E-2</v>
      </c>
      <c r="K109" s="79">
        <f>I109/'סכום נכסי הקרן'!$C$42</f>
        <v>-1.0020974963676164E-5</v>
      </c>
    </row>
    <row r="110" spans="2:11">
      <c r="B110" s="73" t="s">
        <v>1547</v>
      </c>
      <c r="C110" s="69" t="s">
        <v>1548</v>
      </c>
      <c r="D110" s="74" t="s">
        <v>663</v>
      </c>
      <c r="E110" s="74" t="s">
        <v>111</v>
      </c>
      <c r="F110" s="92">
        <v>45034</v>
      </c>
      <c r="G110" s="76">
        <v>27082.333775000003</v>
      </c>
      <c r="H110" s="78">
        <v>-1.863046</v>
      </c>
      <c r="I110" s="76">
        <v>-0.50455622400000011</v>
      </c>
      <c r="J110" s="79">
        <f t="shared" si="1"/>
        <v>2.4792921498241589E-2</v>
      </c>
      <c r="K110" s="79">
        <f>I110/'סכום נכסי הקרן'!$C$42</f>
        <v>-1.2803114070675566E-5</v>
      </c>
    </row>
    <row r="111" spans="2:11">
      <c r="B111" s="73" t="s">
        <v>1547</v>
      </c>
      <c r="C111" s="69" t="s">
        <v>1549</v>
      </c>
      <c r="D111" s="74" t="s">
        <v>663</v>
      </c>
      <c r="E111" s="74" t="s">
        <v>111</v>
      </c>
      <c r="F111" s="92">
        <v>45034</v>
      </c>
      <c r="G111" s="76">
        <v>29006.927250000004</v>
      </c>
      <c r="H111" s="78">
        <v>-1.863046</v>
      </c>
      <c r="I111" s="76">
        <v>-0.54041227800000013</v>
      </c>
      <c r="J111" s="79">
        <f t="shared" si="1"/>
        <v>2.6554818963327089E-2</v>
      </c>
      <c r="K111" s="79">
        <f>I111/'סכום נכסי הקרן'!$C$42</f>
        <v>-1.3712961432872217E-5</v>
      </c>
    </row>
    <row r="112" spans="2:11">
      <c r="B112" s="73" t="s">
        <v>1550</v>
      </c>
      <c r="C112" s="69" t="s">
        <v>1551</v>
      </c>
      <c r="D112" s="74" t="s">
        <v>663</v>
      </c>
      <c r="E112" s="74" t="s">
        <v>111</v>
      </c>
      <c r="F112" s="92">
        <v>45034</v>
      </c>
      <c r="G112" s="76">
        <v>24374.100398000002</v>
      </c>
      <c r="H112" s="78">
        <v>-1.863046</v>
      </c>
      <c r="I112" s="76">
        <v>-0.45410060200000008</v>
      </c>
      <c r="J112" s="79">
        <f t="shared" si="1"/>
        <v>2.2313629368072661E-2</v>
      </c>
      <c r="K112" s="79">
        <f>I112/'סכום נכסי הקרן'!$C$42</f>
        <v>-1.1522802673758009E-5</v>
      </c>
    </row>
    <row r="113" spans="2:11">
      <c r="B113" s="73" t="s">
        <v>1552</v>
      </c>
      <c r="C113" s="69" t="s">
        <v>1553</v>
      </c>
      <c r="D113" s="74" t="s">
        <v>663</v>
      </c>
      <c r="E113" s="74" t="s">
        <v>111</v>
      </c>
      <c r="F113" s="92">
        <v>45034</v>
      </c>
      <c r="G113" s="76">
        <v>21670.069904000004</v>
      </c>
      <c r="H113" s="78">
        <v>-1.9009480000000001</v>
      </c>
      <c r="I113" s="76">
        <v>-0.41193666900000003</v>
      </c>
      <c r="J113" s="79">
        <f t="shared" si="1"/>
        <v>2.0241774872574218E-2</v>
      </c>
      <c r="K113" s="79">
        <f>I113/'סכום נכסי הקרן'!$C$42</f>
        <v>-1.045289288335312E-5</v>
      </c>
    </row>
    <row r="114" spans="2:11">
      <c r="B114" s="73" t="s">
        <v>1554</v>
      </c>
      <c r="C114" s="69" t="s">
        <v>1555</v>
      </c>
      <c r="D114" s="74" t="s">
        <v>663</v>
      </c>
      <c r="E114" s="74" t="s">
        <v>111</v>
      </c>
      <c r="F114" s="92">
        <v>45097</v>
      </c>
      <c r="G114" s="76">
        <v>39339.894858000007</v>
      </c>
      <c r="H114" s="78">
        <v>-2.4463590000000002</v>
      </c>
      <c r="I114" s="76">
        <v>-0.96239517900000005</v>
      </c>
      <c r="J114" s="79">
        <f t="shared" si="1"/>
        <v>4.7290246335823932E-2</v>
      </c>
      <c r="K114" s="79">
        <f>I114/'סכום נכסי הקרן'!$C$42</f>
        <v>-2.4420777450968929E-5</v>
      </c>
    </row>
    <row r="115" spans="2:11">
      <c r="B115" s="73" t="s">
        <v>1556</v>
      </c>
      <c r="C115" s="69" t="s">
        <v>1557</v>
      </c>
      <c r="D115" s="74" t="s">
        <v>663</v>
      </c>
      <c r="E115" s="74" t="s">
        <v>111</v>
      </c>
      <c r="F115" s="92">
        <v>45007</v>
      </c>
      <c r="G115" s="76">
        <v>31437.272114000003</v>
      </c>
      <c r="H115" s="78">
        <v>-1.6810039999999999</v>
      </c>
      <c r="I115" s="76">
        <v>-0.52846191200000014</v>
      </c>
      <c r="J115" s="79">
        <f t="shared" si="1"/>
        <v>2.5967600984398233E-2</v>
      </c>
      <c r="K115" s="79">
        <f>I115/'סכום נכסי הקרן'!$C$42</f>
        <v>-1.3409720898306297E-5</v>
      </c>
    </row>
    <row r="116" spans="2:11">
      <c r="B116" s="73" t="s">
        <v>1558</v>
      </c>
      <c r="C116" s="69" t="s">
        <v>1559</v>
      </c>
      <c r="D116" s="74" t="s">
        <v>663</v>
      </c>
      <c r="E116" s="74" t="s">
        <v>111</v>
      </c>
      <c r="F116" s="92">
        <v>45097</v>
      </c>
      <c r="G116" s="76">
        <v>5420.2193300000008</v>
      </c>
      <c r="H116" s="78">
        <v>-2.4179889999999999</v>
      </c>
      <c r="I116" s="76">
        <v>-0.13106028900000005</v>
      </c>
      <c r="J116" s="79">
        <f t="shared" si="1"/>
        <v>6.4400502900423167E-3</v>
      </c>
      <c r="K116" s="79">
        <f>I116/'סכום נכסי הקרן'!$C$42</f>
        <v>-3.3256548039385725E-6</v>
      </c>
    </row>
    <row r="117" spans="2:11">
      <c r="B117" s="73" t="s">
        <v>1560</v>
      </c>
      <c r="C117" s="69" t="s">
        <v>1561</v>
      </c>
      <c r="D117" s="74" t="s">
        <v>663</v>
      </c>
      <c r="E117" s="74" t="s">
        <v>111</v>
      </c>
      <c r="F117" s="92">
        <v>45007</v>
      </c>
      <c r="G117" s="76">
        <v>40662.902700000006</v>
      </c>
      <c r="H117" s="78">
        <v>-1.6528529999999999</v>
      </c>
      <c r="I117" s="76">
        <v>-0.67209819400000004</v>
      </c>
      <c r="J117" s="79">
        <f t="shared" si="1"/>
        <v>3.3025611359720229E-2</v>
      </c>
      <c r="K117" s="79">
        <f>I117/'סכום נכסי הקרן'!$C$42</f>
        <v>-1.705449152179527E-5</v>
      </c>
    </row>
    <row r="118" spans="2:11">
      <c r="B118" s="73" t="s">
        <v>1562</v>
      </c>
      <c r="C118" s="69" t="s">
        <v>1563</v>
      </c>
      <c r="D118" s="74" t="s">
        <v>663</v>
      </c>
      <c r="E118" s="74" t="s">
        <v>111</v>
      </c>
      <c r="F118" s="92">
        <v>45097</v>
      </c>
      <c r="G118" s="76">
        <v>9678.3539999999994</v>
      </c>
      <c r="H118" s="78">
        <v>-2.389634</v>
      </c>
      <c r="I118" s="76">
        <v>-0.23127721300000001</v>
      </c>
      <c r="J118" s="79">
        <f t="shared" si="1"/>
        <v>1.136451700225404E-2</v>
      </c>
      <c r="K118" s="79">
        <f>I118/'סכום נכסי הקרן'!$C$42</f>
        <v>-5.8686592279296295E-6</v>
      </c>
    </row>
    <row r="119" spans="2:11">
      <c r="B119" s="73" t="s">
        <v>1562</v>
      </c>
      <c r="C119" s="69" t="s">
        <v>1564</v>
      </c>
      <c r="D119" s="74" t="s">
        <v>663</v>
      </c>
      <c r="E119" s="74" t="s">
        <v>111</v>
      </c>
      <c r="F119" s="92">
        <v>45097</v>
      </c>
      <c r="G119" s="76">
        <v>29819.461980000004</v>
      </c>
      <c r="H119" s="78">
        <v>-2.389634</v>
      </c>
      <c r="I119" s="76">
        <v>-0.71257592800000014</v>
      </c>
      <c r="J119" s="79">
        <f t="shared" si="1"/>
        <v>3.5014609282553712E-2</v>
      </c>
      <c r="K119" s="79">
        <f>I119/'סכום נכסי הקרן'!$C$42</f>
        <v>-1.8081614012953883E-5</v>
      </c>
    </row>
    <row r="120" spans="2:11">
      <c r="B120" s="73" t="s">
        <v>1565</v>
      </c>
      <c r="C120" s="69" t="s">
        <v>1566</v>
      </c>
      <c r="D120" s="74" t="s">
        <v>663</v>
      </c>
      <c r="E120" s="74" t="s">
        <v>111</v>
      </c>
      <c r="F120" s="92">
        <v>45034</v>
      </c>
      <c r="G120" s="76">
        <v>27110.102830000003</v>
      </c>
      <c r="H120" s="78">
        <v>-1.816317</v>
      </c>
      <c r="I120" s="76">
        <v>-0.49240538600000006</v>
      </c>
      <c r="J120" s="79">
        <f t="shared" si="1"/>
        <v>2.4195852711172475E-2</v>
      </c>
      <c r="K120" s="79">
        <f>I120/'סכום נכסי הקרן'!$C$42</f>
        <v>-1.2494786559154669E-5</v>
      </c>
    </row>
    <row r="121" spans="2:11">
      <c r="B121" s="73" t="s">
        <v>1567</v>
      </c>
      <c r="C121" s="69" t="s">
        <v>1568</v>
      </c>
      <c r="D121" s="74" t="s">
        <v>663</v>
      </c>
      <c r="E121" s="74" t="s">
        <v>111</v>
      </c>
      <c r="F121" s="92">
        <v>44985</v>
      </c>
      <c r="G121" s="76">
        <v>16267.412625000004</v>
      </c>
      <c r="H121" s="78">
        <v>-1.846265</v>
      </c>
      <c r="I121" s="76">
        <v>-0.30033959000000005</v>
      </c>
      <c r="J121" s="79">
        <f t="shared" si="1"/>
        <v>1.4758109252228873E-2</v>
      </c>
      <c r="K121" s="79">
        <f>I121/'סכום נכסי הקרן'!$C$42</f>
        <v>-7.6211170287930686E-6</v>
      </c>
    </row>
    <row r="122" spans="2:11">
      <c r="B122" s="73" t="s">
        <v>1569</v>
      </c>
      <c r="C122" s="69" t="s">
        <v>1570</v>
      </c>
      <c r="D122" s="74" t="s">
        <v>663</v>
      </c>
      <c r="E122" s="74" t="s">
        <v>111</v>
      </c>
      <c r="F122" s="92">
        <v>44985</v>
      </c>
      <c r="G122" s="76">
        <v>7260.5785840000017</v>
      </c>
      <c r="H122" s="78">
        <v>-1.834927</v>
      </c>
      <c r="I122" s="76">
        <v>-0.13322634800000002</v>
      </c>
      <c r="J122" s="79">
        <f t="shared" si="1"/>
        <v>6.5464862593022245E-3</v>
      </c>
      <c r="K122" s="79">
        <f>I122/'סכום נכסי הקרן'!$C$42</f>
        <v>-3.38061855057707E-6</v>
      </c>
    </row>
    <row r="123" spans="2:11">
      <c r="B123" s="73" t="s">
        <v>1571</v>
      </c>
      <c r="C123" s="69" t="s">
        <v>1572</v>
      </c>
      <c r="D123" s="74" t="s">
        <v>663</v>
      </c>
      <c r="E123" s="74" t="s">
        <v>111</v>
      </c>
      <c r="F123" s="92">
        <v>44985</v>
      </c>
      <c r="G123" s="76">
        <v>16269.664170000002</v>
      </c>
      <c r="H123" s="78">
        <v>-1.832171</v>
      </c>
      <c r="I123" s="76">
        <v>-0.29808804500000008</v>
      </c>
      <c r="J123" s="79">
        <f t="shared" si="1"/>
        <v>1.4647472665502797E-2</v>
      </c>
      <c r="K123" s="79">
        <f>I123/'סכום נכסי הקרן'!$C$42</f>
        <v>-7.563984074923772E-6</v>
      </c>
    </row>
    <row r="124" spans="2:11">
      <c r="B124" s="73" t="s">
        <v>1573</v>
      </c>
      <c r="C124" s="69" t="s">
        <v>1574</v>
      </c>
      <c r="D124" s="74" t="s">
        <v>663</v>
      </c>
      <c r="E124" s="74" t="s">
        <v>111</v>
      </c>
      <c r="F124" s="92">
        <v>45097</v>
      </c>
      <c r="G124" s="76">
        <v>56959.585410000014</v>
      </c>
      <c r="H124" s="78">
        <v>-2.3329710000000001</v>
      </c>
      <c r="I124" s="76">
        <v>-1.3288505940000002</v>
      </c>
      <c r="J124" s="79">
        <f t="shared" si="1"/>
        <v>6.5297159945318012E-2</v>
      </c>
      <c r="K124" s="79">
        <f>I124/'סכום נכסי הקרן'!$C$42</f>
        <v>-3.371958352428724E-5</v>
      </c>
    </row>
    <row r="125" spans="2:11">
      <c r="B125" s="73" t="s">
        <v>1575</v>
      </c>
      <c r="C125" s="69" t="s">
        <v>1576</v>
      </c>
      <c r="D125" s="74" t="s">
        <v>663</v>
      </c>
      <c r="E125" s="74" t="s">
        <v>111</v>
      </c>
      <c r="F125" s="92">
        <v>44985</v>
      </c>
      <c r="G125" s="76">
        <v>61852.10263300001</v>
      </c>
      <c r="H125" s="78">
        <v>-1.7870950000000001</v>
      </c>
      <c r="I125" s="76">
        <v>-1.1053557840000003</v>
      </c>
      <c r="J125" s="79">
        <f t="shared" si="1"/>
        <v>5.4315055244149139E-2</v>
      </c>
      <c r="K125" s="79">
        <f>I125/'סכום נכסי הקרן'!$C$42</f>
        <v>-2.8048402770734668E-5</v>
      </c>
    </row>
    <row r="126" spans="2:11">
      <c r="B126" s="73" t="s">
        <v>1575</v>
      </c>
      <c r="C126" s="69" t="s">
        <v>1577</v>
      </c>
      <c r="D126" s="74" t="s">
        <v>663</v>
      </c>
      <c r="E126" s="74" t="s">
        <v>111</v>
      </c>
      <c r="F126" s="92">
        <v>44985</v>
      </c>
      <c r="G126" s="76">
        <v>484.26603500000004</v>
      </c>
      <c r="H126" s="78">
        <v>-1.7870950000000001</v>
      </c>
      <c r="I126" s="76">
        <v>-8.6542930000000004E-3</v>
      </c>
      <c r="J126" s="79">
        <f t="shared" si="1"/>
        <v>4.2525529716145504E-4</v>
      </c>
      <c r="K126" s="79">
        <f>I126/'סכום נכסי הקרן'!$C$42</f>
        <v>-2.1960268293122677E-7</v>
      </c>
    </row>
    <row r="127" spans="2:11">
      <c r="B127" s="73" t="s">
        <v>1578</v>
      </c>
      <c r="C127" s="69" t="s">
        <v>1579</v>
      </c>
      <c r="D127" s="74" t="s">
        <v>663</v>
      </c>
      <c r="E127" s="74" t="s">
        <v>111</v>
      </c>
      <c r="F127" s="92">
        <v>44991</v>
      </c>
      <c r="G127" s="76">
        <v>19372.249100000005</v>
      </c>
      <c r="H127" s="78">
        <v>-1.7498640000000001</v>
      </c>
      <c r="I127" s="76">
        <v>-0.33898800900000003</v>
      </c>
      <c r="J127" s="79">
        <f t="shared" si="1"/>
        <v>1.6657218157677928E-2</v>
      </c>
      <c r="K127" s="79">
        <f>I127/'סכום נכסי הקרן'!$C$42</f>
        <v>-8.601820652237549E-6</v>
      </c>
    </row>
    <row r="128" spans="2:11">
      <c r="B128" s="73" t="s">
        <v>1580</v>
      </c>
      <c r="C128" s="69" t="s">
        <v>1581</v>
      </c>
      <c r="D128" s="74" t="s">
        <v>663</v>
      </c>
      <c r="E128" s="74" t="s">
        <v>111</v>
      </c>
      <c r="F128" s="92">
        <v>45035</v>
      </c>
      <c r="G128" s="76">
        <v>72168.771884999995</v>
      </c>
      <c r="H128" s="78">
        <v>-1.6729270000000001</v>
      </c>
      <c r="I128" s="76">
        <v>-1.2073309890000004</v>
      </c>
      <c r="J128" s="79">
        <f t="shared" si="1"/>
        <v>5.9325920499736777E-2</v>
      </c>
      <c r="K128" s="79">
        <f>I128/'סכום נכסי הקרן'!$C$42</f>
        <v>-3.0636023574705816E-5</v>
      </c>
    </row>
    <row r="129" spans="2:11">
      <c r="B129" s="73" t="s">
        <v>1582</v>
      </c>
      <c r="C129" s="69" t="s">
        <v>1583</v>
      </c>
      <c r="D129" s="74" t="s">
        <v>663</v>
      </c>
      <c r="E129" s="74" t="s">
        <v>111</v>
      </c>
      <c r="F129" s="92">
        <v>45007</v>
      </c>
      <c r="G129" s="76">
        <v>21716.902040000004</v>
      </c>
      <c r="H129" s="78">
        <v>-1.6764049999999999</v>
      </c>
      <c r="I129" s="76">
        <v>-0.36406331700000005</v>
      </c>
      <c r="J129" s="79">
        <f t="shared" si="1"/>
        <v>1.7889370518934362E-2</v>
      </c>
      <c r="K129" s="79">
        <f>I129/'סכום נכסי הקרן'!$C$42</f>
        <v>-9.2381065871055801E-6</v>
      </c>
    </row>
    <row r="130" spans="2:11">
      <c r="B130" s="73" t="s">
        <v>1584</v>
      </c>
      <c r="C130" s="69" t="s">
        <v>1585</v>
      </c>
      <c r="D130" s="74" t="s">
        <v>663</v>
      </c>
      <c r="E130" s="74" t="s">
        <v>111</v>
      </c>
      <c r="F130" s="92">
        <v>45036</v>
      </c>
      <c r="G130" s="76">
        <v>43433.804080000009</v>
      </c>
      <c r="H130" s="78">
        <v>-1.6097490000000001</v>
      </c>
      <c r="I130" s="76">
        <v>-0.69917536700000016</v>
      </c>
      <c r="J130" s="79">
        <f t="shared" si="1"/>
        <v>3.4356131513175535E-2</v>
      </c>
      <c r="K130" s="79">
        <f>I130/'סכום נכסי הקרן'!$C$42</f>
        <v>-1.774157478058868E-5</v>
      </c>
    </row>
    <row r="131" spans="2:11">
      <c r="B131" s="73" t="s">
        <v>1586</v>
      </c>
      <c r="C131" s="69" t="s">
        <v>1587</v>
      </c>
      <c r="D131" s="74" t="s">
        <v>663</v>
      </c>
      <c r="E131" s="74" t="s">
        <v>111</v>
      </c>
      <c r="F131" s="92">
        <v>45036</v>
      </c>
      <c r="G131" s="76">
        <v>21734.914400000005</v>
      </c>
      <c r="H131" s="78">
        <v>-1.525542</v>
      </c>
      <c r="I131" s="76">
        <v>-0.33157532300000009</v>
      </c>
      <c r="J131" s="79">
        <f t="shared" si="1"/>
        <v>1.6292973038210107E-2</v>
      </c>
      <c r="K131" s="79">
        <f>I131/'סכום נכסי הקרן'!$C$42</f>
        <v>-8.413723746652455E-6</v>
      </c>
    </row>
    <row r="132" spans="2:11">
      <c r="B132" s="73" t="s">
        <v>1588</v>
      </c>
      <c r="C132" s="69" t="s">
        <v>1589</v>
      </c>
      <c r="D132" s="74" t="s">
        <v>663</v>
      </c>
      <c r="E132" s="74" t="s">
        <v>111</v>
      </c>
      <c r="F132" s="92">
        <v>45036</v>
      </c>
      <c r="G132" s="76">
        <v>27168.643000000004</v>
      </c>
      <c r="H132" s="78">
        <v>-1.525542</v>
      </c>
      <c r="I132" s="76">
        <v>-0.41446915400000006</v>
      </c>
      <c r="J132" s="79">
        <f t="shared" si="1"/>
        <v>2.0366216310047151E-2</v>
      </c>
      <c r="K132" s="79">
        <f>I132/'סכום נכסי הקרן'!$C$42</f>
        <v>-1.0517154689659319E-5</v>
      </c>
    </row>
    <row r="133" spans="2:11">
      <c r="B133" s="73" t="s">
        <v>1590</v>
      </c>
      <c r="C133" s="69" t="s">
        <v>1591</v>
      </c>
      <c r="D133" s="74" t="s">
        <v>663</v>
      </c>
      <c r="E133" s="74" t="s">
        <v>111</v>
      </c>
      <c r="F133" s="92">
        <v>45036</v>
      </c>
      <c r="G133" s="76">
        <v>21734.914400000005</v>
      </c>
      <c r="H133" s="78">
        <v>-1.525542</v>
      </c>
      <c r="I133" s="76">
        <v>-0.33157532300000009</v>
      </c>
      <c r="J133" s="79">
        <f t="shared" si="1"/>
        <v>1.6292973038210107E-2</v>
      </c>
      <c r="K133" s="79">
        <f>I133/'סכום נכסי הקרן'!$C$42</f>
        <v>-8.413723746652455E-6</v>
      </c>
    </row>
    <row r="134" spans="2:11">
      <c r="B134" s="73" t="s">
        <v>1592</v>
      </c>
      <c r="C134" s="69" t="s">
        <v>1593</v>
      </c>
      <c r="D134" s="74" t="s">
        <v>663</v>
      </c>
      <c r="E134" s="74" t="s">
        <v>111</v>
      </c>
      <c r="F134" s="92">
        <v>44984</v>
      </c>
      <c r="G134" s="76">
        <v>16323.701250000002</v>
      </c>
      <c r="H134" s="78">
        <v>-1.495071</v>
      </c>
      <c r="I134" s="76">
        <v>-0.24405096500000001</v>
      </c>
      <c r="J134" s="79">
        <f t="shared" si="1"/>
        <v>1.1992194584076927E-2</v>
      </c>
      <c r="K134" s="79">
        <f>I134/'סכום נכסי הקרן'!$C$42</f>
        <v>-6.1927931820606173E-6</v>
      </c>
    </row>
    <row r="135" spans="2:11">
      <c r="B135" s="73" t="s">
        <v>1594</v>
      </c>
      <c r="C135" s="69" t="s">
        <v>1595</v>
      </c>
      <c r="D135" s="74" t="s">
        <v>663</v>
      </c>
      <c r="E135" s="74" t="s">
        <v>111</v>
      </c>
      <c r="F135" s="92">
        <v>45103</v>
      </c>
      <c r="G135" s="76">
        <v>19620.835808000003</v>
      </c>
      <c r="H135" s="78">
        <v>-1.9824349999999999</v>
      </c>
      <c r="I135" s="76">
        <v>-0.38897040300000002</v>
      </c>
      <c r="J135" s="79">
        <f t="shared" si="1"/>
        <v>1.9113256774964275E-2</v>
      </c>
      <c r="K135" s="79">
        <f>I135/'סכום נכסי הקרן'!$C$42</f>
        <v>-9.8701238887613937E-6</v>
      </c>
    </row>
    <row r="136" spans="2:11">
      <c r="B136" s="73" t="s">
        <v>1596</v>
      </c>
      <c r="C136" s="69" t="s">
        <v>1597</v>
      </c>
      <c r="D136" s="74" t="s">
        <v>663</v>
      </c>
      <c r="E136" s="74" t="s">
        <v>111</v>
      </c>
      <c r="F136" s="92">
        <v>45061</v>
      </c>
      <c r="G136" s="76">
        <v>21794.955600000005</v>
      </c>
      <c r="H136" s="78">
        <v>-1.2389239999999999</v>
      </c>
      <c r="I136" s="76">
        <v>-0.27002298899999999</v>
      </c>
      <c r="J136" s="79">
        <f t="shared" si="1"/>
        <v>1.3268409843255745E-2</v>
      </c>
      <c r="K136" s="79">
        <f>I136/'סכום נכסי הקרן'!$C$42</f>
        <v>-6.8518332852272426E-6</v>
      </c>
    </row>
    <row r="137" spans="2:11">
      <c r="B137" s="73" t="s">
        <v>1598</v>
      </c>
      <c r="C137" s="69" t="s">
        <v>1599</v>
      </c>
      <c r="D137" s="74" t="s">
        <v>663</v>
      </c>
      <c r="E137" s="74" t="s">
        <v>111</v>
      </c>
      <c r="F137" s="92">
        <v>45061</v>
      </c>
      <c r="G137" s="76">
        <v>32692.433400000009</v>
      </c>
      <c r="H137" s="78">
        <v>-1.2389239999999999</v>
      </c>
      <c r="I137" s="76">
        <v>-0.40503448300000011</v>
      </c>
      <c r="J137" s="79">
        <f t="shared" si="1"/>
        <v>1.9902614740314586E-2</v>
      </c>
      <c r="K137" s="79">
        <f>I137/'סכום נכסי הקרן'!$C$42</f>
        <v>-1.0277749915153367E-5</v>
      </c>
    </row>
    <row r="138" spans="2:11">
      <c r="B138" s="73" t="s">
        <v>1600</v>
      </c>
      <c r="C138" s="69" t="s">
        <v>1601</v>
      </c>
      <c r="D138" s="74" t="s">
        <v>663</v>
      </c>
      <c r="E138" s="74" t="s">
        <v>111</v>
      </c>
      <c r="F138" s="92">
        <v>45057</v>
      </c>
      <c r="G138" s="76">
        <v>51787.26118500001</v>
      </c>
      <c r="H138" s="78">
        <v>-1.8658619999999999</v>
      </c>
      <c r="I138" s="76">
        <v>-0.96627868100000025</v>
      </c>
      <c r="J138" s="79">
        <f t="shared" si="1"/>
        <v>4.7481074147759254E-2</v>
      </c>
      <c r="K138" s="79">
        <f>I138/'סכום נכסי הקרן'!$C$42</f>
        <v>-2.4519321313346691E-5</v>
      </c>
    </row>
    <row r="139" spans="2:11">
      <c r="B139" s="73" t="s">
        <v>1602</v>
      </c>
      <c r="C139" s="69" t="s">
        <v>1603</v>
      </c>
      <c r="D139" s="74" t="s">
        <v>663</v>
      </c>
      <c r="E139" s="74" t="s">
        <v>111</v>
      </c>
      <c r="F139" s="92">
        <v>45061</v>
      </c>
      <c r="G139" s="76">
        <v>43610.325208000009</v>
      </c>
      <c r="H139" s="78">
        <v>-1.1915340000000001</v>
      </c>
      <c r="I139" s="76">
        <v>-0.51963196900000019</v>
      </c>
      <c r="J139" s="79">
        <f t="shared" si="1"/>
        <v>2.553371458439032E-2</v>
      </c>
      <c r="K139" s="79">
        <f>I139/'סכום נכסי הקרן'!$C$42</f>
        <v>-1.3185661096664523E-5</v>
      </c>
    </row>
    <row r="140" spans="2:11">
      <c r="B140" s="73" t="s">
        <v>1604</v>
      </c>
      <c r="C140" s="69" t="s">
        <v>1605</v>
      </c>
      <c r="D140" s="74" t="s">
        <v>663</v>
      </c>
      <c r="E140" s="74" t="s">
        <v>111</v>
      </c>
      <c r="F140" s="92">
        <v>45057</v>
      </c>
      <c r="G140" s="76">
        <v>19091.600569999999</v>
      </c>
      <c r="H140" s="78">
        <v>-1.80139</v>
      </c>
      <c r="I140" s="76">
        <v>-0.34391411700000002</v>
      </c>
      <c r="J140" s="79">
        <f t="shared" ref="J140:J203" si="2">IFERROR(I140/$I$11,0)</f>
        <v>1.6899277621274713E-2</v>
      </c>
      <c r="K140" s="79">
        <f>I140/'סכום נכסי הקרן'!$C$42</f>
        <v>-8.7268206416311343E-6</v>
      </c>
    </row>
    <row r="141" spans="2:11">
      <c r="B141" s="73" t="s">
        <v>1606</v>
      </c>
      <c r="C141" s="69" t="s">
        <v>1607</v>
      </c>
      <c r="D141" s="74" t="s">
        <v>663</v>
      </c>
      <c r="E141" s="74" t="s">
        <v>111</v>
      </c>
      <c r="F141" s="92">
        <v>45057</v>
      </c>
      <c r="G141" s="76">
        <v>16368.732150000003</v>
      </c>
      <c r="H141" s="78">
        <v>-1.7733840000000001</v>
      </c>
      <c r="I141" s="76">
        <v>-0.29028043900000006</v>
      </c>
      <c r="J141" s="79">
        <f t="shared" si="2"/>
        <v>1.4263821937517325E-2</v>
      </c>
      <c r="K141" s="79">
        <f>I141/'סכום נכסי הקרן'!$C$42</f>
        <v>-7.3658660744273769E-6</v>
      </c>
    </row>
    <row r="142" spans="2:11">
      <c r="B142" s="73" t="s">
        <v>1608</v>
      </c>
      <c r="C142" s="69" t="s">
        <v>1609</v>
      </c>
      <c r="D142" s="74" t="s">
        <v>663</v>
      </c>
      <c r="E142" s="74" t="s">
        <v>111</v>
      </c>
      <c r="F142" s="92">
        <v>45068</v>
      </c>
      <c r="G142" s="76">
        <v>68203.050625000003</v>
      </c>
      <c r="H142" s="78">
        <v>-1.527949</v>
      </c>
      <c r="I142" s="76">
        <v>-1.0421079020000001</v>
      </c>
      <c r="J142" s="79">
        <f t="shared" si="2"/>
        <v>5.1207176084668092E-2</v>
      </c>
      <c r="K142" s="79">
        <f>I142/'סכום נכסי הקרן'!$C$42</f>
        <v>-2.6443487779190277E-5</v>
      </c>
    </row>
    <row r="143" spans="2:11">
      <c r="B143" s="73" t="s">
        <v>1610</v>
      </c>
      <c r="C143" s="69" t="s">
        <v>1611</v>
      </c>
      <c r="D143" s="74" t="s">
        <v>663</v>
      </c>
      <c r="E143" s="74" t="s">
        <v>111</v>
      </c>
      <c r="F143" s="92">
        <v>44984</v>
      </c>
      <c r="G143" s="76">
        <v>19482.644500000002</v>
      </c>
      <c r="H143" s="78">
        <v>-1.5232619999999999</v>
      </c>
      <c r="I143" s="76">
        <v>-0.29677168300000006</v>
      </c>
      <c r="J143" s="79">
        <f t="shared" si="2"/>
        <v>1.4582789171024155E-2</v>
      </c>
      <c r="K143" s="79">
        <f>I143/'סכום נכסי הקרן'!$C$42</f>
        <v>-7.5305813894694296E-6</v>
      </c>
    </row>
    <row r="144" spans="2:11">
      <c r="B144" s="73" t="s">
        <v>1612</v>
      </c>
      <c r="C144" s="69" t="s">
        <v>1613</v>
      </c>
      <c r="D144" s="74" t="s">
        <v>663</v>
      </c>
      <c r="E144" s="74" t="s">
        <v>111</v>
      </c>
      <c r="F144" s="92">
        <v>45068</v>
      </c>
      <c r="G144" s="76">
        <v>21830.980320000002</v>
      </c>
      <c r="H144" s="78">
        <v>-1.5000260000000001</v>
      </c>
      <c r="I144" s="76">
        <v>-0.32747040900000007</v>
      </c>
      <c r="J144" s="79">
        <f t="shared" si="2"/>
        <v>1.609126546684729E-2</v>
      </c>
      <c r="K144" s="79">
        <f>I144/'סכום נכסי הקרן'!$C$42</f>
        <v>-8.3095615548244283E-6</v>
      </c>
    </row>
    <row r="145" spans="2:11">
      <c r="B145" s="73" t="s">
        <v>1614</v>
      </c>
      <c r="C145" s="69" t="s">
        <v>1615</v>
      </c>
      <c r="D145" s="74" t="s">
        <v>663</v>
      </c>
      <c r="E145" s="74" t="s">
        <v>111</v>
      </c>
      <c r="F145" s="92">
        <v>45068</v>
      </c>
      <c r="G145" s="76">
        <v>60035.195880000007</v>
      </c>
      <c r="H145" s="78">
        <v>-1.5000260000000001</v>
      </c>
      <c r="I145" s="76">
        <v>-0.9005436240000001</v>
      </c>
      <c r="J145" s="79">
        <f t="shared" si="2"/>
        <v>4.425097999697649E-2</v>
      </c>
      <c r="K145" s="79">
        <f>I145/'סכום נכסי הקרן'!$C$42</f>
        <v>-2.2851294256735926E-5</v>
      </c>
    </row>
    <row r="146" spans="2:11">
      <c r="B146" s="73" t="s">
        <v>1616</v>
      </c>
      <c r="C146" s="69" t="s">
        <v>1617</v>
      </c>
      <c r="D146" s="74" t="s">
        <v>663</v>
      </c>
      <c r="E146" s="74" t="s">
        <v>111</v>
      </c>
      <c r="F146" s="92">
        <v>45005</v>
      </c>
      <c r="G146" s="76">
        <v>24566.607495000004</v>
      </c>
      <c r="H146" s="78">
        <v>-1.1220509999999999</v>
      </c>
      <c r="I146" s="76">
        <v>-0.27564990000000006</v>
      </c>
      <c r="J146" s="79">
        <f t="shared" si="2"/>
        <v>1.3544905417117883E-2</v>
      </c>
      <c r="K146" s="79">
        <f>I146/'סכום נכסי הקרן'!$C$42</f>
        <v>-6.9946161505884281E-6</v>
      </c>
    </row>
    <row r="147" spans="2:11">
      <c r="B147" s="73" t="s">
        <v>1618</v>
      </c>
      <c r="C147" s="69" t="s">
        <v>1619</v>
      </c>
      <c r="D147" s="74" t="s">
        <v>663</v>
      </c>
      <c r="E147" s="74" t="s">
        <v>111</v>
      </c>
      <c r="F147" s="92">
        <v>44984</v>
      </c>
      <c r="G147" s="76">
        <v>51884.227723000011</v>
      </c>
      <c r="H147" s="78">
        <v>-1.439554</v>
      </c>
      <c r="I147" s="76">
        <v>-0.74690162800000004</v>
      </c>
      <c r="J147" s="79">
        <f t="shared" si="2"/>
        <v>3.6701308098248411E-2</v>
      </c>
      <c r="K147" s="79">
        <f>I147/'סכום נכסי הקרן'!$C$42</f>
        <v>-1.8952628642744252E-5</v>
      </c>
    </row>
    <row r="148" spans="2:11">
      <c r="B148" s="73" t="s">
        <v>1620</v>
      </c>
      <c r="C148" s="69" t="s">
        <v>1621</v>
      </c>
      <c r="D148" s="74" t="s">
        <v>663</v>
      </c>
      <c r="E148" s="74" t="s">
        <v>111</v>
      </c>
      <c r="F148" s="92">
        <v>45068</v>
      </c>
      <c r="G148" s="76">
        <v>19117.868595000004</v>
      </c>
      <c r="H148" s="78">
        <v>-1.4163490000000001</v>
      </c>
      <c r="I148" s="76">
        <v>-0.27077579300000004</v>
      </c>
      <c r="J148" s="79">
        <f t="shared" si="2"/>
        <v>1.3305401182551092E-2</v>
      </c>
      <c r="K148" s="79">
        <f>I148/'סכום נכסי הקרן'!$C$42</f>
        <v>-6.8709356865581623E-6</v>
      </c>
    </row>
    <row r="149" spans="2:11">
      <c r="B149" s="73" t="s">
        <v>1622</v>
      </c>
      <c r="C149" s="69" t="s">
        <v>1623</v>
      </c>
      <c r="D149" s="74" t="s">
        <v>663</v>
      </c>
      <c r="E149" s="74" t="s">
        <v>111</v>
      </c>
      <c r="F149" s="92">
        <v>44984</v>
      </c>
      <c r="G149" s="76">
        <v>27341.261450000005</v>
      </c>
      <c r="H149" s="78">
        <v>-1.314252</v>
      </c>
      <c r="I149" s="76">
        <v>-0.35933294500000007</v>
      </c>
      <c r="J149" s="79">
        <f t="shared" si="2"/>
        <v>1.7656929145555368E-2</v>
      </c>
      <c r="K149" s="79">
        <f>I149/'סכום נכסי הקרן'!$C$42</f>
        <v>-9.1180733986680331E-6</v>
      </c>
    </row>
    <row r="150" spans="2:11">
      <c r="B150" s="73" t="s">
        <v>1624</v>
      </c>
      <c r="C150" s="69" t="s">
        <v>1625</v>
      </c>
      <c r="D150" s="74" t="s">
        <v>663</v>
      </c>
      <c r="E150" s="74" t="s">
        <v>111</v>
      </c>
      <c r="F150" s="92">
        <v>45069</v>
      </c>
      <c r="G150" s="76">
        <v>68458.225725000011</v>
      </c>
      <c r="H150" s="78">
        <v>-1.126401</v>
      </c>
      <c r="I150" s="76">
        <v>-0.77111414200000017</v>
      </c>
      <c r="J150" s="79">
        <f t="shared" si="2"/>
        <v>3.7891064423357344E-2</v>
      </c>
      <c r="K150" s="79">
        <f>I150/'סכום נכסי הקרן'!$C$42</f>
        <v>-1.9567021180056072E-5</v>
      </c>
    </row>
    <row r="151" spans="2:11">
      <c r="B151" s="73" t="s">
        <v>1626</v>
      </c>
      <c r="C151" s="69" t="s">
        <v>1627</v>
      </c>
      <c r="D151" s="74" t="s">
        <v>663</v>
      </c>
      <c r="E151" s="74" t="s">
        <v>111</v>
      </c>
      <c r="F151" s="92">
        <v>45106</v>
      </c>
      <c r="G151" s="76">
        <v>52033.955465000014</v>
      </c>
      <c r="H151" s="78">
        <v>-0.66350100000000001</v>
      </c>
      <c r="I151" s="76">
        <v>-0.34524603700000006</v>
      </c>
      <c r="J151" s="79">
        <f t="shared" si="2"/>
        <v>1.6964725605921792E-2</v>
      </c>
      <c r="K151" s="79">
        <f>I151/'סכום נכסי הקרן'!$C$42</f>
        <v>-8.7606181113319825E-6</v>
      </c>
    </row>
    <row r="152" spans="2:11">
      <c r="B152" s="73" t="s">
        <v>1628</v>
      </c>
      <c r="C152" s="69" t="s">
        <v>1629</v>
      </c>
      <c r="D152" s="74" t="s">
        <v>663</v>
      </c>
      <c r="E152" s="74" t="s">
        <v>111</v>
      </c>
      <c r="F152" s="92">
        <v>45061</v>
      </c>
      <c r="G152" s="76">
        <v>10957.519000000002</v>
      </c>
      <c r="H152" s="78">
        <v>-1.355137</v>
      </c>
      <c r="I152" s="76">
        <v>-0.14848939300000003</v>
      </c>
      <c r="J152" s="79">
        <f t="shared" si="2"/>
        <v>7.2964829068693522E-3</v>
      </c>
      <c r="K152" s="79">
        <f>I152/'סכום נכסי הקרן'!$C$42</f>
        <v>-3.7679183140239563E-6</v>
      </c>
    </row>
    <row r="153" spans="2:11">
      <c r="B153" s="73" t="s">
        <v>1630</v>
      </c>
      <c r="C153" s="69" t="s">
        <v>1631</v>
      </c>
      <c r="D153" s="74" t="s">
        <v>663</v>
      </c>
      <c r="E153" s="74" t="s">
        <v>111</v>
      </c>
      <c r="F153" s="92">
        <v>45061</v>
      </c>
      <c r="G153" s="76">
        <v>66292.989950000017</v>
      </c>
      <c r="H153" s="78">
        <v>-1.355137</v>
      </c>
      <c r="I153" s="76">
        <v>-0.89836082600000011</v>
      </c>
      <c r="J153" s="79">
        <f t="shared" si="2"/>
        <v>4.4143721505481757E-2</v>
      </c>
      <c r="K153" s="79">
        <f>I153/'סכום נכסי הקרן'!$C$42</f>
        <v>-2.2795905757976188E-5</v>
      </c>
    </row>
    <row r="154" spans="2:11">
      <c r="B154" s="73" t="s">
        <v>1632</v>
      </c>
      <c r="C154" s="69" t="s">
        <v>1633</v>
      </c>
      <c r="D154" s="74" t="s">
        <v>663</v>
      </c>
      <c r="E154" s="74" t="s">
        <v>111</v>
      </c>
      <c r="F154" s="92">
        <v>45061</v>
      </c>
      <c r="G154" s="76">
        <v>12227.228375000001</v>
      </c>
      <c r="H154" s="78">
        <v>-1.338479</v>
      </c>
      <c r="I154" s="76">
        <v>-0.16365883600000003</v>
      </c>
      <c r="J154" s="79">
        <f t="shared" si="2"/>
        <v>8.0418801323548714E-3</v>
      </c>
      <c r="K154" s="79">
        <f>I154/'סכום נכסי הקרן'!$C$42</f>
        <v>-4.1528429267418665E-6</v>
      </c>
    </row>
    <row r="155" spans="2:11">
      <c r="B155" s="73" t="s">
        <v>1634</v>
      </c>
      <c r="C155" s="69" t="s">
        <v>1635</v>
      </c>
      <c r="D155" s="74" t="s">
        <v>663</v>
      </c>
      <c r="E155" s="74" t="s">
        <v>111</v>
      </c>
      <c r="F155" s="92">
        <v>45062</v>
      </c>
      <c r="G155" s="76">
        <v>10982.736304000002</v>
      </c>
      <c r="H155" s="78">
        <v>-1.122417</v>
      </c>
      <c r="I155" s="76">
        <v>-0.123272089</v>
      </c>
      <c r="J155" s="79">
        <f t="shared" si="2"/>
        <v>6.057353135537279E-3</v>
      </c>
      <c r="K155" s="79">
        <f>I155/'סכום נכסי הקרן'!$C$42</f>
        <v>-3.1280292306878178E-6</v>
      </c>
    </row>
    <row r="156" spans="2:11">
      <c r="B156" s="73" t="s">
        <v>1636</v>
      </c>
      <c r="C156" s="69" t="s">
        <v>1637</v>
      </c>
      <c r="D156" s="74" t="s">
        <v>663</v>
      </c>
      <c r="E156" s="74" t="s">
        <v>111</v>
      </c>
      <c r="F156" s="92">
        <v>45085</v>
      </c>
      <c r="G156" s="76">
        <v>38488.960951000008</v>
      </c>
      <c r="H156" s="78">
        <v>-0.99267000000000005</v>
      </c>
      <c r="I156" s="76">
        <v>-0.38206842400000002</v>
      </c>
      <c r="J156" s="79">
        <f t="shared" si="2"/>
        <v>1.8774106814286134E-2</v>
      </c>
      <c r="K156" s="79">
        <f>I156/'סכום נכסי הקרן'!$C$42</f>
        <v>-9.6949861731865921E-6</v>
      </c>
    </row>
    <row r="157" spans="2:11">
      <c r="B157" s="73" t="s">
        <v>1638</v>
      </c>
      <c r="C157" s="69" t="s">
        <v>1639</v>
      </c>
      <c r="D157" s="74" t="s">
        <v>663</v>
      </c>
      <c r="E157" s="74" t="s">
        <v>111</v>
      </c>
      <c r="F157" s="92">
        <v>45085</v>
      </c>
      <c r="G157" s="76">
        <v>27498.869600000005</v>
      </c>
      <c r="H157" s="78">
        <v>-0.96786300000000003</v>
      </c>
      <c r="I157" s="76">
        <v>-0.26615138200000005</v>
      </c>
      <c r="J157" s="79">
        <f t="shared" si="2"/>
        <v>1.307816652872071E-2</v>
      </c>
      <c r="K157" s="79">
        <f>I157/'סכום נכסי הקרן'!$C$42</f>
        <v>-6.7535912584718154E-6</v>
      </c>
    </row>
    <row r="158" spans="2:11">
      <c r="B158" s="73" t="s">
        <v>1640</v>
      </c>
      <c r="C158" s="69" t="s">
        <v>1641</v>
      </c>
      <c r="D158" s="74" t="s">
        <v>663</v>
      </c>
      <c r="E158" s="74" t="s">
        <v>111</v>
      </c>
      <c r="F158" s="92">
        <v>45084</v>
      </c>
      <c r="G158" s="76">
        <v>29475.571800000005</v>
      </c>
      <c r="H158" s="78">
        <v>-0.86389099999999996</v>
      </c>
      <c r="I158" s="76">
        <v>-0.25463671400000004</v>
      </c>
      <c r="J158" s="79">
        <f t="shared" si="2"/>
        <v>1.2512357910725514E-2</v>
      </c>
      <c r="K158" s="79">
        <f>I158/'סכום נכסי הקרן'!$C$42</f>
        <v>-6.4614065605580352E-6</v>
      </c>
    </row>
    <row r="159" spans="2:11">
      <c r="B159" s="73" t="s">
        <v>1642</v>
      </c>
      <c r="C159" s="69" t="s">
        <v>1643</v>
      </c>
      <c r="D159" s="74" t="s">
        <v>663</v>
      </c>
      <c r="E159" s="74" t="s">
        <v>111</v>
      </c>
      <c r="F159" s="92">
        <v>45084</v>
      </c>
      <c r="G159" s="76">
        <v>81391.916765000016</v>
      </c>
      <c r="H159" s="78">
        <v>-0.83089299999999999</v>
      </c>
      <c r="I159" s="76">
        <v>-0.67627946699999997</v>
      </c>
      <c r="J159" s="79">
        <f t="shared" si="2"/>
        <v>3.3231071065340102E-2</v>
      </c>
      <c r="K159" s="79">
        <f>I159/'סכום נכסי הקרן'!$C$42</f>
        <v>-1.7160591323231146E-5</v>
      </c>
    </row>
    <row r="160" spans="2:11">
      <c r="B160" s="73" t="s">
        <v>1644</v>
      </c>
      <c r="C160" s="69" t="s">
        <v>1645</v>
      </c>
      <c r="D160" s="74" t="s">
        <v>663</v>
      </c>
      <c r="E160" s="74" t="s">
        <v>111</v>
      </c>
      <c r="F160" s="92">
        <v>45084</v>
      </c>
      <c r="G160" s="76">
        <v>19280.730350000005</v>
      </c>
      <c r="H160" s="78">
        <v>-0.77594399999999997</v>
      </c>
      <c r="I160" s="76">
        <v>-0.14960766000000003</v>
      </c>
      <c r="J160" s="79">
        <f t="shared" si="2"/>
        <v>7.3514323944116446E-3</v>
      </c>
      <c r="K160" s="79">
        <f>I160/'סכום נכסי הקרן'!$C$42</f>
        <v>-3.7962943388977914E-6</v>
      </c>
    </row>
    <row r="161" spans="2:11">
      <c r="B161" s="73" t="s">
        <v>1646</v>
      </c>
      <c r="C161" s="69" t="s">
        <v>1647</v>
      </c>
      <c r="D161" s="74" t="s">
        <v>663</v>
      </c>
      <c r="E161" s="74" t="s">
        <v>111</v>
      </c>
      <c r="F161" s="92">
        <v>45076</v>
      </c>
      <c r="G161" s="76">
        <v>18301.520900000003</v>
      </c>
      <c r="H161" s="78">
        <v>3.4951999999999997E-2</v>
      </c>
      <c r="I161" s="76">
        <v>6.3967730000000006E-3</v>
      </c>
      <c r="J161" s="79">
        <f t="shared" si="2"/>
        <v>-3.1432511043818047E-4</v>
      </c>
      <c r="K161" s="79">
        <f>I161/'סכום נכסי הקרן'!$C$42</f>
        <v>1.6231811343827073E-7</v>
      </c>
    </row>
    <row r="162" spans="2:11">
      <c r="B162" s="73" t="s">
        <v>1646</v>
      </c>
      <c r="C162" s="69" t="s">
        <v>1648</v>
      </c>
      <c r="D162" s="74" t="s">
        <v>663</v>
      </c>
      <c r="E162" s="74" t="s">
        <v>111</v>
      </c>
      <c r="F162" s="92">
        <v>45076</v>
      </c>
      <c r="G162" s="76">
        <v>5541.8027600000005</v>
      </c>
      <c r="H162" s="78">
        <v>3.4951999999999997E-2</v>
      </c>
      <c r="I162" s="76">
        <v>1.9369790000000001E-3</v>
      </c>
      <c r="J162" s="79">
        <f t="shared" si="2"/>
        <v>-9.5179419074498402E-5</v>
      </c>
      <c r="K162" s="79">
        <f>I162/'סכום נכסי הקרן'!$C$42</f>
        <v>4.9150841689950264E-8</v>
      </c>
    </row>
    <row r="163" spans="2:11">
      <c r="B163" s="73" t="s">
        <v>1649</v>
      </c>
      <c r="C163" s="69" t="s">
        <v>1650</v>
      </c>
      <c r="D163" s="74" t="s">
        <v>663</v>
      </c>
      <c r="E163" s="74" t="s">
        <v>111</v>
      </c>
      <c r="F163" s="92">
        <v>45076</v>
      </c>
      <c r="G163" s="76">
        <v>13858.259475000003</v>
      </c>
      <c r="H163" s="78">
        <v>6.2021E-2</v>
      </c>
      <c r="I163" s="76">
        <v>8.5950220000000025E-3</v>
      </c>
      <c r="J163" s="79">
        <f t="shared" si="2"/>
        <v>-4.2234283432733837E-4</v>
      </c>
      <c r="K163" s="79">
        <f>I163/'סכום נכסי הקרן'!$C$42</f>
        <v>2.1809868131953922E-7</v>
      </c>
    </row>
    <row r="164" spans="2:11">
      <c r="B164" s="73" t="s">
        <v>1651</v>
      </c>
      <c r="C164" s="69" t="s">
        <v>1652</v>
      </c>
      <c r="D164" s="74" t="s">
        <v>663</v>
      </c>
      <c r="E164" s="74" t="s">
        <v>111</v>
      </c>
      <c r="F164" s="92">
        <v>45070</v>
      </c>
      <c r="G164" s="76">
        <v>19828.300000000003</v>
      </c>
      <c r="H164" s="78">
        <v>0.28299299999999999</v>
      </c>
      <c r="I164" s="76">
        <v>5.6112749000000017E-2</v>
      </c>
      <c r="J164" s="79">
        <f t="shared" si="2"/>
        <v>-2.7572724601005703E-3</v>
      </c>
      <c r="K164" s="79">
        <f>I164/'סכום נכסי הקרן'!$C$42</f>
        <v>1.4238609932719536E-6</v>
      </c>
    </row>
    <row r="165" spans="2:11">
      <c r="B165" s="73" t="s">
        <v>1651</v>
      </c>
      <c r="C165" s="69" t="s">
        <v>1653</v>
      </c>
      <c r="D165" s="74" t="s">
        <v>663</v>
      </c>
      <c r="E165" s="74" t="s">
        <v>111</v>
      </c>
      <c r="F165" s="92">
        <v>45070</v>
      </c>
      <c r="G165" s="76">
        <v>12218.384200000002</v>
      </c>
      <c r="H165" s="78">
        <v>0.28299299999999999</v>
      </c>
      <c r="I165" s="76">
        <v>3.4577202000000008E-2</v>
      </c>
      <c r="J165" s="79">
        <f t="shared" si="2"/>
        <v>-1.69905713979428E-3</v>
      </c>
      <c r="K165" s="79">
        <f>I165/'סכום נכסי הקרן'!$C$42</f>
        <v>8.7739649298388461E-7</v>
      </c>
    </row>
    <row r="166" spans="2:11">
      <c r="B166" s="73" t="s">
        <v>1654</v>
      </c>
      <c r="C166" s="69" t="s">
        <v>1655</v>
      </c>
      <c r="D166" s="74" t="s">
        <v>663</v>
      </c>
      <c r="E166" s="74" t="s">
        <v>111</v>
      </c>
      <c r="F166" s="92">
        <v>45070</v>
      </c>
      <c r="G166" s="76">
        <v>16674.942270000003</v>
      </c>
      <c r="H166" s="78">
        <v>0.36377900000000002</v>
      </c>
      <c r="I166" s="76">
        <v>6.0660000000000013E-2</v>
      </c>
      <c r="J166" s="79">
        <f t="shared" si="2"/>
        <v>-2.9807156200759399E-3</v>
      </c>
      <c r="K166" s="79">
        <f>I166/'סכום נכסי הקרן'!$C$42</f>
        <v>1.5392474863756309E-6</v>
      </c>
    </row>
    <row r="167" spans="2:11">
      <c r="B167" s="73" t="s">
        <v>1656</v>
      </c>
      <c r="C167" s="69" t="s">
        <v>1657</v>
      </c>
      <c r="D167" s="74" t="s">
        <v>663</v>
      </c>
      <c r="E167" s="74" t="s">
        <v>111</v>
      </c>
      <c r="F167" s="92">
        <v>45070</v>
      </c>
      <c r="G167" s="76">
        <v>20030.464814000003</v>
      </c>
      <c r="H167" s="78">
        <v>0.25026700000000002</v>
      </c>
      <c r="I167" s="76">
        <v>5.0129599000000004E-2</v>
      </c>
      <c r="J167" s="79">
        <f t="shared" si="2"/>
        <v>-2.4632719875938543E-3</v>
      </c>
      <c r="K167" s="79">
        <f>I167/'סכום נכסי הקרן'!$C$42</f>
        <v>1.2720385633657819E-6</v>
      </c>
    </row>
    <row r="168" spans="2:11">
      <c r="B168" s="73" t="s">
        <v>1658</v>
      </c>
      <c r="C168" s="69" t="s">
        <v>1659</v>
      </c>
      <c r="D168" s="74" t="s">
        <v>663</v>
      </c>
      <c r="E168" s="74" t="s">
        <v>111</v>
      </c>
      <c r="F168" s="92">
        <v>45077</v>
      </c>
      <c r="G168" s="76">
        <v>15396.005075000001</v>
      </c>
      <c r="H168" s="78">
        <v>0.259876</v>
      </c>
      <c r="I168" s="76">
        <v>4.0010554000000004E-2</v>
      </c>
      <c r="J168" s="79">
        <f t="shared" si="2"/>
        <v>-1.966041597027561E-3</v>
      </c>
      <c r="K168" s="79">
        <f>I168/'סכום נכסי הקרן'!$C$42</f>
        <v>1.0152677987635417E-6</v>
      </c>
    </row>
    <row r="169" spans="2:11">
      <c r="B169" s="73" t="s">
        <v>1660</v>
      </c>
      <c r="C169" s="69" t="s">
        <v>1661</v>
      </c>
      <c r="D169" s="74" t="s">
        <v>663</v>
      </c>
      <c r="E169" s="74" t="s">
        <v>111</v>
      </c>
      <c r="F169" s="92">
        <v>45077</v>
      </c>
      <c r="G169" s="76">
        <v>14903.379000000004</v>
      </c>
      <c r="H169" s="78">
        <v>0.286775</v>
      </c>
      <c r="I169" s="76">
        <v>4.2739140999999994E-2</v>
      </c>
      <c r="J169" s="79">
        <f t="shared" si="2"/>
        <v>-2.1001191092536757E-3</v>
      </c>
      <c r="K169" s="79">
        <f>I169/'סכום נכסי הקרן'!$C$42</f>
        <v>1.0845056932756948E-6</v>
      </c>
    </row>
    <row r="170" spans="2:11">
      <c r="B170" s="73" t="s">
        <v>1662</v>
      </c>
      <c r="C170" s="69" t="s">
        <v>1663</v>
      </c>
      <c r="D170" s="74" t="s">
        <v>663</v>
      </c>
      <c r="E170" s="74" t="s">
        <v>111</v>
      </c>
      <c r="F170" s="92">
        <v>45077</v>
      </c>
      <c r="G170" s="76">
        <v>40575.180377000004</v>
      </c>
      <c r="H170" s="78">
        <v>0.36738399999999999</v>
      </c>
      <c r="I170" s="76">
        <v>0.14906662000000004</v>
      </c>
      <c r="J170" s="79">
        <f t="shared" si="2"/>
        <v>-7.3248467303977001E-3</v>
      </c>
      <c r="K170" s="79">
        <f>I170/'סכום נכסי הקרן'!$C$42</f>
        <v>3.7825654490193106E-6</v>
      </c>
    </row>
    <row r="171" spans="2:11">
      <c r="B171" s="73" t="s">
        <v>1664</v>
      </c>
      <c r="C171" s="69" t="s">
        <v>1665</v>
      </c>
      <c r="D171" s="74" t="s">
        <v>663</v>
      </c>
      <c r="E171" s="74" t="s">
        <v>111</v>
      </c>
      <c r="F171" s="92">
        <v>45083</v>
      </c>
      <c r="G171" s="76">
        <v>27904.147700000005</v>
      </c>
      <c r="H171" s="78">
        <v>0.515648</v>
      </c>
      <c r="I171" s="76">
        <v>0.14388713000000003</v>
      </c>
      <c r="J171" s="79">
        <f t="shared" si="2"/>
        <v>-7.0703365631206291E-3</v>
      </c>
      <c r="K171" s="79">
        <f>I171/'סכום נכסי הקרן'!$C$42</f>
        <v>3.6511358914326351E-6</v>
      </c>
    </row>
    <row r="172" spans="2:11">
      <c r="B172" s="73" t="s">
        <v>1666</v>
      </c>
      <c r="C172" s="69" t="s">
        <v>1667</v>
      </c>
      <c r="D172" s="74" t="s">
        <v>663</v>
      </c>
      <c r="E172" s="74" t="s">
        <v>111</v>
      </c>
      <c r="F172" s="92">
        <v>45083</v>
      </c>
      <c r="G172" s="76">
        <v>55838.316000000006</v>
      </c>
      <c r="H172" s="78">
        <v>0.56913400000000003</v>
      </c>
      <c r="I172" s="76">
        <v>0.31779485900000004</v>
      </c>
      <c r="J172" s="79">
        <f t="shared" si="2"/>
        <v>-1.5615827566784221E-2</v>
      </c>
      <c r="K172" s="79">
        <f>I172/'סכום נכסי הקרן'!$C$42</f>
        <v>8.0640444757475776E-6</v>
      </c>
    </row>
    <row r="173" spans="2:11">
      <c r="B173" s="73" t="s">
        <v>1668</v>
      </c>
      <c r="C173" s="69" t="s">
        <v>1669</v>
      </c>
      <c r="D173" s="74" t="s">
        <v>663</v>
      </c>
      <c r="E173" s="74" t="s">
        <v>111</v>
      </c>
      <c r="F173" s="92">
        <v>45082</v>
      </c>
      <c r="G173" s="76">
        <v>22356.761108000002</v>
      </c>
      <c r="H173" s="78">
        <v>0.66162500000000002</v>
      </c>
      <c r="I173" s="76">
        <v>0.14791792700000003</v>
      </c>
      <c r="J173" s="79">
        <f t="shared" si="2"/>
        <v>-7.2684021677901847E-3</v>
      </c>
      <c r="K173" s="79">
        <f>I173/'סכום נכסי הקרן'!$C$42</f>
        <v>3.7534173644023091E-6</v>
      </c>
    </row>
    <row r="174" spans="2:11">
      <c r="B174" s="73" t="s">
        <v>1670</v>
      </c>
      <c r="C174" s="69" t="s">
        <v>1671</v>
      </c>
      <c r="D174" s="74" t="s">
        <v>663</v>
      </c>
      <c r="E174" s="74" t="s">
        <v>111</v>
      </c>
      <c r="F174" s="92">
        <v>45082</v>
      </c>
      <c r="G174" s="76">
        <v>27949.178600000003</v>
      </c>
      <c r="H174" s="78">
        <v>0.673095</v>
      </c>
      <c r="I174" s="76">
        <v>0.18812462300000005</v>
      </c>
      <c r="J174" s="79">
        <f t="shared" si="2"/>
        <v>-9.2440818050939233E-3</v>
      </c>
      <c r="K174" s="79">
        <f>I174/'סכום נכסי הקרן'!$C$42</f>
        <v>4.7736622663717973E-6</v>
      </c>
    </row>
    <row r="175" spans="2:11">
      <c r="B175" s="73" t="s">
        <v>1672</v>
      </c>
      <c r="C175" s="69" t="s">
        <v>1673</v>
      </c>
      <c r="D175" s="74" t="s">
        <v>663</v>
      </c>
      <c r="E175" s="74" t="s">
        <v>111</v>
      </c>
      <c r="F175" s="92">
        <v>45082</v>
      </c>
      <c r="G175" s="76">
        <v>16772.659323000003</v>
      </c>
      <c r="H175" s="78">
        <v>0.69176199999999999</v>
      </c>
      <c r="I175" s="76">
        <v>0.11602693700000002</v>
      </c>
      <c r="J175" s="79">
        <f t="shared" si="2"/>
        <v>-5.7013403143004781E-3</v>
      </c>
      <c r="K175" s="79">
        <f>I175/'סכום נכסי הקרן'!$C$42</f>
        <v>2.9441835003150954E-6</v>
      </c>
    </row>
    <row r="176" spans="2:11">
      <c r="B176" s="73" t="s">
        <v>1674</v>
      </c>
      <c r="C176" s="69" t="s">
        <v>1675</v>
      </c>
      <c r="D176" s="74" t="s">
        <v>663</v>
      </c>
      <c r="E176" s="74" t="s">
        <v>111</v>
      </c>
      <c r="F176" s="92">
        <v>45090</v>
      </c>
      <c r="G176" s="76">
        <v>16661.433000000005</v>
      </c>
      <c r="H176" s="78">
        <v>3.811477</v>
      </c>
      <c r="I176" s="76">
        <v>0.63504661500000004</v>
      </c>
      <c r="J176" s="79">
        <f t="shared" si="2"/>
        <v>-3.1204968097706089E-2</v>
      </c>
      <c r="K176" s="79">
        <f>I176/'סכום נכסי הקרן'!$C$42</f>
        <v>1.6114307712992137E-5</v>
      </c>
    </row>
    <row r="177" spans="2:11">
      <c r="B177" s="73" t="s">
        <v>1676</v>
      </c>
      <c r="C177" s="69" t="s">
        <v>1677</v>
      </c>
      <c r="D177" s="74" t="s">
        <v>663</v>
      </c>
      <c r="E177" s="74" t="s">
        <v>111</v>
      </c>
      <c r="F177" s="92">
        <v>45090</v>
      </c>
      <c r="G177" s="76">
        <v>16661.433000000005</v>
      </c>
      <c r="H177" s="78">
        <v>3.6817470000000001</v>
      </c>
      <c r="I177" s="76">
        <v>0.61343178300000012</v>
      </c>
      <c r="J177" s="79">
        <f t="shared" si="2"/>
        <v>-3.0142856865135747E-2</v>
      </c>
      <c r="K177" s="79">
        <f>I177/'סכום נכסי הקרן'!$C$42</f>
        <v>1.5565831355846877E-5</v>
      </c>
    </row>
    <row r="178" spans="2:11">
      <c r="B178" s="73" t="s">
        <v>1678</v>
      </c>
      <c r="C178" s="69" t="s">
        <v>1679</v>
      </c>
      <c r="D178" s="74" t="s">
        <v>663</v>
      </c>
      <c r="E178" s="74" t="s">
        <v>111</v>
      </c>
      <c r="F178" s="92">
        <v>45089</v>
      </c>
      <c r="G178" s="76">
        <v>27769.055000000004</v>
      </c>
      <c r="H178" s="78">
        <v>3.1743079999999999</v>
      </c>
      <c r="I178" s="76">
        <v>0.88147523700000008</v>
      </c>
      <c r="J178" s="79">
        <f t="shared" si="2"/>
        <v>-4.3313996169403901E-2</v>
      </c>
      <c r="K178" s="79">
        <f>I178/'סכום נכסי הקרן'!$C$42</f>
        <v>2.2367433940893724E-5</v>
      </c>
    </row>
    <row r="179" spans="2:11">
      <c r="B179" s="73" t="s">
        <v>1680</v>
      </c>
      <c r="C179" s="69" t="s">
        <v>1681</v>
      </c>
      <c r="D179" s="74" t="s">
        <v>663</v>
      </c>
      <c r="E179" s="74" t="s">
        <v>111</v>
      </c>
      <c r="F179" s="92">
        <v>45089</v>
      </c>
      <c r="G179" s="76">
        <v>44430.488000000005</v>
      </c>
      <c r="H179" s="78">
        <v>3.1884579999999998</v>
      </c>
      <c r="I179" s="76">
        <v>1.4166474970000003</v>
      </c>
      <c r="J179" s="79">
        <f t="shared" si="2"/>
        <v>-6.9611330736059726E-2</v>
      </c>
      <c r="K179" s="79">
        <f>I179/'סכום נכסי הקרן'!$C$42</f>
        <v>3.5947429918192863E-5</v>
      </c>
    </row>
    <row r="180" spans="2:11">
      <c r="B180" s="73" t="s">
        <v>1682</v>
      </c>
      <c r="C180" s="69" t="s">
        <v>1683</v>
      </c>
      <c r="D180" s="74" t="s">
        <v>663</v>
      </c>
      <c r="E180" s="74" t="s">
        <v>111</v>
      </c>
      <c r="F180" s="92">
        <v>45089</v>
      </c>
      <c r="G180" s="76">
        <v>22215.244000000002</v>
      </c>
      <c r="H180" s="78">
        <v>3.1884579999999998</v>
      </c>
      <c r="I180" s="76">
        <v>0.70832374900000017</v>
      </c>
      <c r="J180" s="79">
        <f t="shared" si="2"/>
        <v>-3.4805665392598904E-2</v>
      </c>
      <c r="K180" s="79">
        <f>I180/'סכום נכסי הקרן'!$C$42</f>
        <v>1.7973714971783935E-5</v>
      </c>
    </row>
    <row r="181" spans="2:11">
      <c r="B181" s="73" t="s">
        <v>1684</v>
      </c>
      <c r="C181" s="69" t="s">
        <v>1685</v>
      </c>
      <c r="D181" s="74" t="s">
        <v>663</v>
      </c>
      <c r="E181" s="74" t="s">
        <v>111</v>
      </c>
      <c r="F181" s="92">
        <v>45089</v>
      </c>
      <c r="G181" s="76">
        <v>27769.055000000004</v>
      </c>
      <c r="H181" s="78">
        <v>3.113038</v>
      </c>
      <c r="I181" s="76">
        <v>0.86446131700000017</v>
      </c>
      <c r="J181" s="79">
        <f t="shared" si="2"/>
        <v>-4.2477964895043165E-2</v>
      </c>
      <c r="K181" s="79">
        <f>I181/'סכום נכסי הקרן'!$C$42</f>
        <v>2.1935705724715092E-5</v>
      </c>
    </row>
    <row r="182" spans="2:11">
      <c r="B182" s="73" t="s">
        <v>1686</v>
      </c>
      <c r="C182" s="69" t="s">
        <v>1687</v>
      </c>
      <c r="D182" s="74" t="s">
        <v>663</v>
      </c>
      <c r="E182" s="74" t="s">
        <v>111</v>
      </c>
      <c r="F182" s="92">
        <v>45089</v>
      </c>
      <c r="G182" s="76">
        <v>22215.244000000002</v>
      </c>
      <c r="H182" s="78">
        <v>2.8343180000000001</v>
      </c>
      <c r="I182" s="76">
        <v>0.62965056300000011</v>
      </c>
      <c r="J182" s="79">
        <f t="shared" si="2"/>
        <v>-3.0939816490664514E-2</v>
      </c>
      <c r="K182" s="79">
        <f>I182/'סכום נכסי הקרן'!$C$42</f>
        <v>1.5977382894704102E-5</v>
      </c>
    </row>
    <row r="183" spans="2:11">
      <c r="B183" s="73" t="s">
        <v>1688</v>
      </c>
      <c r="C183" s="69" t="s">
        <v>1689</v>
      </c>
      <c r="D183" s="74" t="s">
        <v>663</v>
      </c>
      <c r="E183" s="74" t="s">
        <v>111</v>
      </c>
      <c r="F183" s="92">
        <v>45089</v>
      </c>
      <c r="G183" s="76">
        <v>22215.244000000002</v>
      </c>
      <c r="H183" s="78">
        <v>2.8161170000000002</v>
      </c>
      <c r="I183" s="76">
        <v>0.62560728700000012</v>
      </c>
      <c r="J183" s="79">
        <f t="shared" si="2"/>
        <v>-3.0741137691958974E-2</v>
      </c>
      <c r="K183" s="79">
        <f>I183/'סכום נכסי הקרן'!$C$42</f>
        <v>1.587478476711223E-5</v>
      </c>
    </row>
    <row r="184" spans="2:11">
      <c r="B184" s="73" t="s">
        <v>1690</v>
      </c>
      <c r="C184" s="69" t="s">
        <v>1691</v>
      </c>
      <c r="D184" s="74" t="s">
        <v>663</v>
      </c>
      <c r="E184" s="74" t="s">
        <v>111</v>
      </c>
      <c r="F184" s="92">
        <v>45098</v>
      </c>
      <c r="G184" s="76">
        <v>73865.686300000001</v>
      </c>
      <c r="H184" s="78">
        <v>2.580441</v>
      </c>
      <c r="I184" s="76">
        <v>1.9060604540000003</v>
      </c>
      <c r="J184" s="79">
        <f t="shared" si="2"/>
        <v>-9.3660141247062928E-2</v>
      </c>
      <c r="K184" s="79">
        <f>I184/'סכום נכסי הקרן'!$C$42</f>
        <v>4.8366283592144638E-5</v>
      </c>
    </row>
    <row r="185" spans="2:11">
      <c r="B185" s="73" t="s">
        <v>1692</v>
      </c>
      <c r="C185" s="69" t="s">
        <v>1693</v>
      </c>
      <c r="D185" s="74" t="s">
        <v>663</v>
      </c>
      <c r="E185" s="74" t="s">
        <v>111</v>
      </c>
      <c r="F185" s="92">
        <v>45098</v>
      </c>
      <c r="G185" s="76">
        <v>27769.055000000004</v>
      </c>
      <c r="H185" s="78">
        <v>2.6252740000000001</v>
      </c>
      <c r="I185" s="76">
        <v>0.7290137430000001</v>
      </c>
      <c r="J185" s="79">
        <f t="shared" si="2"/>
        <v>-3.5822331866306074E-2</v>
      </c>
      <c r="K185" s="79">
        <f>I185/'סכום נכסי הקרן'!$C$42</f>
        <v>1.8498723564886912E-5</v>
      </c>
    </row>
    <row r="186" spans="2:11">
      <c r="B186" s="73" t="s">
        <v>1694</v>
      </c>
      <c r="C186" s="69" t="s">
        <v>1695</v>
      </c>
      <c r="D186" s="74" t="s">
        <v>663</v>
      </c>
      <c r="E186" s="74" t="s">
        <v>111</v>
      </c>
      <c r="F186" s="92">
        <v>45098</v>
      </c>
      <c r="G186" s="76">
        <v>22215.244000000002</v>
      </c>
      <c r="H186" s="78">
        <v>2.6254620000000002</v>
      </c>
      <c r="I186" s="76">
        <v>0.58325272300000008</v>
      </c>
      <c r="J186" s="79">
        <f t="shared" si="2"/>
        <v>-2.8659915956114824E-2</v>
      </c>
      <c r="K186" s="79">
        <f>I186/'סכום נכסי הקרן'!$C$42</f>
        <v>1.4800037715125159E-5</v>
      </c>
    </row>
    <row r="187" spans="2:11">
      <c r="B187" s="73" t="s">
        <v>1696</v>
      </c>
      <c r="C187" s="69" t="s">
        <v>1697</v>
      </c>
      <c r="D187" s="74" t="s">
        <v>663</v>
      </c>
      <c r="E187" s="74" t="s">
        <v>111</v>
      </c>
      <c r="F187" s="92">
        <v>45097</v>
      </c>
      <c r="G187" s="76">
        <v>44430.488000000005</v>
      </c>
      <c r="H187" s="78">
        <v>2.3033679999999999</v>
      </c>
      <c r="I187" s="76">
        <v>1.023397847</v>
      </c>
      <c r="J187" s="79">
        <f t="shared" si="2"/>
        <v>-5.0287800001730734E-2</v>
      </c>
      <c r="K187" s="79">
        <f>I187/'סכום נכסי הקרן'!$C$42</f>
        <v>2.5968720137767594E-5</v>
      </c>
    </row>
    <row r="188" spans="2:11">
      <c r="B188" s="73" t="s">
        <v>1698</v>
      </c>
      <c r="C188" s="69" t="s">
        <v>1699</v>
      </c>
      <c r="D188" s="74" t="s">
        <v>663</v>
      </c>
      <c r="E188" s="74" t="s">
        <v>111</v>
      </c>
      <c r="F188" s="92">
        <v>45097</v>
      </c>
      <c r="G188" s="76">
        <v>47207.393500000006</v>
      </c>
      <c r="H188" s="78">
        <v>2.2965659999999999</v>
      </c>
      <c r="I188" s="76">
        <v>1.084149051</v>
      </c>
      <c r="J188" s="79">
        <f t="shared" si="2"/>
        <v>-5.3272997210784802E-2</v>
      </c>
      <c r="K188" s="79">
        <f>I188/'סכום נכסי הקרן'!$C$42</f>
        <v>2.7510281925622739E-5</v>
      </c>
    </row>
    <row r="189" spans="2:11">
      <c r="B189" s="73" t="s">
        <v>1700</v>
      </c>
      <c r="C189" s="69" t="s">
        <v>1701</v>
      </c>
      <c r="D189" s="74" t="s">
        <v>663</v>
      </c>
      <c r="E189" s="74" t="s">
        <v>111</v>
      </c>
      <c r="F189" s="92">
        <v>45097</v>
      </c>
      <c r="G189" s="76">
        <v>52761.204500000014</v>
      </c>
      <c r="H189" s="78">
        <v>2.2965659999999999</v>
      </c>
      <c r="I189" s="76">
        <v>1.2116959980000002</v>
      </c>
      <c r="J189" s="79">
        <f t="shared" si="2"/>
        <v>-5.9540408638676302E-2</v>
      </c>
      <c r="K189" s="79">
        <f>I189/'סכום נכסי הקרן'!$C$42</f>
        <v>3.0746785677100419E-5</v>
      </c>
    </row>
    <row r="190" spans="2:11">
      <c r="B190" s="73" t="s">
        <v>1702</v>
      </c>
      <c r="C190" s="69" t="s">
        <v>1703</v>
      </c>
      <c r="D190" s="74" t="s">
        <v>663</v>
      </c>
      <c r="E190" s="74" t="s">
        <v>111</v>
      </c>
      <c r="F190" s="92">
        <v>45098</v>
      </c>
      <c r="G190" s="76">
        <v>24785.375000000004</v>
      </c>
      <c r="H190" s="78">
        <v>2.0580910000000001</v>
      </c>
      <c r="I190" s="76">
        <v>0.51010567900000003</v>
      </c>
      <c r="J190" s="79">
        <f t="shared" si="2"/>
        <v>-2.5065611033378555E-2</v>
      </c>
      <c r="K190" s="79">
        <f>I190/'סכום נכסי הקרן'!$C$42</f>
        <v>1.2943931490054144E-5</v>
      </c>
    </row>
    <row r="191" spans="2:11">
      <c r="B191" s="73" t="s">
        <v>1704</v>
      </c>
      <c r="C191" s="69" t="s">
        <v>1705</v>
      </c>
      <c r="D191" s="74" t="s">
        <v>663</v>
      </c>
      <c r="E191" s="74" t="s">
        <v>111</v>
      </c>
      <c r="F191" s="92">
        <v>45050</v>
      </c>
      <c r="G191" s="76">
        <v>33322.866000000009</v>
      </c>
      <c r="H191" s="78">
        <v>1.8539209999999999</v>
      </c>
      <c r="I191" s="76">
        <v>0.61777966500000014</v>
      </c>
      <c r="J191" s="79">
        <f t="shared" si="2"/>
        <v>-3.0356503416267416E-2</v>
      </c>
      <c r="K191" s="79">
        <f>I191/'סכום נכסי הקרן'!$C$42</f>
        <v>1.5676158860620334E-5</v>
      </c>
    </row>
    <row r="192" spans="2:11">
      <c r="B192" s="73" t="s">
        <v>1706</v>
      </c>
      <c r="C192" s="69" t="s">
        <v>1707</v>
      </c>
      <c r="D192" s="74" t="s">
        <v>663</v>
      </c>
      <c r="E192" s="74" t="s">
        <v>111</v>
      </c>
      <c r="F192" s="92">
        <v>45050</v>
      </c>
      <c r="G192" s="76">
        <v>19438.338500000002</v>
      </c>
      <c r="H192" s="78">
        <v>1.798054</v>
      </c>
      <c r="I192" s="76">
        <v>0.34951183300000005</v>
      </c>
      <c r="J192" s="79">
        <f t="shared" si="2"/>
        <v>-1.7174338609041762E-2</v>
      </c>
      <c r="K192" s="79">
        <f>I192/'סכום נכסי הקרן'!$C$42</f>
        <v>8.8688626838738747E-6</v>
      </c>
    </row>
    <row r="193" spans="2:11">
      <c r="B193" s="73" t="s">
        <v>1708</v>
      </c>
      <c r="C193" s="69" t="s">
        <v>1709</v>
      </c>
      <c r="D193" s="74" t="s">
        <v>663</v>
      </c>
      <c r="E193" s="74" t="s">
        <v>111</v>
      </c>
      <c r="F193" s="92">
        <v>45069</v>
      </c>
      <c r="G193" s="76">
        <v>27769.055000000004</v>
      </c>
      <c r="H193" s="78">
        <v>0.804392</v>
      </c>
      <c r="I193" s="76">
        <v>0.223372027</v>
      </c>
      <c r="J193" s="79">
        <f t="shared" si="2"/>
        <v>-1.0976071380925229E-2</v>
      </c>
      <c r="K193" s="79">
        <f>I193/'סכום נכסי הקרן'!$C$42</f>
        <v>5.6680651349551516E-6</v>
      </c>
    </row>
    <row r="194" spans="2:11">
      <c r="B194" s="73" t="s">
        <v>1710</v>
      </c>
      <c r="C194" s="69" t="s">
        <v>1711</v>
      </c>
      <c r="D194" s="74" t="s">
        <v>663</v>
      </c>
      <c r="E194" s="74" t="s">
        <v>111</v>
      </c>
      <c r="F194" s="92">
        <v>45069</v>
      </c>
      <c r="G194" s="76">
        <v>16661.433000000005</v>
      </c>
      <c r="H194" s="78">
        <v>0.38277</v>
      </c>
      <c r="I194" s="76">
        <v>6.3775012000000006E-2</v>
      </c>
      <c r="J194" s="79">
        <f t="shared" si="2"/>
        <v>-3.1337813128738952E-3</v>
      </c>
      <c r="K194" s="79">
        <f>I194/'סכום נכסי הקרן'!$C$42</f>
        <v>1.6182909151759923E-6</v>
      </c>
    </row>
    <row r="195" spans="2:11">
      <c r="B195" s="73" t="s">
        <v>1712</v>
      </c>
      <c r="C195" s="69" t="s">
        <v>1713</v>
      </c>
      <c r="D195" s="74" t="s">
        <v>663</v>
      </c>
      <c r="E195" s="74" t="s">
        <v>111</v>
      </c>
      <c r="F195" s="92">
        <v>45069</v>
      </c>
      <c r="G195" s="76">
        <v>19438.338500000002</v>
      </c>
      <c r="H195" s="78">
        <v>0.24493200000000001</v>
      </c>
      <c r="I195" s="76">
        <v>4.7610795000000011E-2</v>
      </c>
      <c r="J195" s="79">
        <f t="shared" si="2"/>
        <v>-2.3395028081228727E-3</v>
      </c>
      <c r="K195" s="79">
        <f>I195/'סכום נכסי הקרן'!$C$42</f>
        <v>1.208123912431511E-6</v>
      </c>
    </row>
    <row r="196" spans="2:11">
      <c r="B196" s="73" t="s">
        <v>1714</v>
      </c>
      <c r="C196" s="69" t="s">
        <v>1715</v>
      </c>
      <c r="D196" s="74" t="s">
        <v>663</v>
      </c>
      <c r="E196" s="74" t="s">
        <v>111</v>
      </c>
      <c r="F196" s="92">
        <v>45106</v>
      </c>
      <c r="G196" s="76">
        <v>52761.204500000014</v>
      </c>
      <c r="H196" s="78">
        <v>0.64513500000000001</v>
      </c>
      <c r="I196" s="76">
        <v>0.34038106800000006</v>
      </c>
      <c r="J196" s="79">
        <f t="shared" si="2"/>
        <v>-1.672567039508293E-2</v>
      </c>
      <c r="K196" s="79">
        <f>I196/'סכום נכסי הקרן'!$C$42</f>
        <v>8.637169524049665E-6</v>
      </c>
    </row>
    <row r="197" spans="2:11">
      <c r="B197" s="73" t="s">
        <v>1716</v>
      </c>
      <c r="C197" s="69" t="s">
        <v>1717</v>
      </c>
      <c r="D197" s="74" t="s">
        <v>663</v>
      </c>
      <c r="E197" s="74" t="s">
        <v>111</v>
      </c>
      <c r="F197" s="92">
        <v>45092</v>
      </c>
      <c r="G197" s="76">
        <v>195827.50000000003</v>
      </c>
      <c r="H197" s="78">
        <v>-3.1868050000000001</v>
      </c>
      <c r="I197" s="76">
        <v>-6.2406400000000009</v>
      </c>
      <c r="J197" s="79">
        <f t="shared" si="2"/>
        <v>0.30665303539846211</v>
      </c>
      <c r="K197" s="79">
        <f>I197/'סכום נכסי הקרן'!$C$42</f>
        <v>-1.5835623859833856E-4</v>
      </c>
    </row>
    <row r="198" spans="2:11">
      <c r="B198" s="73" t="s">
        <v>1718</v>
      </c>
      <c r="C198" s="69" t="s">
        <v>1719</v>
      </c>
      <c r="D198" s="74" t="s">
        <v>663</v>
      </c>
      <c r="E198" s="74" t="s">
        <v>111</v>
      </c>
      <c r="F198" s="92">
        <v>45105</v>
      </c>
      <c r="G198" s="76">
        <v>72854.000000000015</v>
      </c>
      <c r="H198" s="78">
        <v>-0.85831900000000005</v>
      </c>
      <c r="I198" s="76">
        <v>-0.62532000000000021</v>
      </c>
      <c r="J198" s="79">
        <f t="shared" si="2"/>
        <v>3.0727020961851086E-2</v>
      </c>
      <c r="K198" s="79">
        <f>I198/'סכום נכסי הקרן'!$C$42</f>
        <v>-1.5867494859551759E-5</v>
      </c>
    </row>
    <row r="199" spans="2:11">
      <c r="B199" s="73" t="s">
        <v>1720</v>
      </c>
      <c r="C199" s="69" t="s">
        <v>1721</v>
      </c>
      <c r="D199" s="74" t="s">
        <v>663</v>
      </c>
      <c r="E199" s="74" t="s">
        <v>111</v>
      </c>
      <c r="F199" s="92">
        <v>45043</v>
      </c>
      <c r="G199" s="76">
        <v>111000.00000000001</v>
      </c>
      <c r="H199" s="78">
        <v>1.9342250000000001</v>
      </c>
      <c r="I199" s="76">
        <v>2.1469899999999997</v>
      </c>
      <c r="J199" s="79">
        <f t="shared" si="2"/>
        <v>-0.10549895531069634</v>
      </c>
      <c r="K199" s="79">
        <f>I199/'סכום נכסי הקרן'!$C$42</f>
        <v>5.4479870767781317E-5</v>
      </c>
    </row>
    <row r="200" spans="2:11">
      <c r="B200" s="73" t="s">
        <v>1722</v>
      </c>
      <c r="C200" s="69" t="s">
        <v>1723</v>
      </c>
      <c r="D200" s="74" t="s">
        <v>663</v>
      </c>
      <c r="E200" s="74" t="s">
        <v>111</v>
      </c>
      <c r="F200" s="92">
        <v>45103</v>
      </c>
      <c r="G200" s="76">
        <v>203500.00000000003</v>
      </c>
      <c r="H200" s="78">
        <v>1.8098970000000001</v>
      </c>
      <c r="I200" s="76">
        <v>3.6831400000000007</v>
      </c>
      <c r="J200" s="79">
        <f t="shared" si="2"/>
        <v>-0.18098240898329207</v>
      </c>
      <c r="K200" s="79">
        <f>I200/'סכום נכסי הקרן'!$C$42</f>
        <v>9.345967667275868E-5</v>
      </c>
    </row>
    <row r="201" spans="2:11">
      <c r="B201" s="73" t="s">
        <v>1724</v>
      </c>
      <c r="C201" s="69" t="s">
        <v>1725</v>
      </c>
      <c r="D201" s="74" t="s">
        <v>663</v>
      </c>
      <c r="E201" s="74" t="s">
        <v>111</v>
      </c>
      <c r="F201" s="92">
        <v>45040</v>
      </c>
      <c r="G201" s="76">
        <v>1672178.0000000002</v>
      </c>
      <c r="H201" s="78">
        <v>1.3963840000000001</v>
      </c>
      <c r="I201" s="76">
        <v>23.35003</v>
      </c>
      <c r="J201" s="79">
        <f t="shared" si="2"/>
        <v>-1.1473755217646189</v>
      </c>
      <c r="K201" s="79">
        <f>I201/'סכום נכסי הקרן'!$C$42</f>
        <v>5.9250700600553194E-4</v>
      </c>
    </row>
    <row r="202" spans="2:11">
      <c r="B202" s="75"/>
      <c r="C202" s="69"/>
      <c r="D202" s="69"/>
      <c r="E202" s="69"/>
      <c r="F202" s="69"/>
      <c r="G202" s="76"/>
      <c r="H202" s="78"/>
      <c r="I202" s="69"/>
      <c r="J202" s="79"/>
      <c r="K202" s="69"/>
    </row>
    <row r="203" spans="2:11">
      <c r="B203" s="71" t="s">
        <v>171</v>
      </c>
      <c r="C203" s="72"/>
      <c r="D203" s="72"/>
      <c r="E203" s="72"/>
      <c r="F203" s="72"/>
      <c r="G203" s="80"/>
      <c r="H203" s="82"/>
      <c r="I203" s="80">
        <v>-14.547255931000011</v>
      </c>
      <c r="J203" s="83">
        <f t="shared" si="2"/>
        <v>0.71482415072163008</v>
      </c>
      <c r="K203" s="83">
        <f>I203/'סכום נכסי הקרן'!$C$42</f>
        <v>-3.6913661598177963E-4</v>
      </c>
    </row>
    <row r="204" spans="2:11">
      <c r="B204" s="73" t="s">
        <v>1726</v>
      </c>
      <c r="C204" s="69" t="s">
        <v>1727</v>
      </c>
      <c r="D204" s="74" t="s">
        <v>663</v>
      </c>
      <c r="E204" s="74" t="s">
        <v>115</v>
      </c>
      <c r="F204" s="92">
        <v>45055</v>
      </c>
      <c r="G204" s="76">
        <v>19265.193939000004</v>
      </c>
      <c r="H204" s="78">
        <v>-2.2450290000000002</v>
      </c>
      <c r="I204" s="76">
        <v>-0.43250911700000005</v>
      </c>
      <c r="J204" s="79">
        <f t="shared" ref="J204:J267" si="3">IFERROR(I204/$I$11,0)</f>
        <v>2.1252665362135707E-2</v>
      </c>
      <c r="K204" s="79">
        <f>I204/'סכום נכסי הקרן'!$C$42</f>
        <v>-1.0974918746732503E-5</v>
      </c>
    </row>
    <row r="205" spans="2:11">
      <c r="B205" s="73" t="s">
        <v>1728</v>
      </c>
      <c r="C205" s="69" t="s">
        <v>1729</v>
      </c>
      <c r="D205" s="74" t="s">
        <v>663</v>
      </c>
      <c r="E205" s="74" t="s">
        <v>115</v>
      </c>
      <c r="F205" s="92">
        <v>45097</v>
      </c>
      <c r="G205" s="76">
        <v>18400.376254999999</v>
      </c>
      <c r="H205" s="78">
        <v>-2.5966619999999998</v>
      </c>
      <c r="I205" s="76">
        <v>-0.47779561100000006</v>
      </c>
      <c r="J205" s="79">
        <f t="shared" si="3"/>
        <v>2.3477956493759108E-2</v>
      </c>
      <c r="K205" s="79">
        <f>I205/'סכום נכסי הקרן'!$C$42</f>
        <v>-1.2124063521811058E-5</v>
      </c>
    </row>
    <row r="206" spans="2:11">
      <c r="B206" s="73" t="s">
        <v>1730</v>
      </c>
      <c r="C206" s="69" t="s">
        <v>1731</v>
      </c>
      <c r="D206" s="74" t="s">
        <v>663</v>
      </c>
      <c r="E206" s="74" t="s">
        <v>115</v>
      </c>
      <c r="F206" s="92">
        <v>44971</v>
      </c>
      <c r="G206" s="76">
        <v>16769.734911000003</v>
      </c>
      <c r="H206" s="78">
        <v>-5.5968660000000003</v>
      </c>
      <c r="I206" s="76">
        <v>-0.93857961000000012</v>
      </c>
      <c r="J206" s="79">
        <f t="shared" si="3"/>
        <v>4.6119995123834218E-2</v>
      </c>
      <c r="K206" s="79">
        <f>I206/'סכום נכסי הקרן'!$C$42</f>
        <v>-2.3816457392942959E-5</v>
      </c>
    </row>
    <row r="207" spans="2:11">
      <c r="B207" s="73" t="s">
        <v>1732</v>
      </c>
      <c r="C207" s="69" t="s">
        <v>1733</v>
      </c>
      <c r="D207" s="74" t="s">
        <v>663</v>
      </c>
      <c r="E207" s="74" t="s">
        <v>115</v>
      </c>
      <c r="F207" s="92">
        <v>44971</v>
      </c>
      <c r="G207" s="76">
        <v>9435.798321000002</v>
      </c>
      <c r="H207" s="78">
        <v>-5.6602509999999997</v>
      </c>
      <c r="I207" s="76">
        <v>-0.53408984100000012</v>
      </c>
      <c r="J207" s="79">
        <f t="shared" si="3"/>
        <v>2.6244146580820558E-2</v>
      </c>
      <c r="K207" s="79">
        <f>I207/'סכום נכסי הקרן'!$C$42</f>
        <v>-1.355252959541725E-5</v>
      </c>
    </row>
    <row r="208" spans="2:11">
      <c r="B208" s="73" t="s">
        <v>1734</v>
      </c>
      <c r="C208" s="69" t="s">
        <v>1735</v>
      </c>
      <c r="D208" s="74" t="s">
        <v>663</v>
      </c>
      <c r="E208" s="74" t="s">
        <v>111</v>
      </c>
      <c r="F208" s="92">
        <v>45026</v>
      </c>
      <c r="G208" s="76">
        <v>19095.335133</v>
      </c>
      <c r="H208" s="78">
        <v>1.573674</v>
      </c>
      <c r="I208" s="76">
        <v>0.30049828500000009</v>
      </c>
      <c r="J208" s="79">
        <f t="shared" si="3"/>
        <v>-1.4765907219016347E-2</v>
      </c>
      <c r="K208" s="79">
        <f>I208/'סכום נכסי הקרן'!$C$42</f>
        <v>7.6251439143824268E-6</v>
      </c>
    </row>
    <row r="209" spans="2:11">
      <c r="B209" s="73" t="s">
        <v>1736</v>
      </c>
      <c r="C209" s="69" t="s">
        <v>1737</v>
      </c>
      <c r="D209" s="74" t="s">
        <v>663</v>
      </c>
      <c r="E209" s="74" t="s">
        <v>113</v>
      </c>
      <c r="F209" s="92">
        <v>45078</v>
      </c>
      <c r="G209" s="76">
        <v>18095.667165000003</v>
      </c>
      <c r="H209" s="78">
        <v>1.221822</v>
      </c>
      <c r="I209" s="76">
        <v>0.22109689900000004</v>
      </c>
      <c r="J209" s="79">
        <f t="shared" si="3"/>
        <v>-1.0864275970980093E-2</v>
      </c>
      <c r="K209" s="79">
        <f>I209/'סכום נכסי הקרן'!$C$42</f>
        <v>5.6103337624661516E-6</v>
      </c>
    </row>
    <row r="210" spans="2:11">
      <c r="B210" s="73" t="s">
        <v>1738</v>
      </c>
      <c r="C210" s="69" t="s">
        <v>1739</v>
      </c>
      <c r="D210" s="74" t="s">
        <v>663</v>
      </c>
      <c r="E210" s="74" t="s">
        <v>113</v>
      </c>
      <c r="F210" s="92">
        <v>45068</v>
      </c>
      <c r="G210" s="76">
        <v>24127.556219999999</v>
      </c>
      <c r="H210" s="78">
        <v>0.23438200000000001</v>
      </c>
      <c r="I210" s="76">
        <v>5.6550703000000008E-2</v>
      </c>
      <c r="J210" s="79">
        <f t="shared" si="3"/>
        <v>-2.7787926765310798E-3</v>
      </c>
      <c r="K210" s="79">
        <f>I210/'סכום נכסי הקרן'!$C$42</f>
        <v>1.4349740759235879E-6</v>
      </c>
    </row>
    <row r="211" spans="2:11">
      <c r="B211" s="73" t="s">
        <v>1740</v>
      </c>
      <c r="C211" s="69" t="s">
        <v>1741</v>
      </c>
      <c r="D211" s="74" t="s">
        <v>663</v>
      </c>
      <c r="E211" s="74" t="s">
        <v>113</v>
      </c>
      <c r="F211" s="92">
        <v>45068</v>
      </c>
      <c r="G211" s="76">
        <v>9572.6079300000019</v>
      </c>
      <c r="H211" s="78">
        <v>0.23438200000000001</v>
      </c>
      <c r="I211" s="76">
        <v>2.2436491000000003E-2</v>
      </c>
      <c r="J211" s="79">
        <f t="shared" si="3"/>
        <v>-1.1024859740091204E-3</v>
      </c>
      <c r="K211" s="79">
        <f>I211/'סכום נכסי הקרן'!$C$42</f>
        <v>5.6932595408571488E-7</v>
      </c>
    </row>
    <row r="212" spans="2:11">
      <c r="B212" s="73" t="s">
        <v>1742</v>
      </c>
      <c r="C212" s="69" t="s">
        <v>1743</v>
      </c>
      <c r="D212" s="74" t="s">
        <v>663</v>
      </c>
      <c r="E212" s="74" t="s">
        <v>113</v>
      </c>
      <c r="F212" s="92">
        <v>45097</v>
      </c>
      <c r="G212" s="76">
        <v>22336.085171000002</v>
      </c>
      <c r="H212" s="78">
        <v>-0.68732599999999999</v>
      </c>
      <c r="I212" s="76">
        <v>-0.15352174900000004</v>
      </c>
      <c r="J212" s="79">
        <f t="shared" si="3"/>
        <v>7.5437631926422322E-3</v>
      </c>
      <c r="K212" s="79">
        <f>I212/'סכום נכסי הקרן'!$C$42</f>
        <v>-3.8956143463936786E-6</v>
      </c>
    </row>
    <row r="213" spans="2:11">
      <c r="B213" s="73" t="s">
        <v>1744</v>
      </c>
      <c r="C213" s="69" t="s">
        <v>1745</v>
      </c>
      <c r="D213" s="74" t="s">
        <v>663</v>
      </c>
      <c r="E213" s="74" t="s">
        <v>114</v>
      </c>
      <c r="F213" s="92">
        <v>45078</v>
      </c>
      <c r="G213" s="76">
        <v>17527.152053000005</v>
      </c>
      <c r="H213" s="78">
        <v>1.1746160000000001</v>
      </c>
      <c r="I213" s="76">
        <v>0.20587671900000004</v>
      </c>
      <c r="J213" s="79">
        <f t="shared" si="3"/>
        <v>-1.011638562699118E-2</v>
      </c>
      <c r="K213" s="79">
        <f>I213/'סכום נכסי הקרן'!$C$42</f>
        <v>5.2241216983846371E-6</v>
      </c>
    </row>
    <row r="214" spans="2:11">
      <c r="B214" s="73" t="s">
        <v>1746</v>
      </c>
      <c r="C214" s="69" t="s">
        <v>1747</v>
      </c>
      <c r="D214" s="74" t="s">
        <v>663</v>
      </c>
      <c r="E214" s="74" t="s">
        <v>111</v>
      </c>
      <c r="F214" s="92">
        <v>44971</v>
      </c>
      <c r="G214" s="76">
        <v>26877.059217000009</v>
      </c>
      <c r="H214" s="78">
        <v>-11.438796</v>
      </c>
      <c r="I214" s="76">
        <v>-3.0744118830000002</v>
      </c>
      <c r="J214" s="79">
        <f t="shared" si="3"/>
        <v>0.1510706812101085</v>
      </c>
      <c r="K214" s="79">
        <f>I214/'סכום נכסי הקרן'!$C$42</f>
        <v>-7.8013200840605336E-5</v>
      </c>
    </row>
    <row r="215" spans="2:11">
      <c r="B215" s="73" t="s">
        <v>1748</v>
      </c>
      <c r="C215" s="69" t="s">
        <v>1749</v>
      </c>
      <c r="D215" s="74" t="s">
        <v>663</v>
      </c>
      <c r="E215" s="74" t="s">
        <v>111</v>
      </c>
      <c r="F215" s="92">
        <v>44971</v>
      </c>
      <c r="G215" s="76">
        <v>59514.33847000001</v>
      </c>
      <c r="H215" s="78">
        <v>-11.269545000000001</v>
      </c>
      <c r="I215" s="76">
        <v>-6.7069953280000005</v>
      </c>
      <c r="J215" s="79">
        <f t="shared" si="3"/>
        <v>0.32956883840992335</v>
      </c>
      <c r="K215" s="79">
        <f>I215/'סכום נכסי הקרן'!$C$42</f>
        <v>-1.7019000494159411E-4</v>
      </c>
    </row>
    <row r="216" spans="2:11">
      <c r="B216" s="73" t="s">
        <v>1750</v>
      </c>
      <c r="C216" s="69" t="s">
        <v>1751</v>
      </c>
      <c r="D216" s="74" t="s">
        <v>663</v>
      </c>
      <c r="E216" s="74" t="s">
        <v>111</v>
      </c>
      <c r="F216" s="92">
        <v>44971</v>
      </c>
      <c r="G216" s="76">
        <v>34556.712660000005</v>
      </c>
      <c r="H216" s="78">
        <v>-11.216870999999999</v>
      </c>
      <c r="I216" s="76">
        <v>-3.8761818750000008</v>
      </c>
      <c r="J216" s="79">
        <f t="shared" si="3"/>
        <v>0.19046811508519196</v>
      </c>
      <c r="K216" s="79">
        <f>I216/'סכום נכסי הקרן'!$C$42</f>
        <v>-9.8358114207526055E-5</v>
      </c>
    </row>
    <row r="217" spans="2:11">
      <c r="B217" s="73" t="s">
        <v>1752</v>
      </c>
      <c r="C217" s="69" t="s">
        <v>1753</v>
      </c>
      <c r="D217" s="74" t="s">
        <v>663</v>
      </c>
      <c r="E217" s="74" t="s">
        <v>111</v>
      </c>
      <c r="F217" s="92">
        <v>44971</v>
      </c>
      <c r="G217" s="76">
        <v>68257.186773000009</v>
      </c>
      <c r="H217" s="78">
        <v>-11.095103</v>
      </c>
      <c r="I217" s="76">
        <v>-7.5732052340000013</v>
      </c>
      <c r="J217" s="79">
        <f t="shared" si="3"/>
        <v>0.37213272560212102</v>
      </c>
      <c r="K217" s="79">
        <f>I217/'סכום נכסי הקרן'!$C$42</f>
        <v>-1.9217008111179149E-4</v>
      </c>
    </row>
    <row r="218" spans="2:11">
      <c r="B218" s="73" t="s">
        <v>1754</v>
      </c>
      <c r="C218" s="69" t="s">
        <v>1755</v>
      </c>
      <c r="D218" s="74" t="s">
        <v>663</v>
      </c>
      <c r="E218" s="74" t="s">
        <v>111</v>
      </c>
      <c r="F218" s="92">
        <v>44987</v>
      </c>
      <c r="G218" s="76">
        <v>5989.830194000001</v>
      </c>
      <c r="H218" s="78">
        <v>-7.7511320000000001</v>
      </c>
      <c r="I218" s="76">
        <v>-0.4642796420000001</v>
      </c>
      <c r="J218" s="79">
        <f t="shared" si="3"/>
        <v>2.2813807797439259E-2</v>
      </c>
      <c r="K218" s="79">
        <f>I218/'סכום נכסי הקרן'!$C$42</f>
        <v>-1.1781095811471774E-5</v>
      </c>
    </row>
    <row r="219" spans="2:11">
      <c r="B219" s="73" t="s">
        <v>1756</v>
      </c>
      <c r="C219" s="69" t="s">
        <v>1757</v>
      </c>
      <c r="D219" s="74" t="s">
        <v>663</v>
      </c>
      <c r="E219" s="74" t="s">
        <v>111</v>
      </c>
      <c r="F219" s="92">
        <v>44987</v>
      </c>
      <c r="G219" s="76">
        <v>26839.046833000008</v>
      </c>
      <c r="H219" s="78">
        <v>-7.7350180000000002</v>
      </c>
      <c r="I219" s="76">
        <v>-2.076005227</v>
      </c>
      <c r="J219" s="79">
        <f t="shared" si="3"/>
        <v>0.10201090022219247</v>
      </c>
      <c r="K219" s="79">
        <f>I219/'סכום נכסי הקרן'!$C$42</f>
        <v>-5.2678632168849664E-5</v>
      </c>
    </row>
    <row r="220" spans="2:11">
      <c r="B220" s="73" t="s">
        <v>1758</v>
      </c>
      <c r="C220" s="69" t="s">
        <v>1759</v>
      </c>
      <c r="D220" s="74" t="s">
        <v>663</v>
      </c>
      <c r="E220" s="74" t="s">
        <v>111</v>
      </c>
      <c r="F220" s="92">
        <v>44987</v>
      </c>
      <c r="G220" s="76">
        <v>8370.403733000001</v>
      </c>
      <c r="H220" s="78">
        <v>-7.7350180000000002</v>
      </c>
      <c r="I220" s="76">
        <v>-0.64745227300000008</v>
      </c>
      <c r="J220" s="79">
        <f t="shared" si="3"/>
        <v>3.1814558249007113E-2</v>
      </c>
      <c r="K220" s="79">
        <f>I220/'סכום נכסי הקרן'!$C$42</f>
        <v>-1.6429101281955799E-5</v>
      </c>
    </row>
    <row r="221" spans="2:11">
      <c r="B221" s="73" t="s">
        <v>1760</v>
      </c>
      <c r="C221" s="69" t="s">
        <v>1761</v>
      </c>
      <c r="D221" s="74" t="s">
        <v>663</v>
      </c>
      <c r="E221" s="74" t="s">
        <v>115</v>
      </c>
      <c r="F221" s="92">
        <v>45077</v>
      </c>
      <c r="G221" s="76">
        <v>23407.091841000005</v>
      </c>
      <c r="H221" s="78">
        <v>-2.266187</v>
      </c>
      <c r="I221" s="76">
        <v>-0.53044841800000009</v>
      </c>
      <c r="J221" s="79">
        <f t="shared" si="3"/>
        <v>2.606521406490556E-2</v>
      </c>
      <c r="K221" s="79">
        <f>I221/'סכום נכסי הקרן'!$C$42</f>
        <v>-1.3460128487610122E-5</v>
      </c>
    </row>
    <row r="222" spans="2:11">
      <c r="B222" s="73" t="s">
        <v>1762</v>
      </c>
      <c r="C222" s="69" t="s">
        <v>1763</v>
      </c>
      <c r="D222" s="74" t="s">
        <v>663</v>
      </c>
      <c r="E222" s="74" t="s">
        <v>115</v>
      </c>
      <c r="F222" s="92">
        <v>45078</v>
      </c>
      <c r="G222" s="76">
        <v>11933.503842000002</v>
      </c>
      <c r="H222" s="78">
        <v>-1.5885640000000001</v>
      </c>
      <c r="I222" s="76">
        <v>-0.18957135800000002</v>
      </c>
      <c r="J222" s="79">
        <f t="shared" si="3"/>
        <v>9.3151715778042841E-3</v>
      </c>
      <c r="K222" s="79">
        <f>I222/'סכום נכסי הקרן'!$C$42</f>
        <v>-4.8103731666718572E-6</v>
      </c>
    </row>
    <row r="223" spans="2:11">
      <c r="B223" s="73" t="s">
        <v>1764</v>
      </c>
      <c r="C223" s="69" t="s">
        <v>1765</v>
      </c>
      <c r="D223" s="74" t="s">
        <v>663</v>
      </c>
      <c r="E223" s="74" t="s">
        <v>115</v>
      </c>
      <c r="F223" s="92">
        <v>45083</v>
      </c>
      <c r="G223" s="76">
        <v>24098.402465000003</v>
      </c>
      <c r="H223" s="78">
        <v>0.66752199999999995</v>
      </c>
      <c r="I223" s="76">
        <v>0.16086220600000001</v>
      </c>
      <c r="J223" s="79">
        <f t="shared" si="3"/>
        <v>-7.9044591181021018E-3</v>
      </c>
      <c r="K223" s="79">
        <f>I223/'סכום נכסי הקרן'!$C$42</f>
        <v>4.0818784411199948E-6</v>
      </c>
    </row>
    <row r="224" spans="2:11">
      <c r="B224" s="73" t="s">
        <v>1766</v>
      </c>
      <c r="C224" s="69" t="s">
        <v>1767</v>
      </c>
      <c r="D224" s="74" t="s">
        <v>663</v>
      </c>
      <c r="E224" s="74" t="s">
        <v>115</v>
      </c>
      <c r="F224" s="92">
        <v>45084</v>
      </c>
      <c r="G224" s="76">
        <v>18596.936134000003</v>
      </c>
      <c r="H224" s="78">
        <v>0.98641900000000005</v>
      </c>
      <c r="I224" s="76">
        <v>0.183443626</v>
      </c>
      <c r="J224" s="79">
        <f t="shared" si="3"/>
        <v>-9.0140666241603808E-3</v>
      </c>
      <c r="K224" s="79">
        <f>I224/'סכום נכסי הקרן'!$C$42</f>
        <v>4.6548819685481581E-6</v>
      </c>
    </row>
    <row r="225" spans="2:11">
      <c r="B225" s="73" t="s">
        <v>1768</v>
      </c>
      <c r="C225" s="69" t="s">
        <v>1769</v>
      </c>
      <c r="D225" s="74" t="s">
        <v>663</v>
      </c>
      <c r="E225" s="74" t="s">
        <v>115</v>
      </c>
      <c r="F225" s="92">
        <v>45085</v>
      </c>
      <c r="G225" s="76">
        <v>18608.043756000003</v>
      </c>
      <c r="H225" s="78">
        <v>1.0455220000000001</v>
      </c>
      <c r="I225" s="76">
        <v>0.19455124800000001</v>
      </c>
      <c r="J225" s="79">
        <f t="shared" si="3"/>
        <v>-9.559873785342364E-3</v>
      </c>
      <c r="K225" s="79">
        <f>I225/'סכום נכסי הקרן'!$C$42</f>
        <v>4.9367378743033619E-6</v>
      </c>
    </row>
    <row r="226" spans="2:11">
      <c r="B226" s="73" t="s">
        <v>1770</v>
      </c>
      <c r="C226" s="69" t="s">
        <v>1771</v>
      </c>
      <c r="D226" s="74" t="s">
        <v>663</v>
      </c>
      <c r="E226" s="74" t="s">
        <v>115</v>
      </c>
      <c r="F226" s="92">
        <v>45089</v>
      </c>
      <c r="G226" s="76">
        <v>13132.541491000004</v>
      </c>
      <c r="H226" s="78">
        <v>1.851102</v>
      </c>
      <c r="I226" s="76">
        <v>0.24309673600000001</v>
      </c>
      <c r="J226" s="79">
        <f t="shared" si="3"/>
        <v>-1.1945305608055999E-2</v>
      </c>
      <c r="K226" s="79">
        <f>I226/'סכום נכסי הקרן'!$C$42</f>
        <v>6.1685796213999387E-6</v>
      </c>
    </row>
    <row r="227" spans="2:11">
      <c r="B227" s="73" t="s">
        <v>1772</v>
      </c>
      <c r="C227" s="69" t="s">
        <v>1773</v>
      </c>
      <c r="D227" s="74" t="s">
        <v>663</v>
      </c>
      <c r="E227" s="74" t="s">
        <v>115</v>
      </c>
      <c r="F227" s="92">
        <v>45090</v>
      </c>
      <c r="G227" s="76">
        <v>11296.451574000001</v>
      </c>
      <c r="H227" s="78">
        <v>2.1985320000000002</v>
      </c>
      <c r="I227" s="76">
        <v>0.24835606900000001</v>
      </c>
      <c r="J227" s="79">
        <f t="shared" si="3"/>
        <v>-1.2203739106642891E-2</v>
      </c>
      <c r="K227" s="79">
        <f>I227/'סכום נכסי הקרן'!$C$42</f>
        <v>6.3020351950936808E-6</v>
      </c>
    </row>
    <row r="228" spans="2:11">
      <c r="B228" s="73" t="s">
        <v>1774</v>
      </c>
      <c r="C228" s="69" t="s">
        <v>1775</v>
      </c>
      <c r="D228" s="74" t="s">
        <v>663</v>
      </c>
      <c r="E228" s="74" t="s">
        <v>115</v>
      </c>
      <c r="F228" s="92">
        <v>45090</v>
      </c>
      <c r="G228" s="76">
        <v>16976.667312000001</v>
      </c>
      <c r="H228" s="78">
        <v>2.3828239999999998</v>
      </c>
      <c r="I228" s="76">
        <v>0.40452405600000002</v>
      </c>
      <c r="J228" s="79">
        <f t="shared" si="3"/>
        <v>-1.9877533340185854E-2</v>
      </c>
      <c r="K228" s="79">
        <f>I228/'סכום נכסי הקרן'!$C$42</f>
        <v>1.0264797830143007E-5</v>
      </c>
    </row>
    <row r="229" spans="2:11">
      <c r="B229" s="73" t="s">
        <v>1776</v>
      </c>
      <c r="C229" s="69" t="s">
        <v>1777</v>
      </c>
      <c r="D229" s="74" t="s">
        <v>663</v>
      </c>
      <c r="E229" s="74" t="s">
        <v>111</v>
      </c>
      <c r="F229" s="92">
        <v>44970</v>
      </c>
      <c r="G229" s="76">
        <v>59229.613858000004</v>
      </c>
      <c r="H229" s="78">
        <v>-0.36926300000000001</v>
      </c>
      <c r="I229" s="76">
        <v>-0.21871299200000005</v>
      </c>
      <c r="J229" s="79">
        <f t="shared" si="3"/>
        <v>1.0747135370391429E-2</v>
      </c>
      <c r="K229" s="79">
        <f>I229/'סכום נכסי הקרן'!$C$42</f>
        <v>-5.5498421228765824E-6</v>
      </c>
    </row>
    <row r="230" spans="2:11">
      <c r="B230" s="73" t="s">
        <v>1778</v>
      </c>
      <c r="C230" s="69" t="s">
        <v>1779</v>
      </c>
      <c r="D230" s="74" t="s">
        <v>663</v>
      </c>
      <c r="E230" s="74" t="s">
        <v>111</v>
      </c>
      <c r="F230" s="92">
        <v>44970</v>
      </c>
      <c r="G230" s="76">
        <v>12520.615159000003</v>
      </c>
      <c r="H230" s="78">
        <v>-0.37077100000000002</v>
      </c>
      <c r="I230" s="76">
        <v>-4.6422798000000001E-2</v>
      </c>
      <c r="J230" s="79">
        <f t="shared" si="3"/>
        <v>2.2811269226216627E-3</v>
      </c>
      <c r="K230" s="79">
        <f>I230/'סכום נכסי הקרן'!$C$42</f>
        <v>-1.1779784888233375E-6</v>
      </c>
    </row>
    <row r="231" spans="2:11">
      <c r="B231" s="73" t="s">
        <v>1780</v>
      </c>
      <c r="C231" s="69" t="s">
        <v>1781</v>
      </c>
      <c r="D231" s="74" t="s">
        <v>663</v>
      </c>
      <c r="E231" s="74" t="s">
        <v>111</v>
      </c>
      <c r="F231" s="92">
        <v>44970</v>
      </c>
      <c r="G231" s="76">
        <v>16687.883297000004</v>
      </c>
      <c r="H231" s="78">
        <v>-0.40847099999999997</v>
      </c>
      <c r="I231" s="76">
        <v>-6.8165148000000009E-2</v>
      </c>
      <c r="J231" s="79">
        <f t="shared" si="3"/>
        <v>3.3495041442200492E-3</v>
      </c>
      <c r="K231" s="79">
        <f>I231/'סכום נכסי הקרן'!$C$42</f>
        <v>-1.729690615189958E-6</v>
      </c>
    </row>
    <row r="232" spans="2:11">
      <c r="B232" s="73" t="s">
        <v>1782</v>
      </c>
      <c r="C232" s="69" t="s">
        <v>1783</v>
      </c>
      <c r="D232" s="74" t="s">
        <v>663</v>
      </c>
      <c r="E232" s="74" t="s">
        <v>113</v>
      </c>
      <c r="F232" s="92">
        <v>44987</v>
      </c>
      <c r="G232" s="76">
        <v>49537.673738000005</v>
      </c>
      <c r="H232" s="78">
        <v>-1.478753</v>
      </c>
      <c r="I232" s="76">
        <v>-0.73253998600000014</v>
      </c>
      <c r="J232" s="79">
        <f t="shared" si="3"/>
        <v>3.599560465876047E-2</v>
      </c>
      <c r="K232" s="79">
        <f>I232/'סכום נכסי הקרן'!$C$42</f>
        <v>-1.8588201980219912E-5</v>
      </c>
    </row>
    <row r="233" spans="2:11">
      <c r="B233" s="73" t="s">
        <v>1784</v>
      </c>
      <c r="C233" s="69" t="s">
        <v>1785</v>
      </c>
      <c r="D233" s="74" t="s">
        <v>663</v>
      </c>
      <c r="E233" s="74" t="s">
        <v>113</v>
      </c>
      <c r="F233" s="92">
        <v>44987</v>
      </c>
      <c r="G233" s="76">
        <v>14877.965443000001</v>
      </c>
      <c r="H233" s="78">
        <v>-1.478753</v>
      </c>
      <c r="I233" s="76">
        <v>-0.22000840500000007</v>
      </c>
      <c r="J233" s="79">
        <f t="shared" si="3"/>
        <v>1.0810789471340152E-2</v>
      </c>
      <c r="K233" s="79">
        <f>I233/'סכום נכסי הקרן'!$C$42</f>
        <v>-5.5827132274606307E-6</v>
      </c>
    </row>
    <row r="234" spans="2:11">
      <c r="B234" s="73" t="s">
        <v>1786</v>
      </c>
      <c r="C234" s="69" t="s">
        <v>1787</v>
      </c>
      <c r="D234" s="74" t="s">
        <v>663</v>
      </c>
      <c r="E234" s="74" t="s">
        <v>113</v>
      </c>
      <c r="F234" s="92">
        <v>44987</v>
      </c>
      <c r="G234" s="76">
        <v>41661.024607000007</v>
      </c>
      <c r="H234" s="78">
        <v>-1.4721249999999999</v>
      </c>
      <c r="I234" s="76">
        <v>-0.61330216700000018</v>
      </c>
      <c r="J234" s="79">
        <f t="shared" si="3"/>
        <v>3.0136487784426687E-2</v>
      </c>
      <c r="K234" s="79">
        <f>I234/'סכום נכסי הקרן'!$C$42</f>
        <v>-1.5562542349875989E-5</v>
      </c>
    </row>
    <row r="235" spans="2:11">
      <c r="B235" s="73" t="s">
        <v>1788</v>
      </c>
      <c r="C235" s="69" t="s">
        <v>1789</v>
      </c>
      <c r="D235" s="74" t="s">
        <v>663</v>
      </c>
      <c r="E235" s="74" t="s">
        <v>113</v>
      </c>
      <c r="F235" s="92">
        <v>44991</v>
      </c>
      <c r="G235" s="76">
        <v>19080.228767000004</v>
      </c>
      <c r="H235" s="78">
        <v>-1.284983</v>
      </c>
      <c r="I235" s="76">
        <v>-0.24517775800000005</v>
      </c>
      <c r="J235" s="79">
        <f t="shared" si="3"/>
        <v>1.2047563022845346E-2</v>
      </c>
      <c r="K235" s="79">
        <f>I235/'סכום נכסי הקרן'!$C$42</f>
        <v>-6.2213855541825375E-6</v>
      </c>
    </row>
    <row r="236" spans="2:11">
      <c r="B236" s="73" t="s">
        <v>1790</v>
      </c>
      <c r="C236" s="69" t="s">
        <v>1791</v>
      </c>
      <c r="D236" s="74" t="s">
        <v>663</v>
      </c>
      <c r="E236" s="74" t="s">
        <v>113</v>
      </c>
      <c r="F236" s="92">
        <v>45078</v>
      </c>
      <c r="G236" s="76">
        <v>58558.38349800001</v>
      </c>
      <c r="H236" s="78">
        <v>-1.6122620000000001</v>
      </c>
      <c r="I236" s="76">
        <v>-0.94411479000000009</v>
      </c>
      <c r="J236" s="79">
        <f t="shared" si="3"/>
        <v>4.6391983212952778E-2</v>
      </c>
      <c r="K236" s="79">
        <f>I236/'סכום נכסי הקרן'!$C$42</f>
        <v>-2.3956912584199746E-5</v>
      </c>
    </row>
    <row r="237" spans="2:11">
      <c r="B237" s="73" t="s">
        <v>1792</v>
      </c>
      <c r="C237" s="69" t="s">
        <v>1793</v>
      </c>
      <c r="D237" s="74" t="s">
        <v>663</v>
      </c>
      <c r="E237" s="74" t="s">
        <v>113</v>
      </c>
      <c r="F237" s="92">
        <v>45078</v>
      </c>
      <c r="G237" s="76">
        <v>14938.363137000002</v>
      </c>
      <c r="H237" s="78">
        <v>-1.6122620000000001</v>
      </c>
      <c r="I237" s="76">
        <v>-0.24084561000000002</v>
      </c>
      <c r="J237" s="79">
        <f t="shared" si="3"/>
        <v>1.1834689610183281E-2</v>
      </c>
      <c r="K237" s="79">
        <f>I237/'סכום נכסי הקרן'!$C$42</f>
        <v>-6.1114572996555468E-6</v>
      </c>
    </row>
    <row r="238" spans="2:11">
      <c r="B238" s="73" t="s">
        <v>1794</v>
      </c>
      <c r="C238" s="69" t="s">
        <v>1795</v>
      </c>
      <c r="D238" s="74" t="s">
        <v>663</v>
      </c>
      <c r="E238" s="74" t="s">
        <v>113</v>
      </c>
      <c r="F238" s="92">
        <v>45005</v>
      </c>
      <c r="G238" s="76">
        <v>17992.264961000004</v>
      </c>
      <c r="H238" s="78">
        <v>-0.81121299999999996</v>
      </c>
      <c r="I238" s="76">
        <v>-0.14595550300000001</v>
      </c>
      <c r="J238" s="79">
        <f t="shared" si="3"/>
        <v>7.1719724304012637E-3</v>
      </c>
      <c r="K238" s="79">
        <f>I238/'סכום נכסי הקרן'!$C$42</f>
        <v>-3.7036208558430734E-6</v>
      </c>
    </row>
    <row r="239" spans="2:11">
      <c r="B239" s="73" t="s">
        <v>1796</v>
      </c>
      <c r="C239" s="69" t="s">
        <v>1797</v>
      </c>
      <c r="D239" s="74" t="s">
        <v>663</v>
      </c>
      <c r="E239" s="74" t="s">
        <v>113</v>
      </c>
      <c r="F239" s="92">
        <v>45005</v>
      </c>
      <c r="G239" s="76">
        <v>12001.785571</v>
      </c>
      <c r="H239" s="78">
        <v>-0.75290000000000001</v>
      </c>
      <c r="I239" s="76">
        <v>-9.0361404000000006E-2</v>
      </c>
      <c r="J239" s="79">
        <f t="shared" si="3"/>
        <v>4.4401854328188668E-3</v>
      </c>
      <c r="K239" s="79">
        <f>I239/'סכום נכסי הקרן'!$C$42</f>
        <v>-2.2929206062046301E-6</v>
      </c>
    </row>
    <row r="240" spans="2:11">
      <c r="B240" s="73" t="s">
        <v>1798</v>
      </c>
      <c r="C240" s="69" t="s">
        <v>1799</v>
      </c>
      <c r="D240" s="74" t="s">
        <v>663</v>
      </c>
      <c r="E240" s="74" t="s">
        <v>113</v>
      </c>
      <c r="F240" s="92">
        <v>45005</v>
      </c>
      <c r="G240" s="76">
        <v>18667.958269000002</v>
      </c>
      <c r="H240" s="78">
        <v>-0.72493300000000005</v>
      </c>
      <c r="I240" s="76">
        <v>-0.13533027900000003</v>
      </c>
      <c r="J240" s="79">
        <f t="shared" si="3"/>
        <v>6.6498693782481855E-3</v>
      </c>
      <c r="K240" s="79">
        <f>I240/'סכום נכסי הקרן'!$C$42</f>
        <v>-3.4340057992295222E-6</v>
      </c>
    </row>
    <row r="241" spans="2:11">
      <c r="B241" s="73" t="s">
        <v>1800</v>
      </c>
      <c r="C241" s="69" t="s">
        <v>1801</v>
      </c>
      <c r="D241" s="74" t="s">
        <v>663</v>
      </c>
      <c r="E241" s="74" t="s">
        <v>113</v>
      </c>
      <c r="F241" s="92">
        <v>45106</v>
      </c>
      <c r="G241" s="76">
        <v>12146.740038</v>
      </c>
      <c r="H241" s="78">
        <v>0.64989399999999997</v>
      </c>
      <c r="I241" s="76">
        <v>7.8940970000000013E-2</v>
      </c>
      <c r="J241" s="79">
        <f t="shared" si="3"/>
        <v>-3.8790072921685813E-3</v>
      </c>
      <c r="K241" s="79">
        <f>I241/'סכום נכסי הקרן'!$C$42</f>
        <v>2.003127096019685E-6</v>
      </c>
    </row>
    <row r="242" spans="2:11">
      <c r="B242" s="73" t="s">
        <v>1802</v>
      </c>
      <c r="C242" s="69" t="s">
        <v>1803</v>
      </c>
      <c r="D242" s="74" t="s">
        <v>663</v>
      </c>
      <c r="E242" s="74" t="s">
        <v>113</v>
      </c>
      <c r="F242" s="92">
        <v>45097</v>
      </c>
      <c r="G242" s="76">
        <v>22590.897328000003</v>
      </c>
      <c r="H242" s="78">
        <v>0.67651300000000003</v>
      </c>
      <c r="I242" s="76">
        <v>0.15283032200000002</v>
      </c>
      <c r="J242" s="79">
        <f t="shared" si="3"/>
        <v>-7.5097878009666259E-3</v>
      </c>
      <c r="K242" s="79">
        <f>I242/'סכום נכסי הקרן'!$C$42</f>
        <v>3.8780693864239738E-6</v>
      </c>
    </row>
    <row r="243" spans="2:11">
      <c r="B243" s="73" t="s">
        <v>1804</v>
      </c>
      <c r="C243" s="69" t="s">
        <v>1805</v>
      </c>
      <c r="D243" s="74" t="s">
        <v>663</v>
      </c>
      <c r="E243" s="74" t="s">
        <v>113</v>
      </c>
      <c r="F243" s="92">
        <v>45019</v>
      </c>
      <c r="G243" s="76">
        <v>54930.245386000002</v>
      </c>
      <c r="H243" s="78">
        <v>0.80037899999999995</v>
      </c>
      <c r="I243" s="76">
        <v>0.43965034800000008</v>
      </c>
      <c r="J243" s="79">
        <f t="shared" si="3"/>
        <v>-2.1603571705496583E-2</v>
      </c>
      <c r="K243" s="79">
        <f>I243/'סכום נכסי הקרן'!$C$42</f>
        <v>1.1156127481753567E-5</v>
      </c>
    </row>
    <row r="244" spans="2:11">
      <c r="B244" s="73" t="s">
        <v>1806</v>
      </c>
      <c r="C244" s="69" t="s">
        <v>1807</v>
      </c>
      <c r="D244" s="74" t="s">
        <v>663</v>
      </c>
      <c r="E244" s="74" t="s">
        <v>113</v>
      </c>
      <c r="F244" s="92">
        <v>45019</v>
      </c>
      <c r="G244" s="76">
        <v>41782.054229000008</v>
      </c>
      <c r="H244" s="78">
        <v>0.81842999999999999</v>
      </c>
      <c r="I244" s="76">
        <v>0.34195670100000003</v>
      </c>
      <c r="J244" s="79">
        <f t="shared" si="3"/>
        <v>-1.6803093967364617E-2</v>
      </c>
      <c r="K244" s="79">
        <f>I244/'סכום נכסי הקרן'!$C$42</f>
        <v>8.6771512110707745E-6</v>
      </c>
    </row>
    <row r="245" spans="2:11">
      <c r="B245" s="73" t="s">
        <v>1808</v>
      </c>
      <c r="C245" s="69" t="s">
        <v>1809</v>
      </c>
      <c r="D245" s="74" t="s">
        <v>663</v>
      </c>
      <c r="E245" s="74" t="s">
        <v>113</v>
      </c>
      <c r="F245" s="92">
        <v>45036</v>
      </c>
      <c r="G245" s="76">
        <v>18337.239931000004</v>
      </c>
      <c r="H245" s="78">
        <v>1.147578</v>
      </c>
      <c r="I245" s="76">
        <v>0.21043421600000001</v>
      </c>
      <c r="J245" s="79">
        <f t="shared" si="3"/>
        <v>-1.0340332255681407E-2</v>
      </c>
      <c r="K245" s="79">
        <f>I245/'סכום נכסי הקרן'!$C$42</f>
        <v>5.3397681837360128E-6</v>
      </c>
    </row>
    <row r="246" spans="2:11">
      <c r="B246" s="73" t="s">
        <v>1810</v>
      </c>
      <c r="C246" s="69" t="s">
        <v>1811</v>
      </c>
      <c r="D246" s="74" t="s">
        <v>663</v>
      </c>
      <c r="E246" s="74" t="s">
        <v>113</v>
      </c>
      <c r="F246" s="92">
        <v>45036</v>
      </c>
      <c r="G246" s="76">
        <v>96350.458887000015</v>
      </c>
      <c r="H246" s="78">
        <v>1.1700280000000001</v>
      </c>
      <c r="I246" s="76">
        <v>1.1273273269999999</v>
      </c>
      <c r="J246" s="79">
        <f t="shared" si="3"/>
        <v>-5.5394694568535373E-2</v>
      </c>
      <c r="K246" s="79">
        <f>I246/'סכום נכסי הקרן'!$C$42</f>
        <v>2.8605930669424801E-5</v>
      </c>
    </row>
    <row r="247" spans="2:11">
      <c r="B247" s="73" t="s">
        <v>1812</v>
      </c>
      <c r="C247" s="69" t="s">
        <v>1813</v>
      </c>
      <c r="D247" s="74" t="s">
        <v>663</v>
      </c>
      <c r="E247" s="74" t="s">
        <v>113</v>
      </c>
      <c r="F247" s="92">
        <v>45056</v>
      </c>
      <c r="G247" s="76">
        <v>12254.483972000002</v>
      </c>
      <c r="H247" s="78">
        <v>1.1768559999999999</v>
      </c>
      <c r="I247" s="76">
        <v>0.14421768800000004</v>
      </c>
      <c r="J247" s="79">
        <f t="shared" si="3"/>
        <v>-7.0865795468651243E-3</v>
      </c>
      <c r="K247" s="79">
        <f>I247/'סכום נכסי הקרן'!$C$42</f>
        <v>3.6595238006083914E-6</v>
      </c>
    </row>
    <row r="248" spans="2:11">
      <c r="B248" s="73" t="s">
        <v>1814</v>
      </c>
      <c r="C248" s="69" t="s">
        <v>1815</v>
      </c>
      <c r="D248" s="74" t="s">
        <v>663</v>
      </c>
      <c r="E248" s="74" t="s">
        <v>113</v>
      </c>
      <c r="F248" s="92">
        <v>45056</v>
      </c>
      <c r="G248" s="76">
        <v>33700.136381000004</v>
      </c>
      <c r="H248" s="78">
        <v>1.1777519999999999</v>
      </c>
      <c r="I248" s="76">
        <v>0.39690410000000009</v>
      </c>
      <c r="J248" s="79">
        <f t="shared" si="3"/>
        <v>-1.9503103371944986E-2</v>
      </c>
      <c r="K248" s="79">
        <f>I248/'סכום נכסי הקרן'!$C$42</f>
        <v>1.0071441448354468E-5</v>
      </c>
    </row>
    <row r="249" spans="2:11">
      <c r="B249" s="73" t="s">
        <v>1816</v>
      </c>
      <c r="C249" s="69" t="s">
        <v>1817</v>
      </c>
      <c r="D249" s="74" t="s">
        <v>663</v>
      </c>
      <c r="E249" s="74" t="s">
        <v>113</v>
      </c>
      <c r="F249" s="92">
        <v>45029</v>
      </c>
      <c r="G249" s="76">
        <v>75925.490222000008</v>
      </c>
      <c r="H249" s="78">
        <v>1.7171430000000001</v>
      </c>
      <c r="I249" s="76">
        <v>1.3037492590000002</v>
      </c>
      <c r="J249" s="79">
        <f t="shared" si="3"/>
        <v>-6.4063728667387604E-2</v>
      </c>
      <c r="K249" s="79">
        <f>I249/'סכום נכסי הקרן'!$C$42</f>
        <v>3.3082637154300057E-5</v>
      </c>
    </row>
    <row r="250" spans="2:11">
      <c r="B250" s="73" t="s">
        <v>1818</v>
      </c>
      <c r="C250" s="69" t="s">
        <v>1819</v>
      </c>
      <c r="D250" s="74" t="s">
        <v>663</v>
      </c>
      <c r="E250" s="74" t="s">
        <v>113</v>
      </c>
      <c r="F250" s="92">
        <v>45029</v>
      </c>
      <c r="G250" s="76">
        <v>87879.749777000019</v>
      </c>
      <c r="H250" s="78">
        <v>1.7198</v>
      </c>
      <c r="I250" s="76">
        <v>1.5113561150000003</v>
      </c>
      <c r="J250" s="79">
        <f t="shared" si="3"/>
        <v>-7.4265129895776272E-2</v>
      </c>
      <c r="K250" s="79">
        <f>I250/'סכום נכסי הקרן'!$C$42</f>
        <v>3.8350661078671104E-5</v>
      </c>
    </row>
    <row r="251" spans="2:11">
      <c r="B251" s="73" t="s">
        <v>1820</v>
      </c>
      <c r="C251" s="69" t="s">
        <v>1821</v>
      </c>
      <c r="D251" s="74" t="s">
        <v>663</v>
      </c>
      <c r="E251" s="74" t="s">
        <v>113</v>
      </c>
      <c r="F251" s="92">
        <v>45099</v>
      </c>
      <c r="G251" s="76">
        <v>11780.547200000003</v>
      </c>
      <c r="H251" s="78">
        <v>1.1961379999999999</v>
      </c>
      <c r="I251" s="76">
        <v>0.140911651</v>
      </c>
      <c r="J251" s="79">
        <f t="shared" si="3"/>
        <v>-6.9241272533199696E-3</v>
      </c>
      <c r="K251" s="79">
        <f>I251/'סכום נכסי הקרן'!$C$42</f>
        <v>3.5756331124759334E-6</v>
      </c>
    </row>
    <row r="252" spans="2:11">
      <c r="B252" s="73" t="s">
        <v>1822</v>
      </c>
      <c r="C252" s="69" t="s">
        <v>1823</v>
      </c>
      <c r="D252" s="74" t="s">
        <v>663</v>
      </c>
      <c r="E252" s="74" t="s">
        <v>114</v>
      </c>
      <c r="F252" s="92">
        <v>44966</v>
      </c>
      <c r="G252" s="76">
        <v>50690.327223000008</v>
      </c>
      <c r="H252" s="78">
        <v>-3.7370290000000002</v>
      </c>
      <c r="I252" s="76">
        <v>-1.8943124610000002</v>
      </c>
      <c r="J252" s="79">
        <f t="shared" si="3"/>
        <v>9.30828674877546E-2</v>
      </c>
      <c r="K252" s="79">
        <f>I252/'סכום נכסי הקרן'!$C$42</f>
        <v>-4.8068178272408264E-5</v>
      </c>
    </row>
    <row r="253" spans="2:11">
      <c r="B253" s="73" t="s">
        <v>1824</v>
      </c>
      <c r="C253" s="69" t="s">
        <v>1825</v>
      </c>
      <c r="D253" s="74" t="s">
        <v>663</v>
      </c>
      <c r="E253" s="74" t="s">
        <v>114</v>
      </c>
      <c r="F253" s="92">
        <v>44966</v>
      </c>
      <c r="G253" s="76">
        <v>32286.551758000009</v>
      </c>
      <c r="H253" s="78">
        <v>-3.735325</v>
      </c>
      <c r="I253" s="76">
        <v>-1.2060075160000001</v>
      </c>
      <c r="J253" s="79">
        <f t="shared" si="3"/>
        <v>5.9260887584407902E-2</v>
      </c>
      <c r="K253" s="79">
        <f>I253/'סכום נכסי הקרן'!$C$42</f>
        <v>-3.0602440447628066E-5</v>
      </c>
    </row>
    <row r="254" spans="2:11">
      <c r="B254" s="73" t="s">
        <v>1826</v>
      </c>
      <c r="C254" s="69" t="s">
        <v>1827</v>
      </c>
      <c r="D254" s="74" t="s">
        <v>663</v>
      </c>
      <c r="E254" s="74" t="s">
        <v>114</v>
      </c>
      <c r="F254" s="92">
        <v>44966</v>
      </c>
      <c r="G254" s="76">
        <v>47331.57671400001</v>
      </c>
      <c r="H254" s="78">
        <v>-3.6918700000000002</v>
      </c>
      <c r="I254" s="76">
        <v>-1.7474203250000002</v>
      </c>
      <c r="J254" s="79">
        <f t="shared" si="3"/>
        <v>8.5864870714897373E-2</v>
      </c>
      <c r="K254" s="79">
        <f>I254/'סכום נכסי הקרן'!$C$42</f>
        <v>-4.4340790354400557E-5</v>
      </c>
    </row>
    <row r="255" spans="2:11">
      <c r="B255" s="73" t="s">
        <v>1828</v>
      </c>
      <c r="C255" s="69" t="s">
        <v>1829</v>
      </c>
      <c r="D255" s="74" t="s">
        <v>663</v>
      </c>
      <c r="E255" s="74" t="s">
        <v>114</v>
      </c>
      <c r="F255" s="92">
        <v>45064</v>
      </c>
      <c r="G255" s="76">
        <v>13839.319478000001</v>
      </c>
      <c r="H255" s="78">
        <v>-1.3428929999999999</v>
      </c>
      <c r="I255" s="76">
        <v>-0.18584718800000002</v>
      </c>
      <c r="J255" s="79">
        <f t="shared" si="3"/>
        <v>9.1321730336101168E-3</v>
      </c>
      <c r="K255" s="79">
        <f>I255/'סכום נכסי הקרן'!$C$42</f>
        <v>-4.7158723537583139E-6</v>
      </c>
    </row>
    <row r="256" spans="2:11">
      <c r="B256" s="73" t="s">
        <v>1830</v>
      </c>
      <c r="C256" s="69" t="s">
        <v>1831</v>
      </c>
      <c r="D256" s="74" t="s">
        <v>663</v>
      </c>
      <c r="E256" s="74" t="s">
        <v>114</v>
      </c>
      <c r="F256" s="92">
        <v>45064</v>
      </c>
      <c r="G256" s="76">
        <v>29798.239817000005</v>
      </c>
      <c r="H256" s="78">
        <v>-1.1942600000000001</v>
      </c>
      <c r="I256" s="76">
        <v>-0.35586851700000005</v>
      </c>
      <c r="J256" s="79">
        <f t="shared" si="3"/>
        <v>1.7486693823197494E-2</v>
      </c>
      <c r="K256" s="79">
        <f>I256/'סכום נכסי הקרן'!$C$42</f>
        <v>-9.0301635389461502E-6</v>
      </c>
    </row>
    <row r="257" spans="2:11">
      <c r="B257" s="73" t="s">
        <v>1832</v>
      </c>
      <c r="C257" s="69" t="s">
        <v>1833</v>
      </c>
      <c r="D257" s="74" t="s">
        <v>663</v>
      </c>
      <c r="E257" s="74" t="s">
        <v>114</v>
      </c>
      <c r="F257" s="92">
        <v>45064</v>
      </c>
      <c r="G257" s="76">
        <v>41586.270311000007</v>
      </c>
      <c r="H257" s="78">
        <v>-1.1764209999999999</v>
      </c>
      <c r="I257" s="76">
        <v>-0.48922969000000005</v>
      </c>
      <c r="J257" s="79">
        <f t="shared" si="3"/>
        <v>2.4039805123440647E-2</v>
      </c>
      <c r="K257" s="79">
        <f>I257/'סכום נכסי הקרן'!$C$42</f>
        <v>-1.2414203273867938E-5</v>
      </c>
    </row>
    <row r="258" spans="2:11">
      <c r="B258" s="73" t="s">
        <v>1834</v>
      </c>
      <c r="C258" s="69" t="s">
        <v>1835</v>
      </c>
      <c r="D258" s="74" t="s">
        <v>663</v>
      </c>
      <c r="E258" s="74" t="s">
        <v>111</v>
      </c>
      <c r="F258" s="92">
        <v>45069</v>
      </c>
      <c r="G258" s="76">
        <v>6071.0658040000008</v>
      </c>
      <c r="H258" s="78">
        <v>4.7532589999999999</v>
      </c>
      <c r="I258" s="76">
        <v>0.28857347700000008</v>
      </c>
      <c r="J258" s="79">
        <f t="shared" si="3"/>
        <v>-1.4179945111004368E-2</v>
      </c>
      <c r="K258" s="79">
        <f>I258/'סכום נכסי הקרן'!$C$42</f>
        <v>7.3225519140607643E-6</v>
      </c>
    </row>
    <row r="259" spans="2:11">
      <c r="B259" s="73" t="s">
        <v>1836</v>
      </c>
      <c r="C259" s="69" t="s">
        <v>1837</v>
      </c>
      <c r="D259" s="74" t="s">
        <v>663</v>
      </c>
      <c r="E259" s="74" t="s">
        <v>111</v>
      </c>
      <c r="F259" s="92">
        <v>45070</v>
      </c>
      <c r="G259" s="76">
        <v>5921.9508540000006</v>
      </c>
      <c r="H259" s="78">
        <v>4.6986379999999999</v>
      </c>
      <c r="I259" s="76">
        <v>0.2782510270000001</v>
      </c>
      <c r="J259" s="79">
        <f t="shared" si="3"/>
        <v>-1.3672719790324302E-2</v>
      </c>
      <c r="K259" s="79">
        <f>I259/'סכום נכסי הקרן'!$C$42</f>
        <v>7.0606197476292103E-6</v>
      </c>
    </row>
    <row r="260" spans="2:11">
      <c r="B260" s="73" t="s">
        <v>1838</v>
      </c>
      <c r="C260" s="69" t="s">
        <v>1839</v>
      </c>
      <c r="D260" s="74" t="s">
        <v>663</v>
      </c>
      <c r="E260" s="74" t="s">
        <v>111</v>
      </c>
      <c r="F260" s="92">
        <v>45083</v>
      </c>
      <c r="G260" s="76">
        <v>14055.197756000001</v>
      </c>
      <c r="H260" s="78">
        <v>4.0065410000000004</v>
      </c>
      <c r="I260" s="76">
        <v>0.56312727300000009</v>
      </c>
      <c r="J260" s="79">
        <f t="shared" si="3"/>
        <v>-2.7670990087732741E-2</v>
      </c>
      <c r="K260" s="79">
        <f>I260/'סכום נכסי הקרן'!$C$42</f>
        <v>1.4289354425895379E-5</v>
      </c>
    </row>
    <row r="261" spans="2:11">
      <c r="B261" s="73" t="s">
        <v>1840</v>
      </c>
      <c r="C261" s="69" t="s">
        <v>1841</v>
      </c>
      <c r="D261" s="74" t="s">
        <v>663</v>
      </c>
      <c r="E261" s="74" t="s">
        <v>111</v>
      </c>
      <c r="F261" s="92">
        <v>45084</v>
      </c>
      <c r="G261" s="76">
        <v>12043.828969000002</v>
      </c>
      <c r="H261" s="78">
        <v>3.978885</v>
      </c>
      <c r="I261" s="76">
        <v>0.47921009000000003</v>
      </c>
      <c r="J261" s="79">
        <f t="shared" si="3"/>
        <v>-2.3547461268727279E-2</v>
      </c>
      <c r="K261" s="79">
        <f>I261/'סכום נכסי הקרן'!$C$42</f>
        <v>1.2159955926118361E-5</v>
      </c>
    </row>
    <row r="262" spans="2:11">
      <c r="B262" s="73" t="s">
        <v>1842</v>
      </c>
      <c r="C262" s="69" t="s">
        <v>1843</v>
      </c>
      <c r="D262" s="74" t="s">
        <v>663</v>
      </c>
      <c r="E262" s="74" t="s">
        <v>111</v>
      </c>
      <c r="F262" s="92">
        <v>45090</v>
      </c>
      <c r="G262" s="76">
        <v>14044.230462000001</v>
      </c>
      <c r="H262" s="78">
        <v>3.9318689999999998</v>
      </c>
      <c r="I262" s="76">
        <v>0.55220078700000008</v>
      </c>
      <c r="J262" s="79">
        <f t="shared" si="3"/>
        <v>-2.7134083600875814E-2</v>
      </c>
      <c r="K262" s="79">
        <f>I262/'סכום נכסי הקרן'!$C$42</f>
        <v>1.4012094846099491E-5</v>
      </c>
    </row>
    <row r="263" spans="2:11">
      <c r="B263" s="73" t="s">
        <v>1844</v>
      </c>
      <c r="C263" s="69" t="s">
        <v>1845</v>
      </c>
      <c r="D263" s="74" t="s">
        <v>663</v>
      </c>
      <c r="E263" s="74" t="s">
        <v>111</v>
      </c>
      <c r="F263" s="92">
        <v>45089</v>
      </c>
      <c r="G263" s="76">
        <v>14043.012933000002</v>
      </c>
      <c r="H263" s="78">
        <v>3.9235720000000001</v>
      </c>
      <c r="I263" s="76">
        <v>0.55098778500000001</v>
      </c>
      <c r="J263" s="79">
        <f t="shared" si="3"/>
        <v>-2.7074479017813111E-2</v>
      </c>
      <c r="K263" s="79">
        <f>I263/'סכום נכסי הקרן'!$C$42</f>
        <v>1.3981314920621932E-5</v>
      </c>
    </row>
    <row r="264" spans="2:11">
      <c r="B264" s="73" t="s">
        <v>1846</v>
      </c>
      <c r="C264" s="69" t="s">
        <v>1847</v>
      </c>
      <c r="D264" s="74" t="s">
        <v>663</v>
      </c>
      <c r="E264" s="74" t="s">
        <v>111</v>
      </c>
      <c r="F264" s="92">
        <v>45076</v>
      </c>
      <c r="G264" s="76">
        <v>16799.356114000002</v>
      </c>
      <c r="H264" s="78">
        <v>3.8544320000000001</v>
      </c>
      <c r="I264" s="76">
        <v>0.64751974200000006</v>
      </c>
      <c r="J264" s="79">
        <f t="shared" si="3"/>
        <v>-3.1817873545778808E-2</v>
      </c>
      <c r="K264" s="79">
        <f>I264/'סכום נכסי הקרן'!$C$42</f>
        <v>1.6430813307815643E-5</v>
      </c>
    </row>
    <row r="265" spans="2:11">
      <c r="B265" s="73" t="s">
        <v>1848</v>
      </c>
      <c r="C265" s="69" t="s">
        <v>1849</v>
      </c>
      <c r="D265" s="74" t="s">
        <v>663</v>
      </c>
      <c r="E265" s="74" t="s">
        <v>111</v>
      </c>
      <c r="F265" s="92">
        <v>45085</v>
      </c>
      <c r="G265" s="76">
        <v>16037.571473000004</v>
      </c>
      <c r="H265" s="78">
        <v>3.8544320000000001</v>
      </c>
      <c r="I265" s="76">
        <v>0.61815727100000017</v>
      </c>
      <c r="J265" s="79">
        <f t="shared" si="3"/>
        <v>-3.0375058248157203E-2</v>
      </c>
      <c r="K265" s="79">
        <f>I265/'סכום נכסי הקרן'!$C$42</f>
        <v>1.5685740612785522E-5</v>
      </c>
    </row>
    <row r="266" spans="2:11">
      <c r="B266" s="73" t="s">
        <v>1850</v>
      </c>
      <c r="C266" s="69" t="s">
        <v>1851</v>
      </c>
      <c r="D266" s="74" t="s">
        <v>663</v>
      </c>
      <c r="E266" s="74" t="s">
        <v>111</v>
      </c>
      <c r="F266" s="92">
        <v>45082</v>
      </c>
      <c r="G266" s="76">
        <v>11223.059177000001</v>
      </c>
      <c r="H266" s="78">
        <v>3.8267760000000002</v>
      </c>
      <c r="I266" s="76">
        <v>0.42948129900000009</v>
      </c>
      <c r="J266" s="79">
        <f t="shared" si="3"/>
        <v>-2.110388421463576E-2</v>
      </c>
      <c r="K266" s="79">
        <f>I266/'סכום נכסי הקרן'!$C$42</f>
        <v>1.0898087865662559E-5</v>
      </c>
    </row>
    <row r="267" spans="2:11">
      <c r="B267" s="73" t="s">
        <v>1852</v>
      </c>
      <c r="C267" s="69" t="s">
        <v>1853</v>
      </c>
      <c r="D267" s="74" t="s">
        <v>663</v>
      </c>
      <c r="E267" s="74" t="s">
        <v>111</v>
      </c>
      <c r="F267" s="92">
        <v>45078</v>
      </c>
      <c r="G267" s="76">
        <v>14028.621482000002</v>
      </c>
      <c r="H267" s="78">
        <v>3.825393</v>
      </c>
      <c r="I267" s="76">
        <v>0.53664988600000019</v>
      </c>
      <c r="J267" s="79">
        <f t="shared" si="3"/>
        <v>-2.636994226363621E-2</v>
      </c>
      <c r="K267" s="79">
        <f>I267/'סכום נכסי הקרן'!$C$42</f>
        <v>1.3617490736717261E-5</v>
      </c>
    </row>
    <row r="268" spans="2:11">
      <c r="B268" s="73" t="s">
        <v>1854</v>
      </c>
      <c r="C268" s="69" t="s">
        <v>1855</v>
      </c>
      <c r="D268" s="74" t="s">
        <v>663</v>
      </c>
      <c r="E268" s="74" t="s">
        <v>111</v>
      </c>
      <c r="F268" s="92">
        <v>45091</v>
      </c>
      <c r="G268" s="76">
        <v>11209.306421000001</v>
      </c>
      <c r="H268" s="78">
        <v>3.7092369999999999</v>
      </c>
      <c r="I268" s="76">
        <v>0.41577971600000008</v>
      </c>
      <c r="J268" s="79">
        <f t="shared" ref="J268:J286" si="4">IFERROR(I268/$I$11,0)</f>
        <v>-2.0430614803691693E-2</v>
      </c>
      <c r="K268" s="79">
        <f>I268/'סכום נכסי הקרן'!$C$42</f>
        <v>1.0550410200114963E-5</v>
      </c>
    </row>
    <row r="269" spans="2:11">
      <c r="B269" s="73" t="s">
        <v>1856</v>
      </c>
      <c r="C269" s="69" t="s">
        <v>1857</v>
      </c>
      <c r="D269" s="74" t="s">
        <v>663</v>
      </c>
      <c r="E269" s="74" t="s">
        <v>111</v>
      </c>
      <c r="F269" s="92">
        <v>45085</v>
      </c>
      <c r="G269" s="76">
        <v>1199.5272120000002</v>
      </c>
      <c r="H269" s="78">
        <v>3.5916980000000001</v>
      </c>
      <c r="I269" s="76">
        <v>4.3083393000000011E-2</v>
      </c>
      <c r="J269" s="79">
        <f t="shared" si="4"/>
        <v>-2.1170349897950943E-3</v>
      </c>
      <c r="K269" s="79">
        <f>I269/'סכום נכסי הקרן'!$C$42</f>
        <v>1.0932410876983755E-6</v>
      </c>
    </row>
    <row r="270" spans="2:11">
      <c r="B270" s="73" t="s">
        <v>1858</v>
      </c>
      <c r="C270" s="69" t="s">
        <v>1859</v>
      </c>
      <c r="D270" s="74" t="s">
        <v>663</v>
      </c>
      <c r="E270" s="74" t="s">
        <v>111</v>
      </c>
      <c r="F270" s="92">
        <v>45077</v>
      </c>
      <c r="G270" s="76">
        <v>23935.401522000004</v>
      </c>
      <c r="H270" s="78">
        <v>3.3704480000000001</v>
      </c>
      <c r="I270" s="76">
        <v>0.80673029100000015</v>
      </c>
      <c r="J270" s="79">
        <f t="shared" si="4"/>
        <v>-3.9641173418597235E-2</v>
      </c>
      <c r="K270" s="79">
        <f>I270/'סכום נכסי הקרן'!$C$42</f>
        <v>2.0470780952931608E-5</v>
      </c>
    </row>
    <row r="271" spans="2:11">
      <c r="B271" s="73" t="s">
        <v>1860</v>
      </c>
      <c r="C271" s="69" t="s">
        <v>1861</v>
      </c>
      <c r="D271" s="74" t="s">
        <v>663</v>
      </c>
      <c r="E271" s="74" t="s">
        <v>113</v>
      </c>
      <c r="F271" s="92">
        <v>44994</v>
      </c>
      <c r="G271" s="76">
        <v>120555.00000000001</v>
      </c>
      <c r="H271" s="78">
        <v>2.1265649999999998</v>
      </c>
      <c r="I271" s="76">
        <v>2.5636800000000002</v>
      </c>
      <c r="J271" s="79">
        <f t="shared" si="4"/>
        <v>-0.12597429971770993</v>
      </c>
      <c r="K271" s="79">
        <f>I271/'סכום נכסי הקרן'!$C$42</f>
        <v>6.5053379424191842E-5</v>
      </c>
    </row>
    <row r="272" spans="2:11">
      <c r="B272" s="73" t="s">
        <v>1862</v>
      </c>
      <c r="C272" s="69" t="s">
        <v>1863</v>
      </c>
      <c r="D272" s="74" t="s">
        <v>663</v>
      </c>
      <c r="E272" s="74" t="s">
        <v>113</v>
      </c>
      <c r="F272" s="92">
        <v>45063</v>
      </c>
      <c r="G272" s="76">
        <v>562590.00000000012</v>
      </c>
      <c r="H272" s="78">
        <v>6.5941E-2</v>
      </c>
      <c r="I272" s="76">
        <v>0.37098000000000009</v>
      </c>
      <c r="J272" s="79">
        <f t="shared" si="4"/>
        <v>-1.8229243005865019E-2</v>
      </c>
      <c r="K272" s="79">
        <f>I272/'סכום נכסי הקרן'!$C$42</f>
        <v>9.4136174166770779E-6</v>
      </c>
    </row>
    <row r="273" spans="2:11">
      <c r="B273" s="73" t="s">
        <v>1776</v>
      </c>
      <c r="C273" s="69" t="s">
        <v>1864</v>
      </c>
      <c r="D273" s="74" t="s">
        <v>663</v>
      </c>
      <c r="E273" s="74" t="s">
        <v>111</v>
      </c>
      <c r="F273" s="92">
        <v>44970</v>
      </c>
      <c r="G273" s="76">
        <v>16682.970000000005</v>
      </c>
      <c r="H273" s="78">
        <v>-0.36923899999999998</v>
      </c>
      <c r="I273" s="76">
        <v>-6.1600000000000009E-2</v>
      </c>
      <c r="J273" s="79">
        <f t="shared" si="4"/>
        <v>3.0269054104299026E-3</v>
      </c>
      <c r="K273" s="79">
        <f>I273/'סכום נכסי הקרן'!$C$42</f>
        <v>-1.5630999861645049E-6</v>
      </c>
    </row>
    <row r="274" spans="2:11">
      <c r="B274" s="73" t="s">
        <v>1865</v>
      </c>
      <c r="C274" s="69" t="s">
        <v>1866</v>
      </c>
      <c r="D274" s="74" t="s">
        <v>663</v>
      </c>
      <c r="E274" s="74" t="s">
        <v>111</v>
      </c>
      <c r="F274" s="92">
        <v>44971</v>
      </c>
      <c r="G274" s="76">
        <v>54857.900000000009</v>
      </c>
      <c r="H274" s="78">
        <v>10.089759000000001</v>
      </c>
      <c r="I274" s="76">
        <v>5.5350299999999999</v>
      </c>
      <c r="J274" s="79">
        <f t="shared" si="4"/>
        <v>-0.27198071840733473</v>
      </c>
      <c r="K274" s="79">
        <f>I274/'סכום נכסי הקרן'!$C$42</f>
        <v>1.4045138500682009E-4</v>
      </c>
    </row>
    <row r="275" spans="2:11">
      <c r="B275" s="75"/>
      <c r="C275" s="69"/>
      <c r="D275" s="69"/>
      <c r="E275" s="69"/>
      <c r="F275" s="69"/>
      <c r="G275" s="76"/>
      <c r="H275" s="78"/>
      <c r="I275" s="69"/>
      <c r="J275" s="79"/>
      <c r="K275" s="69"/>
    </row>
    <row r="276" spans="2:11">
      <c r="B276" s="85" t="s">
        <v>176</v>
      </c>
      <c r="C276" s="72"/>
      <c r="D276" s="72"/>
      <c r="E276" s="72"/>
      <c r="F276" s="72"/>
      <c r="G276" s="80"/>
      <c r="H276" s="82"/>
      <c r="I276" s="80">
        <v>91.886551840999985</v>
      </c>
      <c r="J276" s="83">
        <f t="shared" si="4"/>
        <v>-4.5151282615790667</v>
      </c>
      <c r="K276" s="83">
        <f>I276/'סכום נכסי הקרן'!$C$42</f>
        <v>2.3316212323274531E-3</v>
      </c>
    </row>
    <row r="277" spans="2:11">
      <c r="B277" s="71" t="s">
        <v>170</v>
      </c>
      <c r="C277" s="72"/>
      <c r="D277" s="72"/>
      <c r="E277" s="72"/>
      <c r="F277" s="72"/>
      <c r="G277" s="80"/>
      <c r="H277" s="82"/>
      <c r="I277" s="80">
        <v>91.886551840999985</v>
      </c>
      <c r="J277" s="83">
        <f t="shared" si="4"/>
        <v>-4.5151282615790667</v>
      </c>
      <c r="K277" s="83">
        <f>I277/'סכום נכסי הקרן'!$C$42</f>
        <v>2.3316212323274531E-3</v>
      </c>
    </row>
    <row r="278" spans="2:11">
      <c r="B278" s="73" t="s">
        <v>1867</v>
      </c>
      <c r="C278" s="69" t="s">
        <v>1868</v>
      </c>
      <c r="D278" s="74" t="s">
        <v>663</v>
      </c>
      <c r="E278" s="74" t="s">
        <v>111</v>
      </c>
      <c r="F278" s="92">
        <v>45068</v>
      </c>
      <c r="G278" s="76">
        <v>27859.905501000005</v>
      </c>
      <c r="H278" s="78">
        <v>5.4498439999999997</v>
      </c>
      <c r="I278" s="76">
        <v>1.5183213900000003</v>
      </c>
      <c r="J278" s="79">
        <f t="shared" si="4"/>
        <v>-7.4607390100039778E-2</v>
      </c>
      <c r="K278" s="79">
        <f>I278/'סכום נכסי הקרן'!$C$42</f>
        <v>3.8527404930231685E-5</v>
      </c>
    </row>
    <row r="279" spans="2:11">
      <c r="B279" s="73" t="s">
        <v>1869</v>
      </c>
      <c r="C279" s="69" t="s">
        <v>1870</v>
      </c>
      <c r="D279" s="74" t="s">
        <v>663</v>
      </c>
      <c r="E279" s="74" t="s">
        <v>120</v>
      </c>
      <c r="F279" s="92">
        <v>44909</v>
      </c>
      <c r="G279" s="76">
        <v>99677.537552000009</v>
      </c>
      <c r="H279" s="78">
        <v>19.873031999999998</v>
      </c>
      <c r="I279" s="76">
        <v>19.808948499000003</v>
      </c>
      <c r="J279" s="79">
        <f t="shared" si="4"/>
        <v>-0.97337359393750644</v>
      </c>
      <c r="K279" s="79">
        <f>I279/'סכום נכסי הקרן'!$C$42</f>
        <v>5.0265206371299172E-4</v>
      </c>
    </row>
    <row r="280" spans="2:11">
      <c r="B280" s="73" t="s">
        <v>1871</v>
      </c>
      <c r="C280" s="69" t="s">
        <v>1872</v>
      </c>
      <c r="D280" s="74" t="s">
        <v>663</v>
      </c>
      <c r="E280" s="74" t="s">
        <v>111</v>
      </c>
      <c r="F280" s="92">
        <v>44868</v>
      </c>
      <c r="G280" s="76">
        <v>62519.758646000009</v>
      </c>
      <c r="H280" s="78">
        <v>22.552578</v>
      </c>
      <c r="I280" s="76">
        <v>14.099817190000003</v>
      </c>
      <c r="J280" s="79">
        <f t="shared" si="4"/>
        <v>-0.69283787237797967</v>
      </c>
      <c r="K280" s="79">
        <f>I280/'סכום נכסי הקרן'!$C$42</f>
        <v>3.5778285802940015E-4</v>
      </c>
    </row>
    <row r="281" spans="2:11">
      <c r="B281" s="73" t="s">
        <v>1873</v>
      </c>
      <c r="C281" s="69" t="s">
        <v>1874</v>
      </c>
      <c r="D281" s="74" t="s">
        <v>663</v>
      </c>
      <c r="E281" s="74" t="s">
        <v>111</v>
      </c>
      <c r="F281" s="92">
        <v>44972</v>
      </c>
      <c r="G281" s="76">
        <v>276815.87032500008</v>
      </c>
      <c r="H281" s="78">
        <v>6.1653229999999999</v>
      </c>
      <c r="I281" s="76">
        <v>17.066592127000003</v>
      </c>
      <c r="J281" s="79">
        <f t="shared" si="4"/>
        <v>-0.8386194812794916</v>
      </c>
      <c r="K281" s="79">
        <f>I281/'סכום נכסי הקרן'!$C$42</f>
        <v>4.33064771389431E-4</v>
      </c>
    </row>
    <row r="282" spans="2:11">
      <c r="B282" s="73" t="s">
        <v>1873</v>
      </c>
      <c r="C282" s="69" t="s">
        <v>1875</v>
      </c>
      <c r="D282" s="74" t="s">
        <v>663</v>
      </c>
      <c r="E282" s="74" t="s">
        <v>111</v>
      </c>
      <c r="F282" s="92">
        <v>44788</v>
      </c>
      <c r="G282" s="76">
        <v>280475.85090200003</v>
      </c>
      <c r="H282" s="78">
        <v>1.405079</v>
      </c>
      <c r="I282" s="76">
        <v>3.940906366000001</v>
      </c>
      <c r="J282" s="79">
        <f t="shared" si="4"/>
        <v>-0.19364855196823128</v>
      </c>
      <c r="K282" s="79">
        <f>I282/'סכום נכסי הקרן'!$C$42</f>
        <v>1.0000049815211379E-4</v>
      </c>
    </row>
    <row r="283" spans="2:11">
      <c r="B283" s="73" t="s">
        <v>1873</v>
      </c>
      <c r="C283" s="69" t="s">
        <v>1876</v>
      </c>
      <c r="D283" s="74" t="s">
        <v>663</v>
      </c>
      <c r="E283" s="74" t="s">
        <v>111</v>
      </c>
      <c r="F283" s="92">
        <v>45069</v>
      </c>
      <c r="G283" s="76">
        <v>219715.49437900004</v>
      </c>
      <c r="H283" s="78">
        <v>7.1095499999999996</v>
      </c>
      <c r="I283" s="76">
        <v>15.620782205000003</v>
      </c>
      <c r="J283" s="79">
        <f t="shared" si="4"/>
        <v>-0.76757516512113055</v>
      </c>
      <c r="K283" s="79">
        <f>I283/'סכום נכסי הקרן'!$C$42</f>
        <v>3.9637734494341303E-4</v>
      </c>
    </row>
    <row r="284" spans="2:11">
      <c r="B284" s="73" t="s">
        <v>1877</v>
      </c>
      <c r="C284" s="69" t="s">
        <v>1878</v>
      </c>
      <c r="D284" s="74" t="s">
        <v>663</v>
      </c>
      <c r="E284" s="74" t="s">
        <v>111</v>
      </c>
      <c r="F284" s="92">
        <v>44946</v>
      </c>
      <c r="G284" s="76">
        <v>41710.377993000009</v>
      </c>
      <c r="H284" s="78">
        <v>-9.3647760000000009</v>
      </c>
      <c r="I284" s="76">
        <v>-3.906083444000001</v>
      </c>
      <c r="J284" s="79">
        <f t="shared" si="4"/>
        <v>0.19193742062068617</v>
      </c>
      <c r="K284" s="79">
        <f>I284/'סכום נכסי הקרן'!$C$42</f>
        <v>-9.9116866514185089E-5</v>
      </c>
    </row>
    <row r="285" spans="2:11">
      <c r="B285" s="73" t="s">
        <v>1879</v>
      </c>
      <c r="C285" s="69" t="s">
        <v>1880</v>
      </c>
      <c r="D285" s="74" t="s">
        <v>663</v>
      </c>
      <c r="E285" s="74" t="s">
        <v>120</v>
      </c>
      <c r="F285" s="92">
        <v>44972</v>
      </c>
      <c r="G285" s="76">
        <v>134855.86364200004</v>
      </c>
      <c r="H285" s="78">
        <v>15.918257000000001</v>
      </c>
      <c r="I285" s="76">
        <v>21.466702727000001</v>
      </c>
      <c r="J285" s="79">
        <f t="shared" si="4"/>
        <v>-1.0548324452669908</v>
      </c>
      <c r="K285" s="79">
        <f>I285/'סכום נכסי הקרן'!$C$42</f>
        <v>5.4471757687615645E-4</v>
      </c>
    </row>
    <row r="286" spans="2:11">
      <c r="B286" s="73" t="s">
        <v>1879</v>
      </c>
      <c r="C286" s="69" t="s">
        <v>1881</v>
      </c>
      <c r="D286" s="74" t="s">
        <v>663</v>
      </c>
      <c r="E286" s="74" t="s">
        <v>120</v>
      </c>
      <c r="F286" s="92">
        <v>45082</v>
      </c>
      <c r="G286" s="76">
        <v>70374.669538000016</v>
      </c>
      <c r="H286" s="78">
        <v>3.2263950000000001</v>
      </c>
      <c r="I286" s="76">
        <v>2.2705647810000005</v>
      </c>
      <c r="J286" s="79">
        <f t="shared" si="4"/>
        <v>-0.11157118214838453</v>
      </c>
      <c r="K286" s="79">
        <f>I286/'סכום נכסי הקרן'!$C$42</f>
        <v>5.7615580807901173E-5</v>
      </c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19" t="s">
        <v>194</v>
      </c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19" t="s">
        <v>92</v>
      </c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19" t="s">
        <v>177</v>
      </c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19" t="s">
        <v>185</v>
      </c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125</v>
      </c>
      <c r="C1" s="67" t="s" vm="1">
        <v>201</v>
      </c>
    </row>
    <row r="2" spans="2:17">
      <c r="B2" s="46" t="s">
        <v>124</v>
      </c>
      <c r="C2" s="67" t="s">
        <v>202</v>
      </c>
    </row>
    <row r="3" spans="2:17">
      <c r="B3" s="46" t="s">
        <v>126</v>
      </c>
      <c r="C3" s="67" t="s">
        <v>203</v>
      </c>
    </row>
    <row r="4" spans="2:17">
      <c r="B4" s="46" t="s">
        <v>127</v>
      </c>
      <c r="C4" s="67">
        <v>12147</v>
      </c>
    </row>
    <row r="6" spans="2:17" ht="26.2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17" ht="26.25" customHeight="1">
      <c r="B7" s="130" t="s">
        <v>82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17" s="3" customFormat="1" ht="47.25">
      <c r="B8" s="21" t="s">
        <v>96</v>
      </c>
      <c r="C8" s="29" t="s">
        <v>35</v>
      </c>
      <c r="D8" s="29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91</v>
      </c>
      <c r="O8" s="29" t="s">
        <v>45</v>
      </c>
      <c r="P8" s="29" t="s">
        <v>128</v>
      </c>
      <c r="Q8" s="30" t="s">
        <v>130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17" s="4" customFormat="1" ht="18" customHeight="1">
      <c r="B11" s="115" t="s">
        <v>1897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6">
        <v>0</v>
      </c>
      <c r="O11" s="68"/>
      <c r="P11" s="117">
        <v>0</v>
      </c>
      <c r="Q11" s="117">
        <v>0</v>
      </c>
    </row>
    <row r="12" spans="2:17" ht="18" customHeight="1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04"/>
      <c r="C432" s="104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04"/>
      <c r="C433" s="104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04"/>
      <c r="C434" s="104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04"/>
      <c r="C435" s="104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04"/>
      <c r="C436" s="104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04"/>
      <c r="C437" s="104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04"/>
      <c r="C438" s="104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04"/>
      <c r="C439" s="104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04"/>
      <c r="C440" s="104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04"/>
      <c r="C441" s="104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04"/>
      <c r="C442" s="104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04"/>
      <c r="C443" s="104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04"/>
      <c r="C445" s="104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04"/>
      <c r="C446" s="104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04"/>
      <c r="C448" s="104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04"/>
      <c r="C449" s="104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04"/>
      <c r="C450" s="104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04"/>
      <c r="C451" s="104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04"/>
      <c r="C453" s="104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04"/>
      <c r="C454" s="104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04"/>
      <c r="C455" s="104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04"/>
      <c r="C456" s="104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04"/>
      <c r="C457" s="104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04"/>
      <c r="C458" s="104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04"/>
      <c r="C459" s="104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04"/>
      <c r="C460" s="104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04"/>
      <c r="C461" s="104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04"/>
      <c r="C462" s="104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04"/>
      <c r="C463" s="104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04"/>
      <c r="C465" s="104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04"/>
      <c r="C466" s="104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04"/>
      <c r="C467" s="104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04"/>
      <c r="C469" s="104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04"/>
      <c r="C470" s="104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04"/>
      <c r="C471" s="104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04"/>
      <c r="C472" s="104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04"/>
      <c r="C473" s="104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04"/>
      <c r="C474" s="104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04"/>
      <c r="C475" s="104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04"/>
      <c r="C476" s="104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04"/>
      <c r="C477" s="104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04"/>
      <c r="C478" s="104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04"/>
      <c r="C479" s="104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04"/>
      <c r="C481" s="104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04"/>
      <c r="C482" s="104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04"/>
      <c r="C483" s="104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04"/>
      <c r="C484" s="104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04"/>
      <c r="C485" s="104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04"/>
      <c r="C486" s="104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04"/>
      <c r="C487" s="104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04"/>
      <c r="C488" s="104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04"/>
      <c r="C489" s="104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04"/>
      <c r="C490" s="104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04"/>
      <c r="C491" s="104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04"/>
      <c r="C492" s="104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04"/>
      <c r="C493" s="104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04"/>
      <c r="C494" s="104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04"/>
      <c r="C495" s="104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04"/>
      <c r="C496" s="104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04"/>
      <c r="C497" s="104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04"/>
      <c r="C498" s="104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04"/>
      <c r="C499" s="104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04"/>
      <c r="C500" s="104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04"/>
      <c r="C501" s="104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04"/>
      <c r="C502" s="104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04"/>
      <c r="C504" s="104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04"/>
      <c r="C505" s="104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04"/>
      <c r="C506" s="104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04"/>
      <c r="C507" s="104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04"/>
      <c r="C508" s="104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04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04"/>
      <c r="C511" s="104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04"/>
      <c r="C512" s="104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04"/>
      <c r="C513" s="104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04"/>
      <c r="C514" s="104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04"/>
      <c r="C515" s="104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04"/>
      <c r="C516" s="104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04"/>
      <c r="C517" s="104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04"/>
      <c r="C518" s="104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04"/>
      <c r="C519" s="104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04"/>
      <c r="C520" s="104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04"/>
      <c r="C521" s="104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04"/>
      <c r="C522" s="104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04"/>
      <c r="C523" s="104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04"/>
      <c r="C524" s="104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04"/>
      <c r="C525" s="104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04"/>
      <c r="C526" s="104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04"/>
      <c r="C528" s="104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04"/>
      <c r="C529" s="104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04"/>
      <c r="C531" s="104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04"/>
      <c r="C532" s="104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04"/>
      <c r="C533" s="104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04"/>
      <c r="C534" s="104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04"/>
      <c r="C535" s="104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04"/>
      <c r="C536" s="104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04"/>
      <c r="C537" s="104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04"/>
      <c r="C538" s="104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04"/>
      <c r="C539" s="104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04"/>
      <c r="C540" s="104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04"/>
      <c r="C542" s="104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04"/>
      <c r="C543" s="104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04"/>
      <c r="C544" s="104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04"/>
      <c r="C545" s="104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04"/>
      <c r="C546" s="104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04"/>
      <c r="C547" s="104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04"/>
      <c r="C548" s="104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04"/>
      <c r="C549" s="104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04"/>
      <c r="C550" s="104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04"/>
      <c r="C551" s="104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04"/>
      <c r="C552" s="104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04"/>
      <c r="C553" s="104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04"/>
      <c r="C554" s="104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04"/>
      <c r="C555" s="104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04"/>
      <c r="C556" s="104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04"/>
      <c r="C557" s="104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04"/>
      <c r="C558" s="104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125</v>
      </c>
      <c r="C1" s="67" t="s" vm="1">
        <v>201</v>
      </c>
    </row>
    <row r="2" spans="2:18">
      <c r="B2" s="46" t="s">
        <v>124</v>
      </c>
      <c r="C2" s="67" t="s">
        <v>202</v>
      </c>
    </row>
    <row r="3" spans="2:18">
      <c r="B3" s="46" t="s">
        <v>126</v>
      </c>
      <c r="C3" s="67" t="s">
        <v>203</v>
      </c>
    </row>
    <row r="4" spans="2:18">
      <c r="B4" s="46" t="s">
        <v>127</v>
      </c>
      <c r="C4" s="67">
        <v>12147</v>
      </c>
    </row>
    <row r="6" spans="2:18" ht="26.25" customHeight="1">
      <c r="B6" s="130" t="s">
        <v>154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78.75">
      <c r="B7" s="47" t="s">
        <v>96</v>
      </c>
      <c r="C7" s="48" t="s">
        <v>166</v>
      </c>
      <c r="D7" s="48" t="s">
        <v>35</v>
      </c>
      <c r="E7" s="48" t="s">
        <v>97</v>
      </c>
      <c r="F7" s="48" t="s">
        <v>14</v>
      </c>
      <c r="G7" s="48" t="s">
        <v>84</v>
      </c>
      <c r="H7" s="48" t="s">
        <v>50</v>
      </c>
      <c r="I7" s="48" t="s">
        <v>17</v>
      </c>
      <c r="J7" s="48" t="s">
        <v>200</v>
      </c>
      <c r="K7" s="48" t="s">
        <v>83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91</v>
      </c>
      <c r="Q7" s="48" t="s">
        <v>128</v>
      </c>
      <c r="R7" s="50" t="s">
        <v>130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93</v>
      </c>
      <c r="R9" s="19" t="s">
        <v>94</v>
      </c>
    </row>
    <row r="10" spans="2:18" s="4" customFormat="1" ht="18" customHeight="1">
      <c r="B10" s="115" t="s">
        <v>1899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6">
        <v>0</v>
      </c>
      <c r="Q10" s="117">
        <v>0</v>
      </c>
      <c r="R10" s="117">
        <v>0</v>
      </c>
    </row>
    <row r="11" spans="2:18" ht="21.7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9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  <row r="701" spans="2:18"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</row>
    <row r="702" spans="2:18"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</row>
    <row r="703" spans="2:18"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</row>
    <row r="704" spans="2:18"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</row>
    <row r="705" spans="2:18"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</row>
    <row r="706" spans="2:18"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</row>
    <row r="707" spans="2:18"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</row>
    <row r="708" spans="2:18"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</row>
    <row r="709" spans="2:18"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</row>
    <row r="710" spans="2:18"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</row>
    <row r="711" spans="2:18"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</row>
    <row r="712" spans="2:18"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</row>
    <row r="713" spans="2:18"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</row>
    <row r="714" spans="2:18">
      <c r="B714" s="104"/>
      <c r="C714" s="104"/>
      <c r="D714" s="104"/>
      <c r="E714" s="104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</row>
    <row r="715" spans="2:18">
      <c r="B715" s="104"/>
      <c r="C715" s="104"/>
      <c r="D715" s="104"/>
      <c r="E715" s="104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</row>
    <row r="716" spans="2:18">
      <c r="B716" s="104"/>
      <c r="C716" s="104"/>
      <c r="D716" s="104"/>
      <c r="E716" s="104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</row>
    <row r="717" spans="2:18">
      <c r="B717" s="104"/>
      <c r="C717" s="104"/>
      <c r="D717" s="104"/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</row>
    <row r="718" spans="2:18">
      <c r="B718" s="104"/>
      <c r="C718" s="104"/>
      <c r="D718" s="104"/>
      <c r="E718" s="104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</row>
    <row r="719" spans="2:18">
      <c r="B719" s="104"/>
      <c r="C719" s="104"/>
      <c r="D719" s="104"/>
      <c r="E719" s="104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</row>
    <row r="720" spans="2:18">
      <c r="B720" s="104"/>
      <c r="C720" s="104"/>
      <c r="D720" s="104"/>
      <c r="E720" s="104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</row>
    <row r="721" spans="2:18">
      <c r="B721" s="104"/>
      <c r="C721" s="104"/>
      <c r="D721" s="104"/>
      <c r="E721" s="104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</row>
    <row r="722" spans="2:18">
      <c r="B722" s="104"/>
      <c r="C722" s="104"/>
      <c r="D722" s="104"/>
      <c r="E722" s="104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</row>
    <row r="723" spans="2:18">
      <c r="B723" s="104"/>
      <c r="C723" s="104"/>
      <c r="D723" s="104"/>
      <c r="E723" s="104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</row>
    <row r="724" spans="2:18">
      <c r="B724" s="104"/>
      <c r="C724" s="104"/>
      <c r="D724" s="104"/>
      <c r="E724" s="104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</row>
    <row r="725" spans="2:18">
      <c r="B725" s="104"/>
      <c r="C725" s="104"/>
      <c r="D725" s="104"/>
      <c r="E725" s="104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</row>
    <row r="726" spans="2:18">
      <c r="B726" s="104"/>
      <c r="C726" s="104"/>
      <c r="D726" s="104"/>
      <c r="E726" s="104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</row>
    <row r="727" spans="2:18">
      <c r="B727" s="104"/>
      <c r="C727" s="104"/>
      <c r="D727" s="104"/>
      <c r="E727" s="104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</row>
    <row r="728" spans="2:18">
      <c r="B728" s="104"/>
      <c r="C728" s="104"/>
      <c r="D728" s="104"/>
      <c r="E728" s="104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</row>
    <row r="729" spans="2:18">
      <c r="B729" s="104"/>
      <c r="C729" s="104"/>
      <c r="D729" s="104"/>
      <c r="E729" s="104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</row>
    <row r="730" spans="2:18">
      <c r="B730" s="104"/>
      <c r="C730" s="104"/>
      <c r="D730" s="104"/>
      <c r="E730" s="104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</row>
    <row r="731" spans="2:18">
      <c r="B731" s="104"/>
      <c r="C731" s="104"/>
      <c r="D731" s="104"/>
      <c r="E731" s="104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</row>
    <row r="732" spans="2:18">
      <c r="B732" s="104"/>
      <c r="C732" s="104"/>
      <c r="D732" s="104"/>
      <c r="E732" s="104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</row>
    <row r="733" spans="2:18">
      <c r="B733" s="104"/>
      <c r="C733" s="104"/>
      <c r="D733" s="104"/>
      <c r="E733" s="104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</row>
    <row r="734" spans="2:18">
      <c r="B734" s="104"/>
      <c r="C734" s="104"/>
      <c r="D734" s="104"/>
      <c r="E734" s="104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</row>
    <row r="735" spans="2:18">
      <c r="B735" s="104"/>
      <c r="C735" s="104"/>
      <c r="D735" s="104"/>
      <c r="E735" s="104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</row>
    <row r="736" spans="2:18">
      <c r="B736" s="104"/>
      <c r="C736" s="104"/>
      <c r="D736" s="104"/>
      <c r="E736" s="104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</row>
    <row r="737" spans="2:18">
      <c r="B737" s="104"/>
      <c r="C737" s="104"/>
      <c r="D737" s="104"/>
      <c r="E737" s="104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</row>
    <row r="738" spans="2:18">
      <c r="B738" s="104"/>
      <c r="C738" s="104"/>
      <c r="D738" s="104"/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</row>
    <row r="739" spans="2:18">
      <c r="B739" s="104"/>
      <c r="C739" s="104"/>
      <c r="D739" s="104"/>
      <c r="E739" s="104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</row>
    <row r="740" spans="2:18">
      <c r="B740" s="104"/>
      <c r="C740" s="104"/>
      <c r="D740" s="104"/>
      <c r="E740" s="104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</row>
    <row r="741" spans="2:18">
      <c r="B741" s="104"/>
      <c r="C741" s="104"/>
      <c r="D741" s="104"/>
      <c r="E741" s="104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</row>
    <row r="742" spans="2:18">
      <c r="B742" s="104"/>
      <c r="C742" s="104"/>
      <c r="D742" s="104"/>
      <c r="E742" s="104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</row>
    <row r="743" spans="2:18">
      <c r="B743" s="104"/>
      <c r="C743" s="104"/>
      <c r="D743" s="104"/>
      <c r="E743" s="104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</row>
    <row r="744" spans="2:18">
      <c r="B744" s="104"/>
      <c r="C744" s="104"/>
      <c r="D744" s="104"/>
      <c r="E744" s="104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</row>
    <row r="745" spans="2:18">
      <c r="B745" s="104"/>
      <c r="C745" s="104"/>
      <c r="D745" s="104"/>
      <c r="E745" s="104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</row>
    <row r="746" spans="2:18">
      <c r="B746" s="104"/>
      <c r="C746" s="104"/>
      <c r="D746" s="104"/>
      <c r="E746" s="104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</row>
    <row r="747" spans="2:18">
      <c r="B747" s="104"/>
      <c r="C747" s="104"/>
      <c r="D747" s="104"/>
      <c r="E747" s="104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</row>
    <row r="748" spans="2:18">
      <c r="B748" s="104"/>
      <c r="C748" s="104"/>
      <c r="D748" s="104"/>
      <c r="E748" s="104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</row>
    <row r="749" spans="2:18">
      <c r="B749" s="104"/>
      <c r="C749" s="104"/>
      <c r="D749" s="104"/>
      <c r="E749" s="104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</row>
    <row r="750" spans="2:18">
      <c r="B750" s="104"/>
      <c r="C750" s="104"/>
      <c r="D750" s="104"/>
      <c r="E750" s="104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</row>
    <row r="751" spans="2:18">
      <c r="B751" s="104"/>
      <c r="C751" s="104"/>
      <c r="D751" s="104"/>
      <c r="E751" s="104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</row>
    <row r="752" spans="2:18">
      <c r="B752" s="104"/>
      <c r="C752" s="104"/>
      <c r="D752" s="104"/>
      <c r="E752" s="104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</row>
    <row r="753" spans="2:18">
      <c r="B753" s="104"/>
      <c r="C753" s="104"/>
      <c r="D753" s="104"/>
      <c r="E753" s="104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</row>
    <row r="754" spans="2:18">
      <c r="B754" s="104"/>
      <c r="C754" s="104"/>
      <c r="D754" s="104"/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</row>
    <row r="755" spans="2:18">
      <c r="B755" s="104"/>
      <c r="C755" s="104"/>
      <c r="D755" s="104"/>
      <c r="E755" s="104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</row>
    <row r="756" spans="2:18">
      <c r="B756" s="104"/>
      <c r="C756" s="104"/>
      <c r="D756" s="104"/>
      <c r="E756" s="104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</row>
    <row r="757" spans="2:18">
      <c r="B757" s="104"/>
      <c r="C757" s="104"/>
      <c r="D757" s="104"/>
      <c r="E757" s="104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</row>
    <row r="758" spans="2:18">
      <c r="B758" s="104"/>
      <c r="C758" s="104"/>
      <c r="D758" s="104"/>
      <c r="E758" s="104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</row>
    <row r="759" spans="2:18">
      <c r="B759" s="104"/>
      <c r="C759" s="104"/>
      <c r="D759" s="104"/>
      <c r="E759" s="104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</row>
    <row r="760" spans="2:18">
      <c r="B760" s="104"/>
      <c r="C760" s="104"/>
      <c r="D760" s="104"/>
      <c r="E760" s="104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</row>
    <row r="761" spans="2:18">
      <c r="B761" s="104"/>
      <c r="C761" s="104"/>
      <c r="D761" s="104"/>
      <c r="E761" s="104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</row>
    <row r="762" spans="2:18">
      <c r="B762" s="104"/>
      <c r="C762" s="104"/>
      <c r="D762" s="104"/>
      <c r="E762" s="104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</row>
    <row r="763" spans="2:18">
      <c r="B763" s="104"/>
      <c r="C763" s="104"/>
      <c r="D763" s="104"/>
      <c r="E763" s="104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</row>
    <row r="764" spans="2:18">
      <c r="B764" s="104"/>
      <c r="C764" s="104"/>
      <c r="D764" s="104"/>
      <c r="E764" s="104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</row>
    <row r="765" spans="2:18">
      <c r="B765" s="104"/>
      <c r="C765" s="104"/>
      <c r="D765" s="104"/>
      <c r="E765" s="104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</row>
    <row r="766" spans="2:18">
      <c r="B766" s="104"/>
      <c r="C766" s="104"/>
      <c r="D766" s="104"/>
      <c r="E766" s="104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</row>
    <row r="767" spans="2:18">
      <c r="B767" s="104"/>
      <c r="C767" s="104"/>
      <c r="D767" s="104"/>
      <c r="E767" s="104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</row>
    <row r="768" spans="2:18">
      <c r="B768" s="104"/>
      <c r="C768" s="104"/>
      <c r="D768" s="104"/>
      <c r="E768" s="104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</row>
    <row r="769" spans="2:18">
      <c r="B769" s="104"/>
      <c r="C769" s="104"/>
      <c r="D769" s="104"/>
      <c r="E769" s="104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</row>
    <row r="770" spans="2:18">
      <c r="B770" s="104"/>
      <c r="C770" s="104"/>
      <c r="D770" s="104"/>
      <c r="E770" s="104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</row>
    <row r="771" spans="2:18">
      <c r="B771" s="104"/>
      <c r="C771" s="104"/>
      <c r="D771" s="104"/>
      <c r="E771" s="104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</row>
    <row r="772" spans="2:18">
      <c r="B772" s="104"/>
      <c r="C772" s="104"/>
      <c r="D772" s="104"/>
      <c r="E772" s="104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</row>
    <row r="773" spans="2:18">
      <c r="B773" s="104"/>
      <c r="C773" s="104"/>
      <c r="D773" s="104"/>
      <c r="E773" s="104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</row>
    <row r="774" spans="2:18">
      <c r="B774" s="104"/>
      <c r="C774" s="104"/>
      <c r="D774" s="104"/>
      <c r="E774" s="104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</row>
    <row r="775" spans="2:18">
      <c r="B775" s="104"/>
      <c r="C775" s="104"/>
      <c r="D775" s="104"/>
      <c r="E775" s="104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</row>
    <row r="776" spans="2:18">
      <c r="B776" s="104"/>
      <c r="C776" s="104"/>
      <c r="D776" s="104"/>
      <c r="E776" s="104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</row>
    <row r="777" spans="2:18">
      <c r="B777" s="104"/>
      <c r="C777" s="104"/>
      <c r="D777" s="104"/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</row>
    <row r="778" spans="2:18">
      <c r="B778" s="104"/>
      <c r="C778" s="104"/>
      <c r="D778" s="104"/>
      <c r="E778" s="104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</row>
    <row r="779" spans="2:18">
      <c r="B779" s="104"/>
      <c r="C779" s="104"/>
      <c r="D779" s="104"/>
      <c r="E779" s="104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</row>
    <row r="780" spans="2:18">
      <c r="B780" s="104"/>
      <c r="C780" s="104"/>
      <c r="D780" s="104"/>
      <c r="E780" s="104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</row>
    <row r="781" spans="2:18">
      <c r="B781" s="104"/>
      <c r="C781" s="104"/>
      <c r="D781" s="104"/>
      <c r="E781" s="104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</row>
    <row r="782" spans="2:18">
      <c r="B782" s="104"/>
      <c r="C782" s="104"/>
      <c r="D782" s="104"/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</row>
    <row r="783" spans="2:18">
      <c r="B783" s="104"/>
      <c r="C783" s="104"/>
      <c r="D783" s="104"/>
      <c r="E783" s="104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</row>
    <row r="784" spans="2:18">
      <c r="B784" s="104"/>
      <c r="C784" s="104"/>
      <c r="D784" s="104"/>
      <c r="E784" s="104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</row>
    <row r="785" spans="2:18">
      <c r="B785" s="104"/>
      <c r="C785" s="104"/>
      <c r="D785" s="104"/>
      <c r="E785" s="104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</row>
    <row r="786" spans="2:18">
      <c r="B786" s="104"/>
      <c r="C786" s="104"/>
      <c r="D786" s="104"/>
      <c r="E786" s="104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</row>
    <row r="787" spans="2:18">
      <c r="B787" s="104"/>
      <c r="C787" s="104"/>
      <c r="D787" s="104"/>
      <c r="E787" s="104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</row>
    <row r="788" spans="2:18">
      <c r="B788" s="104"/>
      <c r="C788" s="104"/>
      <c r="D788" s="104"/>
      <c r="E788" s="104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</row>
    <row r="789" spans="2:18">
      <c r="B789" s="104"/>
      <c r="C789" s="104"/>
      <c r="D789" s="104"/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</row>
    <row r="790" spans="2:18">
      <c r="B790" s="104"/>
      <c r="C790" s="104"/>
      <c r="D790" s="104"/>
      <c r="E790" s="104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</row>
    <row r="791" spans="2:18">
      <c r="B791" s="104"/>
      <c r="C791" s="104"/>
      <c r="D791" s="104"/>
      <c r="E791" s="104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</row>
    <row r="792" spans="2:18">
      <c r="B792" s="104"/>
      <c r="C792" s="104"/>
      <c r="D792" s="104"/>
      <c r="E792" s="104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</row>
    <row r="793" spans="2:18">
      <c r="B793" s="104"/>
      <c r="C793" s="104"/>
      <c r="D793" s="104"/>
      <c r="E793" s="104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</row>
    <row r="794" spans="2:18">
      <c r="B794" s="104"/>
      <c r="C794" s="104"/>
      <c r="D794" s="104"/>
      <c r="E794" s="104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</row>
    <row r="795" spans="2:18">
      <c r="B795" s="104"/>
      <c r="C795" s="104"/>
      <c r="D795" s="104"/>
      <c r="E795" s="104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</row>
    <row r="796" spans="2:18">
      <c r="B796" s="104"/>
      <c r="C796" s="104"/>
      <c r="D796" s="104"/>
      <c r="E796" s="104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</row>
    <row r="797" spans="2:18">
      <c r="B797" s="104"/>
      <c r="C797" s="104"/>
      <c r="D797" s="104"/>
      <c r="E797" s="104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</row>
    <row r="798" spans="2:18">
      <c r="B798" s="104"/>
      <c r="C798" s="104"/>
      <c r="D798" s="104"/>
      <c r="E798" s="104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</row>
    <row r="799" spans="2:18">
      <c r="B799" s="104"/>
      <c r="C799" s="104"/>
      <c r="D799" s="104"/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</row>
    <row r="800" spans="2:18">
      <c r="B800" s="104"/>
      <c r="C800" s="104"/>
      <c r="D800" s="104"/>
      <c r="E800" s="104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</row>
    <row r="801" spans="2:18">
      <c r="B801" s="104"/>
      <c r="C801" s="104"/>
      <c r="D801" s="104"/>
      <c r="E801" s="104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</row>
    <row r="802" spans="2:18">
      <c r="B802" s="104"/>
      <c r="C802" s="104"/>
      <c r="D802" s="104"/>
      <c r="E802" s="104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</row>
    <row r="803" spans="2:18">
      <c r="B803" s="104"/>
      <c r="C803" s="104"/>
      <c r="D803" s="104"/>
      <c r="E803" s="104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</row>
    <row r="804" spans="2:18">
      <c r="B804" s="104"/>
      <c r="C804" s="104"/>
      <c r="D804" s="104"/>
      <c r="E804" s="104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</row>
    <row r="805" spans="2:18">
      <c r="B805" s="104"/>
      <c r="C805" s="104"/>
      <c r="D805" s="104"/>
      <c r="E805" s="104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</row>
    <row r="806" spans="2:18">
      <c r="B806" s="104"/>
      <c r="C806" s="104"/>
      <c r="D806" s="104"/>
      <c r="E806" s="104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</row>
    <row r="807" spans="2:18">
      <c r="B807" s="104"/>
      <c r="C807" s="104"/>
      <c r="D807" s="104"/>
      <c r="E807" s="104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</row>
    <row r="808" spans="2:18">
      <c r="B808" s="104"/>
      <c r="C808" s="104"/>
      <c r="D808" s="104"/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</row>
    <row r="809" spans="2:18">
      <c r="B809" s="104"/>
      <c r="C809" s="104"/>
      <c r="D809" s="104"/>
      <c r="E809" s="104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</row>
    <row r="810" spans="2:18">
      <c r="B810" s="104"/>
      <c r="C810" s="104"/>
      <c r="D810" s="104"/>
      <c r="E810" s="104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</row>
    <row r="811" spans="2:18">
      <c r="B811" s="104"/>
      <c r="C811" s="104"/>
      <c r="D811" s="104"/>
      <c r="E811" s="104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</row>
    <row r="812" spans="2:18">
      <c r="B812" s="104"/>
      <c r="C812" s="104"/>
      <c r="D812" s="104"/>
      <c r="E812" s="104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</row>
    <row r="813" spans="2:18">
      <c r="B813" s="104"/>
      <c r="C813" s="104"/>
      <c r="D813" s="104"/>
      <c r="E813" s="104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</row>
    <row r="814" spans="2:18">
      <c r="B814" s="104"/>
      <c r="C814" s="104"/>
      <c r="D814" s="104"/>
      <c r="E814" s="104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</row>
    <row r="815" spans="2:18">
      <c r="B815" s="104"/>
      <c r="C815" s="104"/>
      <c r="D815" s="104"/>
      <c r="E815" s="104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</row>
    <row r="816" spans="2:18">
      <c r="B816" s="104"/>
      <c r="C816" s="104"/>
      <c r="D816" s="104"/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</row>
    <row r="817" spans="2:18">
      <c r="B817" s="104"/>
      <c r="C817" s="104"/>
      <c r="D817" s="104"/>
      <c r="E817" s="104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</row>
    <row r="818" spans="2:18">
      <c r="B818" s="104"/>
      <c r="C818" s="104"/>
      <c r="D818" s="104"/>
      <c r="E818" s="104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</row>
    <row r="819" spans="2:18">
      <c r="B819" s="104"/>
      <c r="C819" s="104"/>
      <c r="D819" s="104"/>
      <c r="E819" s="104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</row>
    <row r="820" spans="2:18">
      <c r="B820" s="104"/>
      <c r="C820" s="104"/>
      <c r="D820" s="104"/>
      <c r="E820" s="104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</row>
    <row r="821" spans="2:18">
      <c r="B821" s="104"/>
      <c r="C821" s="104"/>
      <c r="D821" s="104"/>
      <c r="E821" s="104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</row>
    <row r="822" spans="2:18">
      <c r="B822" s="104"/>
      <c r="C822" s="104"/>
      <c r="D822" s="104"/>
      <c r="E822" s="104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</row>
    <row r="823" spans="2:18">
      <c r="B823" s="104"/>
      <c r="C823" s="104"/>
      <c r="D823" s="104"/>
      <c r="E823" s="104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</row>
    <row r="824" spans="2:18">
      <c r="B824" s="104"/>
      <c r="C824" s="104"/>
      <c r="D824" s="104"/>
      <c r="E824" s="104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</row>
    <row r="825" spans="2:18">
      <c r="B825" s="104"/>
      <c r="C825" s="104"/>
      <c r="D825" s="104"/>
      <c r="E825" s="104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</row>
    <row r="826" spans="2:18">
      <c r="B826" s="104"/>
      <c r="C826" s="104"/>
      <c r="D826" s="104"/>
      <c r="E826" s="104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</row>
    <row r="827" spans="2:18">
      <c r="B827" s="104"/>
      <c r="C827" s="104"/>
      <c r="D827" s="104"/>
      <c r="E827" s="104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</row>
    <row r="828" spans="2:18">
      <c r="B828" s="104"/>
      <c r="C828" s="104"/>
      <c r="D828" s="104"/>
      <c r="E828" s="104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</row>
    <row r="829" spans="2:18">
      <c r="B829" s="104"/>
      <c r="C829" s="104"/>
      <c r="D829" s="104"/>
      <c r="E829" s="104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</row>
    <row r="830" spans="2:18">
      <c r="B830" s="104"/>
      <c r="C830" s="104"/>
      <c r="D830" s="104"/>
      <c r="E830" s="104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</row>
    <row r="831" spans="2:18">
      <c r="B831" s="104"/>
      <c r="C831" s="104"/>
      <c r="D831" s="104"/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</row>
    <row r="832" spans="2:18">
      <c r="B832" s="104"/>
      <c r="C832" s="104"/>
      <c r="D832" s="104"/>
      <c r="E832" s="104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</row>
    <row r="833" spans="2:18">
      <c r="B833" s="104"/>
      <c r="C833" s="104"/>
      <c r="D833" s="104"/>
      <c r="E833" s="104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</row>
    <row r="834" spans="2:18">
      <c r="B834" s="104"/>
      <c r="C834" s="104"/>
      <c r="D834" s="104"/>
      <c r="E834" s="104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</row>
    <row r="835" spans="2:18">
      <c r="B835" s="104"/>
      <c r="C835" s="104"/>
      <c r="D835" s="104"/>
      <c r="E835" s="104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</row>
    <row r="836" spans="2:18">
      <c r="B836" s="104"/>
      <c r="C836" s="104"/>
      <c r="D836" s="104"/>
      <c r="E836" s="104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</row>
    <row r="837" spans="2:18">
      <c r="B837" s="104"/>
      <c r="C837" s="104"/>
      <c r="D837" s="104"/>
      <c r="E837" s="104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</row>
    <row r="838" spans="2:18">
      <c r="B838" s="104"/>
      <c r="C838" s="104"/>
      <c r="D838" s="104"/>
      <c r="E838" s="104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</row>
    <row r="839" spans="2:18">
      <c r="B839" s="104"/>
      <c r="C839" s="104"/>
      <c r="D839" s="104"/>
      <c r="E839" s="104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</row>
    <row r="840" spans="2:18">
      <c r="B840" s="104"/>
      <c r="C840" s="104"/>
      <c r="D840" s="104"/>
      <c r="E840" s="104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</row>
    <row r="841" spans="2:18">
      <c r="B841" s="104"/>
      <c r="C841" s="104"/>
      <c r="D841" s="104"/>
      <c r="E841" s="104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</row>
    <row r="842" spans="2:18">
      <c r="B842" s="104"/>
      <c r="C842" s="104"/>
      <c r="D842" s="104"/>
      <c r="E842" s="104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</row>
    <row r="843" spans="2:18">
      <c r="B843" s="104"/>
      <c r="C843" s="104"/>
      <c r="D843" s="104"/>
      <c r="E843" s="104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</row>
    <row r="844" spans="2:18">
      <c r="B844" s="104"/>
      <c r="C844" s="104"/>
      <c r="D844" s="104"/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</row>
    <row r="845" spans="2:18">
      <c r="B845" s="104"/>
      <c r="C845" s="104"/>
      <c r="D845" s="104"/>
      <c r="E845" s="104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</row>
    <row r="846" spans="2:18">
      <c r="B846" s="104"/>
      <c r="C846" s="104"/>
      <c r="D846" s="104"/>
      <c r="E846" s="104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</row>
    <row r="847" spans="2:18">
      <c r="B847" s="104"/>
      <c r="C847" s="104"/>
      <c r="D847" s="104"/>
      <c r="E847" s="104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</row>
    <row r="848" spans="2:18">
      <c r="B848" s="104"/>
      <c r="C848" s="104"/>
      <c r="D848" s="104"/>
      <c r="E848" s="104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</row>
    <row r="849" spans="2:18">
      <c r="B849" s="104"/>
      <c r="C849" s="104"/>
      <c r="D849" s="104"/>
      <c r="E849" s="104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</row>
    <row r="850" spans="2:18">
      <c r="B850" s="104"/>
      <c r="C850" s="104"/>
      <c r="D850" s="104"/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</row>
    <row r="851" spans="2:18">
      <c r="B851" s="104"/>
      <c r="C851" s="104"/>
      <c r="D851" s="104"/>
      <c r="E851" s="104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</row>
    <row r="852" spans="2:18">
      <c r="B852" s="104"/>
      <c r="C852" s="104"/>
      <c r="D852" s="104"/>
      <c r="E852" s="104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</row>
    <row r="853" spans="2:18">
      <c r="B853" s="104"/>
      <c r="C853" s="104"/>
      <c r="D853" s="104"/>
      <c r="E853" s="104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</row>
    <row r="854" spans="2:18">
      <c r="B854" s="104"/>
      <c r="C854" s="104"/>
      <c r="D854" s="104"/>
      <c r="E854" s="104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</row>
    <row r="855" spans="2:18">
      <c r="B855" s="104"/>
      <c r="C855" s="104"/>
      <c r="D855" s="104"/>
      <c r="E855" s="104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</row>
    <row r="856" spans="2:18">
      <c r="B856" s="104"/>
      <c r="C856" s="104"/>
      <c r="D856" s="104"/>
      <c r="E856" s="104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</row>
    <row r="857" spans="2:18">
      <c r="B857" s="104"/>
      <c r="C857" s="104"/>
      <c r="D857" s="104"/>
      <c r="E857" s="104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</row>
    <row r="858" spans="2:18">
      <c r="B858" s="104"/>
      <c r="C858" s="104"/>
      <c r="D858" s="104"/>
      <c r="E858" s="104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</row>
    <row r="859" spans="2:18">
      <c r="B859" s="104"/>
      <c r="C859" s="104"/>
      <c r="D859" s="104"/>
      <c r="E859" s="104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</row>
    <row r="860" spans="2:18">
      <c r="B860" s="104"/>
      <c r="C860" s="104"/>
      <c r="D860" s="104"/>
      <c r="E860" s="104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</row>
    <row r="861" spans="2:18">
      <c r="B861" s="104"/>
      <c r="C861" s="104"/>
      <c r="D861" s="104"/>
      <c r="E861" s="104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</row>
    <row r="862" spans="2:18">
      <c r="B862" s="104"/>
      <c r="C862" s="104"/>
      <c r="D862" s="104"/>
      <c r="E862" s="104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</row>
    <row r="863" spans="2:18">
      <c r="B863" s="104"/>
      <c r="C863" s="104"/>
      <c r="D863" s="104"/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</row>
    <row r="864" spans="2:18">
      <c r="B864" s="104"/>
      <c r="C864" s="104"/>
      <c r="D864" s="104"/>
      <c r="E864" s="104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</row>
    <row r="865" spans="2:18">
      <c r="B865" s="104"/>
      <c r="C865" s="104"/>
      <c r="D865" s="104"/>
      <c r="E865" s="104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</row>
    <row r="866" spans="2:18">
      <c r="B866" s="104"/>
      <c r="C866" s="104"/>
      <c r="D866" s="104"/>
      <c r="E866" s="104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</row>
    <row r="867" spans="2:18">
      <c r="B867" s="104"/>
      <c r="C867" s="104"/>
      <c r="D867" s="104"/>
      <c r="E867" s="104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</row>
    <row r="868" spans="2:18">
      <c r="B868" s="104"/>
      <c r="C868" s="104"/>
      <c r="D868" s="104"/>
      <c r="E868" s="104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</row>
    <row r="869" spans="2:18">
      <c r="B869" s="104"/>
      <c r="C869" s="104"/>
      <c r="D869" s="104"/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</row>
    <row r="870" spans="2:18">
      <c r="B870" s="104"/>
      <c r="C870" s="104"/>
      <c r="D870" s="104"/>
      <c r="E870" s="104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</row>
    <row r="871" spans="2:18">
      <c r="B871" s="104"/>
      <c r="C871" s="104"/>
      <c r="D871" s="104"/>
      <c r="E871" s="104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</row>
    <row r="872" spans="2:18">
      <c r="B872" s="104"/>
      <c r="C872" s="104"/>
      <c r="D872" s="104"/>
      <c r="E872" s="104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</row>
    <row r="873" spans="2:18">
      <c r="B873" s="104"/>
      <c r="C873" s="104"/>
      <c r="D873" s="104"/>
      <c r="E873" s="104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</row>
    <row r="874" spans="2:18">
      <c r="B874" s="104"/>
      <c r="C874" s="104"/>
      <c r="D874" s="104"/>
      <c r="E874" s="104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</row>
    <row r="875" spans="2:18">
      <c r="B875" s="104"/>
      <c r="C875" s="104"/>
      <c r="D875" s="104"/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</row>
    <row r="876" spans="2:18">
      <c r="B876" s="104"/>
      <c r="C876" s="104"/>
      <c r="D876" s="104"/>
      <c r="E876" s="104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</row>
    <row r="877" spans="2:18">
      <c r="B877" s="104"/>
      <c r="C877" s="104"/>
      <c r="D877" s="104"/>
      <c r="E877" s="104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</row>
    <row r="878" spans="2:18">
      <c r="B878" s="104"/>
      <c r="C878" s="104"/>
      <c r="D878" s="104"/>
      <c r="E878" s="104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</row>
    <row r="879" spans="2:18">
      <c r="B879" s="104"/>
      <c r="C879" s="104"/>
      <c r="D879" s="104"/>
      <c r="E879" s="104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</row>
    <row r="880" spans="2:18">
      <c r="B880" s="104"/>
      <c r="C880" s="104"/>
      <c r="D880" s="104"/>
      <c r="E880" s="104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</row>
    <row r="881" spans="2:18">
      <c r="B881" s="104"/>
      <c r="C881" s="104"/>
      <c r="D881" s="104"/>
      <c r="E881" s="104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</row>
    <row r="882" spans="2:18"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</row>
    <row r="883" spans="2:18">
      <c r="B883" s="104"/>
      <c r="C883" s="104"/>
      <c r="D883" s="104"/>
      <c r="E883" s="104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</row>
    <row r="884" spans="2:18">
      <c r="B884" s="104"/>
      <c r="C884" s="104"/>
      <c r="D884" s="104"/>
      <c r="E884" s="104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</row>
    <row r="885" spans="2:18">
      <c r="B885" s="104"/>
      <c r="C885" s="104"/>
      <c r="D885" s="104"/>
      <c r="E885" s="104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</row>
    <row r="886" spans="2:18">
      <c r="B886" s="104"/>
      <c r="C886" s="104"/>
      <c r="D886" s="104"/>
      <c r="E886" s="104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</row>
    <row r="887" spans="2:18">
      <c r="B887" s="104"/>
      <c r="C887" s="104"/>
      <c r="D887" s="104"/>
      <c r="E887" s="104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</row>
    <row r="888" spans="2:18">
      <c r="B888" s="104"/>
      <c r="C888" s="104"/>
      <c r="D888" s="104"/>
      <c r="E888" s="104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</row>
    <row r="889" spans="2:18">
      <c r="B889" s="104"/>
      <c r="C889" s="104"/>
      <c r="D889" s="104"/>
      <c r="E889" s="104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</row>
    <row r="890" spans="2:18">
      <c r="B890" s="104"/>
      <c r="C890" s="104"/>
      <c r="D890" s="104"/>
      <c r="E890" s="104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</row>
    <row r="891" spans="2:18">
      <c r="B891" s="104"/>
      <c r="C891" s="104"/>
      <c r="D891" s="104"/>
      <c r="E891" s="104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</row>
    <row r="892" spans="2:18">
      <c r="B892" s="104"/>
      <c r="C892" s="104"/>
      <c r="D892" s="104"/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</row>
    <row r="893" spans="2:18">
      <c r="B893" s="104"/>
      <c r="C893" s="104"/>
      <c r="D893" s="104"/>
      <c r="E893" s="104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</row>
    <row r="894" spans="2:18">
      <c r="B894" s="104"/>
      <c r="C894" s="104"/>
      <c r="D894" s="104"/>
      <c r="E894" s="104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</row>
    <row r="895" spans="2:18">
      <c r="B895" s="104"/>
      <c r="C895" s="104"/>
      <c r="D895" s="104"/>
      <c r="E895" s="104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</row>
    <row r="896" spans="2:18">
      <c r="B896" s="104"/>
      <c r="C896" s="104"/>
      <c r="D896" s="104"/>
      <c r="E896" s="104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</row>
    <row r="897" spans="2:18">
      <c r="B897" s="104"/>
      <c r="C897" s="104"/>
      <c r="D897" s="104"/>
      <c r="E897" s="104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</row>
    <row r="898" spans="2:18">
      <c r="B898" s="104"/>
      <c r="C898" s="104"/>
      <c r="D898" s="104"/>
      <c r="E898" s="104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</row>
    <row r="899" spans="2:18">
      <c r="B899" s="104"/>
      <c r="C899" s="104"/>
      <c r="D899" s="104"/>
      <c r="E899" s="104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</row>
    <row r="900" spans="2:18">
      <c r="B900" s="104"/>
      <c r="C900" s="104"/>
      <c r="D900" s="104"/>
      <c r="E900" s="104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</row>
    <row r="901" spans="2:18">
      <c r="B901" s="104"/>
      <c r="C901" s="104"/>
      <c r="D901" s="104"/>
      <c r="E901" s="104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</row>
    <row r="902" spans="2:18">
      <c r="B902" s="104"/>
      <c r="C902" s="104"/>
      <c r="D902" s="104"/>
      <c r="E902" s="104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</row>
    <row r="903" spans="2:18">
      <c r="B903" s="104"/>
      <c r="C903" s="104"/>
      <c r="D903" s="104"/>
      <c r="E903" s="104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</row>
    <row r="904" spans="2:18">
      <c r="B904" s="104"/>
      <c r="C904" s="104"/>
      <c r="D904" s="104"/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</row>
    <row r="905" spans="2:18">
      <c r="B905" s="104"/>
      <c r="C905" s="104"/>
      <c r="D905" s="104"/>
      <c r="E905" s="104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</row>
    <row r="906" spans="2:18">
      <c r="B906" s="104"/>
      <c r="C906" s="104"/>
      <c r="D906" s="104"/>
      <c r="E906" s="104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</row>
    <row r="907" spans="2:18">
      <c r="B907" s="104"/>
      <c r="C907" s="104"/>
      <c r="D907" s="104"/>
      <c r="E907" s="104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</row>
    <row r="908" spans="2:18">
      <c r="B908" s="104"/>
      <c r="C908" s="104"/>
      <c r="D908" s="104"/>
      <c r="E908" s="104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</row>
    <row r="909" spans="2:18">
      <c r="B909" s="104"/>
      <c r="C909" s="104"/>
      <c r="D909" s="104"/>
      <c r="E909" s="104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</row>
    <row r="910" spans="2:18">
      <c r="B910" s="104"/>
      <c r="C910" s="104"/>
      <c r="D910" s="104"/>
      <c r="E910" s="104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</row>
    <row r="911" spans="2:18">
      <c r="B911" s="104"/>
      <c r="C911" s="104"/>
      <c r="D911" s="104"/>
      <c r="E911" s="104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</row>
    <row r="912" spans="2:18">
      <c r="B912" s="104"/>
      <c r="C912" s="104"/>
      <c r="D912" s="104"/>
      <c r="E912" s="104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</row>
    <row r="913" spans="2:18">
      <c r="B913" s="104"/>
      <c r="C913" s="104"/>
      <c r="D913" s="104"/>
      <c r="E913" s="104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</row>
    <row r="914" spans="2:18">
      <c r="B914" s="104"/>
      <c r="C914" s="104"/>
      <c r="D914" s="104"/>
      <c r="E914" s="104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</row>
    <row r="915" spans="2:18">
      <c r="B915" s="104"/>
      <c r="C915" s="104"/>
      <c r="D915" s="104"/>
      <c r="E915" s="104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</row>
    <row r="916" spans="2:18">
      <c r="B916" s="104"/>
      <c r="C916" s="104"/>
      <c r="D916" s="104"/>
      <c r="E916" s="104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</row>
    <row r="917" spans="2:18">
      <c r="B917" s="104"/>
      <c r="C917" s="104"/>
      <c r="D917" s="104"/>
      <c r="E917" s="104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</row>
    <row r="918" spans="2:18">
      <c r="B918" s="104"/>
      <c r="C918" s="104"/>
      <c r="D918" s="104"/>
      <c r="E918" s="104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</row>
    <row r="919" spans="2:18">
      <c r="B919" s="104"/>
      <c r="C919" s="104"/>
      <c r="D919" s="104"/>
      <c r="E919" s="104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</row>
    <row r="920" spans="2:18">
      <c r="B920" s="104"/>
      <c r="C920" s="104"/>
      <c r="D920" s="104"/>
      <c r="E920" s="104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</row>
    <row r="921" spans="2:18">
      <c r="B921" s="104"/>
      <c r="C921" s="104"/>
      <c r="D921" s="104"/>
      <c r="E921" s="104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</row>
    <row r="922" spans="2:18">
      <c r="B922" s="104"/>
      <c r="C922" s="104"/>
      <c r="D922" s="104"/>
      <c r="E922" s="104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</row>
    <row r="923" spans="2:18">
      <c r="B923" s="104"/>
      <c r="C923" s="104"/>
      <c r="D923" s="104"/>
      <c r="E923" s="104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</row>
    <row r="924" spans="2:18">
      <c r="B924" s="104"/>
      <c r="C924" s="104"/>
      <c r="D924" s="104"/>
      <c r="E924" s="104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</row>
    <row r="925" spans="2:18">
      <c r="B925" s="104"/>
      <c r="C925" s="104"/>
      <c r="D925" s="104"/>
      <c r="E925" s="104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</row>
    <row r="926" spans="2:18">
      <c r="B926" s="104"/>
      <c r="C926" s="104"/>
      <c r="D926" s="104"/>
      <c r="E926" s="104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</row>
    <row r="927" spans="2:18">
      <c r="B927" s="104"/>
      <c r="C927" s="104"/>
      <c r="D927" s="104"/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</row>
    <row r="928" spans="2:18">
      <c r="B928" s="104"/>
      <c r="C928" s="104"/>
      <c r="D928" s="104"/>
      <c r="E928" s="104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</row>
    <row r="929" spans="2:18">
      <c r="B929" s="104"/>
      <c r="C929" s="104"/>
      <c r="D929" s="104"/>
      <c r="E929" s="104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</row>
    <row r="930" spans="2:18">
      <c r="B930" s="104"/>
      <c r="C930" s="104"/>
      <c r="D930" s="104"/>
      <c r="E930" s="104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</row>
    <row r="931" spans="2:18">
      <c r="B931" s="104"/>
      <c r="C931" s="104"/>
      <c r="D931" s="104"/>
      <c r="E931" s="104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</row>
    <row r="932" spans="2:18">
      <c r="B932" s="104"/>
      <c r="C932" s="104"/>
      <c r="D932" s="104"/>
      <c r="E932" s="104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</row>
    <row r="933" spans="2:18">
      <c r="B933" s="104"/>
      <c r="C933" s="104"/>
      <c r="D933" s="104"/>
      <c r="E933" s="104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</row>
    <row r="934" spans="2:18">
      <c r="B934" s="104"/>
      <c r="C934" s="104"/>
      <c r="D934" s="104"/>
      <c r="E934" s="104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</row>
    <row r="935" spans="2:18">
      <c r="B935" s="104"/>
      <c r="C935" s="104"/>
      <c r="D935" s="104"/>
      <c r="E935" s="104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</row>
    <row r="936" spans="2:18">
      <c r="B936" s="104"/>
      <c r="C936" s="104"/>
      <c r="D936" s="104"/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</row>
    <row r="937" spans="2:18">
      <c r="B937" s="104"/>
      <c r="C937" s="104"/>
      <c r="D937" s="104"/>
      <c r="E937" s="104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</row>
    <row r="938" spans="2:18">
      <c r="B938" s="104"/>
      <c r="C938" s="104"/>
      <c r="D938" s="104"/>
      <c r="E938" s="104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</row>
    <row r="939" spans="2:18">
      <c r="B939" s="104"/>
      <c r="C939" s="104"/>
      <c r="D939" s="104"/>
      <c r="E939" s="104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</row>
    <row r="940" spans="2:18">
      <c r="B940" s="104"/>
      <c r="C940" s="104"/>
      <c r="D940" s="104"/>
      <c r="E940" s="104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</row>
    <row r="941" spans="2:18">
      <c r="B941" s="104"/>
      <c r="C941" s="104"/>
      <c r="D941" s="104"/>
      <c r="E941" s="104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</row>
    <row r="942" spans="2:18">
      <c r="B942" s="104"/>
      <c r="C942" s="104"/>
      <c r="D942" s="104"/>
      <c r="E942" s="104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</row>
    <row r="943" spans="2:18">
      <c r="B943" s="104"/>
      <c r="C943" s="104"/>
      <c r="D943" s="104"/>
      <c r="E943" s="104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</row>
    <row r="944" spans="2:18">
      <c r="B944" s="104"/>
      <c r="C944" s="104"/>
      <c r="D944" s="104"/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</row>
    <row r="945" spans="2:18">
      <c r="B945" s="104"/>
      <c r="C945" s="104"/>
      <c r="D945" s="104"/>
      <c r="E945" s="104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</row>
    <row r="946" spans="2:18">
      <c r="B946" s="104"/>
      <c r="C946" s="104"/>
      <c r="D946" s="104"/>
      <c r="E946" s="104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</row>
    <row r="947" spans="2:18">
      <c r="B947" s="104"/>
      <c r="C947" s="104"/>
      <c r="D947" s="104"/>
      <c r="E947" s="104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</row>
    <row r="948" spans="2:18">
      <c r="B948" s="104"/>
      <c r="C948" s="104"/>
      <c r="D948" s="104"/>
      <c r="E948" s="104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</row>
    <row r="949" spans="2:18">
      <c r="B949" s="104"/>
      <c r="C949" s="104"/>
      <c r="D949" s="104"/>
      <c r="E949" s="104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</row>
    <row r="950" spans="2:18">
      <c r="B950" s="104"/>
      <c r="C950" s="104"/>
      <c r="D950" s="104"/>
      <c r="E950" s="104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</row>
    <row r="951" spans="2:18">
      <c r="B951" s="104"/>
      <c r="C951" s="104"/>
      <c r="D951" s="104"/>
      <c r="E951" s="104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</row>
    <row r="952" spans="2:18">
      <c r="B952" s="104"/>
      <c r="C952" s="104"/>
      <c r="D952" s="104"/>
      <c r="E952" s="104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</row>
    <row r="953" spans="2:18">
      <c r="B953" s="104"/>
      <c r="C953" s="104"/>
      <c r="D953" s="104"/>
      <c r="E953" s="104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</row>
    <row r="954" spans="2:18">
      <c r="B954" s="104"/>
      <c r="C954" s="104"/>
      <c r="D954" s="104"/>
      <c r="E954" s="104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</row>
    <row r="955" spans="2:18">
      <c r="B955" s="104"/>
      <c r="C955" s="104"/>
      <c r="D955" s="104"/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</row>
    <row r="956" spans="2:18">
      <c r="B956" s="104"/>
      <c r="C956" s="104"/>
      <c r="D956" s="104"/>
      <c r="E956" s="104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</row>
    <row r="957" spans="2:18">
      <c r="B957" s="104"/>
      <c r="C957" s="104"/>
      <c r="D957" s="104"/>
      <c r="E957" s="104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</row>
    <row r="958" spans="2:18">
      <c r="B958" s="104"/>
      <c r="C958" s="104"/>
      <c r="D958" s="104"/>
      <c r="E958" s="104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</row>
    <row r="959" spans="2:18">
      <c r="B959" s="104"/>
      <c r="C959" s="104"/>
      <c r="D959" s="104"/>
      <c r="E959" s="104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</row>
    <row r="960" spans="2:18">
      <c r="B960" s="104"/>
      <c r="C960" s="104"/>
      <c r="D960" s="104"/>
      <c r="E960" s="104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</row>
    <row r="961" spans="2:18">
      <c r="B961" s="104"/>
      <c r="C961" s="104"/>
      <c r="D961" s="104"/>
      <c r="E961" s="104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</row>
    <row r="962" spans="2:18">
      <c r="B962" s="104"/>
      <c r="C962" s="104"/>
      <c r="D962" s="104"/>
      <c r="E962" s="104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</row>
    <row r="963" spans="2:18">
      <c r="B963" s="104"/>
      <c r="C963" s="104"/>
      <c r="D963" s="104"/>
      <c r="E963" s="104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</row>
    <row r="964" spans="2:18">
      <c r="B964" s="104"/>
      <c r="C964" s="104"/>
      <c r="D964" s="104"/>
      <c r="E964" s="104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</row>
    <row r="965" spans="2:18">
      <c r="B965" s="104"/>
      <c r="C965" s="104"/>
      <c r="D965" s="104"/>
      <c r="E965" s="104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</row>
    <row r="966" spans="2:18">
      <c r="B966" s="104"/>
      <c r="C966" s="104"/>
      <c r="D966" s="104"/>
      <c r="E966" s="104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</row>
    <row r="967" spans="2:18">
      <c r="B967" s="104"/>
      <c r="C967" s="104"/>
      <c r="D967" s="104"/>
      <c r="E967" s="104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</row>
    <row r="968" spans="2:18">
      <c r="B968" s="104"/>
      <c r="C968" s="104"/>
      <c r="D968" s="104"/>
      <c r="E968" s="104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</row>
    <row r="969" spans="2:18">
      <c r="B969" s="104"/>
      <c r="C969" s="104"/>
      <c r="D969" s="104"/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</row>
    <row r="970" spans="2:18">
      <c r="B970" s="104"/>
      <c r="C970" s="104"/>
      <c r="D970" s="104"/>
      <c r="E970" s="104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</row>
    <row r="971" spans="2:18">
      <c r="B971" s="104"/>
      <c r="C971" s="104"/>
      <c r="D971" s="104"/>
      <c r="E971" s="104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</row>
    <row r="972" spans="2:18">
      <c r="B972" s="104"/>
      <c r="C972" s="104"/>
      <c r="D972" s="104"/>
      <c r="E972" s="104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</row>
    <row r="973" spans="2:18">
      <c r="B973" s="104"/>
      <c r="C973" s="104"/>
      <c r="D973" s="104"/>
      <c r="E973" s="104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</row>
    <row r="974" spans="2:18">
      <c r="B974" s="104"/>
      <c r="C974" s="104"/>
      <c r="D974" s="104"/>
      <c r="E974" s="104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</row>
    <row r="975" spans="2:18">
      <c r="B975" s="104"/>
      <c r="C975" s="104"/>
      <c r="D975" s="104"/>
      <c r="E975" s="104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</row>
    <row r="976" spans="2:18">
      <c r="B976" s="104"/>
      <c r="C976" s="104"/>
      <c r="D976" s="104"/>
      <c r="E976" s="104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</row>
    <row r="977" spans="2:18">
      <c r="B977" s="104"/>
      <c r="C977" s="104"/>
      <c r="D977" s="104"/>
      <c r="E977" s="104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</row>
    <row r="978" spans="2:18">
      <c r="B978" s="104"/>
      <c r="C978" s="104"/>
      <c r="D978" s="104"/>
      <c r="E978" s="104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</row>
    <row r="979" spans="2:18">
      <c r="B979" s="104"/>
      <c r="C979" s="104"/>
      <c r="D979" s="104"/>
      <c r="E979" s="104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</row>
    <row r="980" spans="2:18">
      <c r="B980" s="104"/>
      <c r="C980" s="104"/>
      <c r="D980" s="104"/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</row>
    <row r="981" spans="2:18">
      <c r="B981" s="104"/>
      <c r="C981" s="104"/>
      <c r="D981" s="104"/>
      <c r="E981" s="104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</row>
    <row r="982" spans="2:18">
      <c r="B982" s="104"/>
      <c r="C982" s="104"/>
      <c r="D982" s="104"/>
      <c r="E982" s="104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</row>
    <row r="983" spans="2:18">
      <c r="B983" s="104"/>
      <c r="C983" s="104"/>
      <c r="D983" s="104"/>
      <c r="E983" s="104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</row>
    <row r="984" spans="2:18">
      <c r="B984" s="104"/>
      <c r="C984" s="104"/>
      <c r="D984" s="104"/>
      <c r="E984" s="104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</row>
    <row r="985" spans="2:18">
      <c r="B985" s="104"/>
      <c r="C985" s="104"/>
      <c r="D985" s="104"/>
      <c r="E985" s="104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</row>
    <row r="986" spans="2:18">
      <c r="B986" s="104"/>
      <c r="C986" s="104"/>
      <c r="D986" s="104"/>
      <c r="E986" s="104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</row>
    <row r="987" spans="2:18">
      <c r="B987" s="104"/>
      <c r="C987" s="104"/>
      <c r="D987" s="104"/>
      <c r="E987" s="104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</row>
    <row r="988" spans="2:18">
      <c r="B988" s="104"/>
      <c r="C988" s="104"/>
      <c r="D988" s="104"/>
      <c r="E988" s="104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</row>
    <row r="989" spans="2:18">
      <c r="B989" s="104"/>
      <c r="C989" s="104"/>
      <c r="D989" s="104"/>
      <c r="E989" s="104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</row>
    <row r="990" spans="2:18">
      <c r="B990" s="104"/>
      <c r="C990" s="104"/>
      <c r="D990" s="104"/>
      <c r="E990" s="104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</row>
    <row r="991" spans="2:18">
      <c r="B991" s="104"/>
      <c r="C991" s="104"/>
      <c r="D991" s="104"/>
      <c r="E991" s="104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</row>
    <row r="992" spans="2:18">
      <c r="B992" s="104"/>
      <c r="C992" s="104"/>
      <c r="D992" s="104"/>
      <c r="E992" s="104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</row>
    <row r="993" spans="2:18">
      <c r="B993" s="104"/>
      <c r="C993" s="104"/>
      <c r="D993" s="104"/>
      <c r="E993" s="104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</row>
    <row r="994" spans="2:18">
      <c r="B994" s="104"/>
      <c r="C994" s="104"/>
      <c r="D994" s="104"/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</row>
    <row r="995" spans="2:18">
      <c r="B995" s="104"/>
      <c r="C995" s="104"/>
      <c r="D995" s="104"/>
      <c r="E995" s="104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</row>
    <row r="996" spans="2:18">
      <c r="B996" s="104"/>
      <c r="C996" s="104"/>
      <c r="D996" s="104"/>
      <c r="E996" s="104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</row>
    <row r="997" spans="2:18">
      <c r="B997" s="104"/>
      <c r="C997" s="104"/>
      <c r="D997" s="104"/>
      <c r="E997" s="104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</row>
    <row r="998" spans="2:18">
      <c r="B998" s="104"/>
      <c r="C998" s="104"/>
      <c r="D998" s="104"/>
      <c r="E998" s="104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</row>
    <row r="999" spans="2:18">
      <c r="B999" s="104"/>
      <c r="C999" s="104"/>
      <c r="D999" s="104"/>
      <c r="E999" s="104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</row>
    <row r="1000" spans="2:18">
      <c r="B1000" s="104"/>
      <c r="C1000" s="104"/>
      <c r="D1000" s="104"/>
      <c r="E1000" s="104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</row>
    <row r="1001" spans="2:18">
      <c r="B1001" s="104"/>
      <c r="C1001" s="104"/>
      <c r="D1001" s="104"/>
      <c r="E1001" s="104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</row>
    <row r="1002" spans="2:18">
      <c r="B1002" s="104"/>
      <c r="C1002" s="104"/>
      <c r="D1002" s="104"/>
      <c r="E1002" s="104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</row>
    <row r="1003" spans="2:18">
      <c r="B1003" s="104"/>
      <c r="C1003" s="104"/>
      <c r="D1003" s="104"/>
      <c r="E1003" s="104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</row>
    <row r="1004" spans="2:18">
      <c r="B1004" s="104"/>
      <c r="C1004" s="104"/>
      <c r="D1004" s="104"/>
      <c r="E1004" s="104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</row>
    <row r="1005" spans="2:18">
      <c r="B1005" s="104"/>
      <c r="C1005" s="104"/>
      <c r="D1005" s="104"/>
      <c r="E1005" s="104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</row>
    <row r="1006" spans="2:18">
      <c r="B1006" s="104"/>
      <c r="C1006" s="104"/>
      <c r="D1006" s="104"/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</row>
    <row r="1007" spans="2:18">
      <c r="B1007" s="104"/>
      <c r="C1007" s="104"/>
      <c r="D1007" s="104"/>
      <c r="E1007" s="104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</row>
    <row r="1008" spans="2:18">
      <c r="B1008" s="104"/>
      <c r="C1008" s="104"/>
      <c r="D1008" s="104"/>
      <c r="E1008" s="104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</row>
    <row r="1009" spans="2:18">
      <c r="B1009" s="104"/>
      <c r="C1009" s="104"/>
      <c r="D1009" s="104"/>
      <c r="E1009" s="104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2:18">
      <c r="B1010" s="104"/>
      <c r="C1010" s="104"/>
      <c r="D1010" s="104"/>
      <c r="E1010" s="104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2:18">
      <c r="B1011" s="104"/>
      <c r="C1011" s="104"/>
      <c r="D1011" s="104"/>
      <c r="E1011" s="104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2:18">
      <c r="B1012" s="104"/>
      <c r="C1012" s="104"/>
      <c r="D1012" s="104"/>
      <c r="E1012" s="104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2:18">
      <c r="B1013" s="104"/>
      <c r="C1013" s="104"/>
      <c r="D1013" s="104"/>
      <c r="E1013" s="104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2:18">
      <c r="B1014" s="104"/>
      <c r="C1014" s="104"/>
      <c r="D1014" s="104"/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2:18">
      <c r="B1015" s="104"/>
      <c r="C1015" s="104"/>
      <c r="D1015" s="104"/>
      <c r="E1015" s="104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2:18">
      <c r="B1016" s="104"/>
      <c r="C1016" s="104"/>
      <c r="D1016" s="104"/>
      <c r="E1016" s="104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2:18">
      <c r="B1017" s="104"/>
      <c r="C1017" s="104"/>
      <c r="D1017" s="104"/>
      <c r="E1017" s="104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2:18">
      <c r="B1018" s="104"/>
      <c r="C1018" s="104"/>
      <c r="D1018" s="104"/>
      <c r="E1018" s="104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2:18">
      <c r="B1019" s="104"/>
      <c r="C1019" s="104"/>
      <c r="D1019" s="104"/>
      <c r="E1019" s="104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2:18">
      <c r="B1020" s="104"/>
      <c r="C1020" s="104"/>
      <c r="D1020" s="104"/>
      <c r="E1020" s="104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2:18">
      <c r="B1021" s="104"/>
      <c r="C1021" s="104"/>
      <c r="D1021" s="104"/>
      <c r="E1021" s="104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2:18">
      <c r="B1022" s="104"/>
      <c r="C1022" s="104"/>
      <c r="D1022" s="104"/>
      <c r="E1022" s="104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2:18">
      <c r="B1023" s="104"/>
      <c r="C1023" s="104"/>
      <c r="D1023" s="104"/>
      <c r="E1023" s="104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2:18">
      <c r="B1024" s="104"/>
      <c r="C1024" s="104"/>
      <c r="D1024" s="104"/>
      <c r="E1024" s="104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2:18">
      <c r="B1025" s="104"/>
      <c r="C1025" s="104"/>
      <c r="D1025" s="104"/>
      <c r="E1025" s="104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2:18">
      <c r="B1026" s="104"/>
      <c r="C1026" s="104"/>
      <c r="D1026" s="104"/>
      <c r="E1026" s="104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2:18">
      <c r="B1027" s="104"/>
      <c r="C1027" s="104"/>
      <c r="D1027" s="104"/>
      <c r="E1027" s="104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2:18">
      <c r="B1028" s="104"/>
      <c r="C1028" s="104"/>
      <c r="D1028" s="104"/>
      <c r="E1028" s="104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2:18">
      <c r="B1029" s="104"/>
      <c r="C1029" s="104"/>
      <c r="D1029" s="104"/>
      <c r="E1029" s="104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2:18">
      <c r="B1030" s="104"/>
      <c r="C1030" s="104"/>
      <c r="D1030" s="104"/>
      <c r="E1030" s="104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2:18">
      <c r="B1031" s="104"/>
      <c r="C1031" s="104"/>
      <c r="D1031" s="104"/>
      <c r="E1031" s="104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2:18">
      <c r="B1032" s="104"/>
      <c r="C1032" s="104"/>
      <c r="D1032" s="104"/>
      <c r="E1032" s="104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2:18">
      <c r="B1033" s="104"/>
      <c r="C1033" s="104"/>
      <c r="D1033" s="104"/>
      <c r="E1033" s="104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2:18">
      <c r="B1034" s="104"/>
      <c r="C1034" s="104"/>
      <c r="D1034" s="104"/>
      <c r="E1034" s="104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2:18">
      <c r="B1035" s="104"/>
      <c r="C1035" s="104"/>
      <c r="D1035" s="104"/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2:18">
      <c r="B1036" s="104"/>
      <c r="C1036" s="104"/>
      <c r="D1036" s="104"/>
      <c r="E1036" s="104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2:18">
      <c r="B1037" s="104"/>
      <c r="C1037" s="104"/>
      <c r="D1037" s="104"/>
      <c r="E1037" s="104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2:18">
      <c r="B1038" s="104"/>
      <c r="C1038" s="104"/>
      <c r="D1038" s="104"/>
      <c r="E1038" s="104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2:18">
      <c r="B1039" s="104"/>
      <c r="C1039" s="104"/>
      <c r="D1039" s="104"/>
      <c r="E1039" s="104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2:18">
      <c r="B1040" s="104"/>
      <c r="C1040" s="104"/>
      <c r="D1040" s="104"/>
      <c r="E1040" s="104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2:18">
      <c r="B1041" s="104"/>
      <c r="C1041" s="104"/>
      <c r="D1041" s="104"/>
      <c r="E1041" s="104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2:18">
      <c r="B1042" s="104"/>
      <c r="C1042" s="104"/>
      <c r="D1042" s="104"/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2:18">
      <c r="B1043" s="104"/>
      <c r="C1043" s="104"/>
      <c r="D1043" s="104"/>
      <c r="E1043" s="104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2:18">
      <c r="B1044" s="104"/>
      <c r="C1044" s="104"/>
      <c r="D1044" s="104"/>
      <c r="E1044" s="104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2:18">
      <c r="B1045" s="104"/>
      <c r="C1045" s="104"/>
      <c r="D1045" s="104"/>
      <c r="E1045" s="104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2:18">
      <c r="B1046" s="104"/>
      <c r="C1046" s="104"/>
      <c r="D1046" s="104"/>
      <c r="E1046" s="104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2:18">
      <c r="B1047" s="104"/>
      <c r="C1047" s="104"/>
      <c r="D1047" s="104"/>
      <c r="E1047" s="104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2:18">
      <c r="B1048" s="104"/>
      <c r="C1048" s="104"/>
      <c r="D1048" s="104"/>
      <c r="E1048" s="104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2:18">
      <c r="B1049" s="104"/>
      <c r="C1049" s="104"/>
      <c r="D1049" s="104"/>
      <c r="E1049" s="104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2:18">
      <c r="B1050" s="104"/>
      <c r="C1050" s="104"/>
      <c r="D1050" s="104"/>
      <c r="E1050" s="104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2:18">
      <c r="B1051" s="104"/>
      <c r="C1051" s="104"/>
      <c r="D1051" s="104"/>
      <c r="E1051" s="104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2:18">
      <c r="B1052" s="104"/>
      <c r="C1052" s="104"/>
      <c r="D1052" s="104"/>
      <c r="E1052" s="104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2:18">
      <c r="B1053" s="104"/>
      <c r="C1053" s="104"/>
      <c r="D1053" s="104"/>
      <c r="E1053" s="104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2:18">
      <c r="B1054" s="104"/>
      <c r="C1054" s="104"/>
      <c r="D1054" s="104"/>
      <c r="E1054" s="104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2:18">
      <c r="B1055" s="104"/>
      <c r="C1055" s="104"/>
      <c r="D1055" s="104"/>
      <c r="E1055" s="104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2:18">
      <c r="B1056" s="104"/>
      <c r="C1056" s="104"/>
      <c r="D1056" s="104"/>
      <c r="E1056" s="104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2:18">
      <c r="B1057" s="104"/>
      <c r="C1057" s="104"/>
      <c r="D1057" s="104"/>
      <c r="E1057" s="104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2:18">
      <c r="B1058" s="104"/>
      <c r="C1058" s="104"/>
      <c r="D1058" s="104"/>
      <c r="E1058" s="104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2:18">
      <c r="B1059" s="104"/>
      <c r="C1059" s="104"/>
      <c r="D1059" s="104"/>
      <c r="E1059" s="104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2:18">
      <c r="B1060" s="104"/>
      <c r="C1060" s="104"/>
      <c r="D1060" s="104"/>
      <c r="E1060" s="104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2:18">
      <c r="B1061" s="104"/>
      <c r="C1061" s="104"/>
      <c r="D1061" s="104"/>
      <c r="E1061" s="104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2:18">
      <c r="B1062" s="104"/>
      <c r="C1062" s="104"/>
      <c r="D1062" s="104"/>
      <c r="E1062" s="104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2:18">
      <c r="B1063" s="104"/>
      <c r="C1063" s="104"/>
      <c r="D1063" s="104"/>
      <c r="E1063" s="104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2:18">
      <c r="B1064" s="104"/>
      <c r="C1064" s="104"/>
      <c r="D1064" s="104"/>
      <c r="E1064" s="104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2:18">
      <c r="B1065" s="104"/>
      <c r="C1065" s="104"/>
      <c r="D1065" s="104"/>
      <c r="E1065" s="104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2:18">
      <c r="B1066" s="104"/>
      <c r="C1066" s="104"/>
      <c r="D1066" s="104"/>
      <c r="E1066" s="104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201</v>
      </c>
    </row>
    <row r="2" spans="2:15">
      <c r="B2" s="46" t="s">
        <v>124</v>
      </c>
      <c r="C2" s="67" t="s">
        <v>202</v>
      </c>
    </row>
    <row r="3" spans="2:15">
      <c r="B3" s="46" t="s">
        <v>126</v>
      </c>
      <c r="C3" s="67" t="s">
        <v>203</v>
      </c>
    </row>
    <row r="4" spans="2:15">
      <c r="B4" s="46" t="s">
        <v>127</v>
      </c>
      <c r="C4" s="67">
        <v>12147</v>
      </c>
    </row>
    <row r="6" spans="2:15" ht="26.25" customHeight="1">
      <c r="B6" s="130" t="s">
        <v>155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s="3" customFormat="1" ht="78.75">
      <c r="B7" s="47" t="s">
        <v>96</v>
      </c>
      <c r="C7" s="48" t="s">
        <v>35</v>
      </c>
      <c r="D7" s="48" t="s">
        <v>97</v>
      </c>
      <c r="E7" s="48" t="s">
        <v>14</v>
      </c>
      <c r="F7" s="48" t="s">
        <v>50</v>
      </c>
      <c r="G7" s="48" t="s">
        <v>17</v>
      </c>
      <c r="H7" s="48" t="s">
        <v>83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91</v>
      </c>
      <c r="N7" s="48" t="s">
        <v>128</v>
      </c>
      <c r="O7" s="50" t="s">
        <v>130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5" t="s">
        <v>1900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6">
        <v>0</v>
      </c>
      <c r="N10" s="117">
        <v>0</v>
      </c>
      <c r="O10" s="117">
        <v>0</v>
      </c>
    </row>
    <row r="11" spans="2:15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9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125</v>
      </c>
      <c r="C1" s="67" t="s" vm="1">
        <v>201</v>
      </c>
    </row>
    <row r="2" spans="2:10">
      <c r="B2" s="46" t="s">
        <v>124</v>
      </c>
      <c r="C2" s="67" t="s">
        <v>202</v>
      </c>
    </row>
    <row r="3" spans="2:10">
      <c r="B3" s="46" t="s">
        <v>126</v>
      </c>
      <c r="C3" s="67" t="s">
        <v>203</v>
      </c>
    </row>
    <row r="4" spans="2:10">
      <c r="B4" s="46" t="s">
        <v>127</v>
      </c>
      <c r="C4" s="67">
        <v>12147</v>
      </c>
    </row>
    <row r="6" spans="2:10" ht="26.25" customHeight="1">
      <c r="B6" s="130" t="s">
        <v>156</v>
      </c>
      <c r="C6" s="131"/>
      <c r="D6" s="131"/>
      <c r="E6" s="131"/>
      <c r="F6" s="131"/>
      <c r="G6" s="131"/>
      <c r="H6" s="131"/>
      <c r="I6" s="131"/>
      <c r="J6" s="132"/>
    </row>
    <row r="7" spans="2:10" s="3" customFormat="1" ht="78.75">
      <c r="B7" s="47" t="s">
        <v>96</v>
      </c>
      <c r="C7" s="49" t="s">
        <v>42</v>
      </c>
      <c r="D7" s="49" t="s">
        <v>68</v>
      </c>
      <c r="E7" s="49" t="s">
        <v>43</v>
      </c>
      <c r="F7" s="49" t="s">
        <v>83</v>
      </c>
      <c r="G7" s="49" t="s">
        <v>167</v>
      </c>
      <c r="H7" s="49" t="s">
        <v>128</v>
      </c>
      <c r="I7" s="49" t="s">
        <v>129</v>
      </c>
      <c r="J7" s="64" t="s">
        <v>189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5" t="s">
        <v>1901</v>
      </c>
      <c r="C10" s="68"/>
      <c r="D10" s="68"/>
      <c r="E10" s="68"/>
      <c r="F10" s="68"/>
      <c r="G10" s="116">
        <v>0</v>
      </c>
      <c r="H10" s="117">
        <v>0</v>
      </c>
      <c r="I10" s="117">
        <v>0</v>
      </c>
      <c r="J10" s="68"/>
    </row>
    <row r="11" spans="2:10" ht="22.5" customHeight="1">
      <c r="B11" s="114"/>
      <c r="C11" s="68"/>
      <c r="D11" s="68"/>
      <c r="E11" s="68"/>
      <c r="F11" s="68"/>
      <c r="G11" s="68"/>
      <c r="H11" s="68"/>
      <c r="I11" s="68"/>
      <c r="J11" s="68"/>
    </row>
    <row r="12" spans="2:10">
      <c r="B12" s="114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21"/>
      <c r="G110" s="121"/>
      <c r="H110" s="121"/>
      <c r="I110" s="121"/>
      <c r="J110" s="105"/>
    </row>
    <row r="111" spans="2:10">
      <c r="B111" s="104"/>
      <c r="C111" s="104"/>
      <c r="D111" s="105"/>
      <c r="E111" s="105"/>
      <c r="F111" s="121"/>
      <c r="G111" s="121"/>
      <c r="H111" s="121"/>
      <c r="I111" s="121"/>
      <c r="J111" s="105"/>
    </row>
    <row r="112" spans="2:10">
      <c r="B112" s="104"/>
      <c r="C112" s="104"/>
      <c r="D112" s="105"/>
      <c r="E112" s="105"/>
      <c r="F112" s="121"/>
      <c r="G112" s="121"/>
      <c r="H112" s="121"/>
      <c r="I112" s="121"/>
      <c r="J112" s="105"/>
    </row>
    <row r="113" spans="2:10">
      <c r="B113" s="104"/>
      <c r="C113" s="104"/>
      <c r="D113" s="105"/>
      <c r="E113" s="105"/>
      <c r="F113" s="121"/>
      <c r="G113" s="121"/>
      <c r="H113" s="121"/>
      <c r="I113" s="121"/>
      <c r="J113" s="105"/>
    </row>
    <row r="114" spans="2:10">
      <c r="B114" s="104"/>
      <c r="C114" s="104"/>
      <c r="D114" s="105"/>
      <c r="E114" s="105"/>
      <c r="F114" s="121"/>
      <c r="G114" s="121"/>
      <c r="H114" s="121"/>
      <c r="I114" s="121"/>
      <c r="J114" s="105"/>
    </row>
    <row r="115" spans="2:10">
      <c r="B115" s="104"/>
      <c r="C115" s="104"/>
      <c r="D115" s="105"/>
      <c r="E115" s="105"/>
      <c r="F115" s="121"/>
      <c r="G115" s="121"/>
      <c r="H115" s="121"/>
      <c r="I115" s="121"/>
      <c r="J115" s="105"/>
    </row>
    <row r="116" spans="2:10">
      <c r="B116" s="104"/>
      <c r="C116" s="104"/>
      <c r="D116" s="105"/>
      <c r="E116" s="105"/>
      <c r="F116" s="121"/>
      <c r="G116" s="121"/>
      <c r="H116" s="121"/>
      <c r="I116" s="121"/>
      <c r="J116" s="105"/>
    </row>
    <row r="117" spans="2:10">
      <c r="B117" s="104"/>
      <c r="C117" s="104"/>
      <c r="D117" s="105"/>
      <c r="E117" s="105"/>
      <c r="F117" s="121"/>
      <c r="G117" s="121"/>
      <c r="H117" s="121"/>
      <c r="I117" s="121"/>
      <c r="J117" s="105"/>
    </row>
    <row r="118" spans="2:10">
      <c r="B118" s="104"/>
      <c r="C118" s="104"/>
      <c r="D118" s="105"/>
      <c r="E118" s="105"/>
      <c r="F118" s="121"/>
      <c r="G118" s="121"/>
      <c r="H118" s="121"/>
      <c r="I118" s="121"/>
      <c r="J118" s="105"/>
    </row>
    <row r="119" spans="2:10">
      <c r="B119" s="104"/>
      <c r="C119" s="104"/>
      <c r="D119" s="105"/>
      <c r="E119" s="105"/>
      <c r="F119" s="121"/>
      <c r="G119" s="121"/>
      <c r="H119" s="121"/>
      <c r="I119" s="121"/>
      <c r="J119" s="105"/>
    </row>
    <row r="120" spans="2:10">
      <c r="B120" s="104"/>
      <c r="C120" s="104"/>
      <c r="D120" s="105"/>
      <c r="E120" s="105"/>
      <c r="F120" s="121"/>
      <c r="G120" s="121"/>
      <c r="H120" s="121"/>
      <c r="I120" s="121"/>
      <c r="J120" s="105"/>
    </row>
    <row r="121" spans="2:10">
      <c r="B121" s="104"/>
      <c r="C121" s="104"/>
      <c r="D121" s="105"/>
      <c r="E121" s="105"/>
      <c r="F121" s="121"/>
      <c r="G121" s="121"/>
      <c r="H121" s="121"/>
      <c r="I121" s="121"/>
      <c r="J121" s="105"/>
    </row>
    <row r="122" spans="2:10">
      <c r="B122" s="104"/>
      <c r="C122" s="104"/>
      <c r="D122" s="105"/>
      <c r="E122" s="105"/>
      <c r="F122" s="121"/>
      <c r="G122" s="121"/>
      <c r="H122" s="121"/>
      <c r="I122" s="121"/>
      <c r="J122" s="105"/>
    </row>
    <row r="123" spans="2:10">
      <c r="B123" s="104"/>
      <c r="C123" s="104"/>
      <c r="D123" s="105"/>
      <c r="E123" s="105"/>
      <c r="F123" s="121"/>
      <c r="G123" s="121"/>
      <c r="H123" s="121"/>
      <c r="I123" s="121"/>
      <c r="J123" s="105"/>
    </row>
    <row r="124" spans="2:10">
      <c r="B124" s="104"/>
      <c r="C124" s="104"/>
      <c r="D124" s="105"/>
      <c r="E124" s="105"/>
      <c r="F124" s="121"/>
      <c r="G124" s="121"/>
      <c r="H124" s="121"/>
      <c r="I124" s="121"/>
      <c r="J124" s="105"/>
    </row>
    <row r="125" spans="2:10">
      <c r="B125" s="104"/>
      <c r="C125" s="104"/>
      <c r="D125" s="105"/>
      <c r="E125" s="105"/>
      <c r="F125" s="121"/>
      <c r="G125" s="121"/>
      <c r="H125" s="121"/>
      <c r="I125" s="121"/>
      <c r="J125" s="105"/>
    </row>
    <row r="126" spans="2:10">
      <c r="B126" s="104"/>
      <c r="C126" s="104"/>
      <c r="D126" s="105"/>
      <c r="E126" s="105"/>
      <c r="F126" s="121"/>
      <c r="G126" s="121"/>
      <c r="H126" s="121"/>
      <c r="I126" s="121"/>
      <c r="J126" s="105"/>
    </row>
    <row r="127" spans="2:10">
      <c r="B127" s="104"/>
      <c r="C127" s="104"/>
      <c r="D127" s="105"/>
      <c r="E127" s="105"/>
      <c r="F127" s="121"/>
      <c r="G127" s="121"/>
      <c r="H127" s="121"/>
      <c r="I127" s="121"/>
      <c r="J127" s="105"/>
    </row>
    <row r="128" spans="2:10">
      <c r="B128" s="104"/>
      <c r="C128" s="104"/>
      <c r="D128" s="105"/>
      <c r="E128" s="105"/>
      <c r="F128" s="121"/>
      <c r="G128" s="121"/>
      <c r="H128" s="121"/>
      <c r="I128" s="121"/>
      <c r="J128" s="105"/>
    </row>
    <row r="129" spans="2:10">
      <c r="B129" s="104"/>
      <c r="C129" s="104"/>
      <c r="D129" s="105"/>
      <c r="E129" s="105"/>
      <c r="F129" s="121"/>
      <c r="G129" s="121"/>
      <c r="H129" s="121"/>
      <c r="I129" s="121"/>
      <c r="J129" s="105"/>
    </row>
    <row r="130" spans="2:10">
      <c r="B130" s="104"/>
      <c r="C130" s="104"/>
      <c r="D130" s="105"/>
      <c r="E130" s="105"/>
      <c r="F130" s="121"/>
      <c r="G130" s="121"/>
      <c r="H130" s="121"/>
      <c r="I130" s="121"/>
      <c r="J130" s="105"/>
    </row>
    <row r="131" spans="2:10">
      <c r="B131" s="104"/>
      <c r="C131" s="104"/>
      <c r="D131" s="105"/>
      <c r="E131" s="105"/>
      <c r="F131" s="121"/>
      <c r="G131" s="121"/>
      <c r="H131" s="121"/>
      <c r="I131" s="121"/>
      <c r="J131" s="105"/>
    </row>
    <row r="132" spans="2:10">
      <c r="B132" s="104"/>
      <c r="C132" s="104"/>
      <c r="D132" s="105"/>
      <c r="E132" s="105"/>
      <c r="F132" s="121"/>
      <c r="G132" s="121"/>
      <c r="H132" s="121"/>
      <c r="I132" s="121"/>
      <c r="J132" s="105"/>
    </row>
    <row r="133" spans="2:10">
      <c r="B133" s="104"/>
      <c r="C133" s="104"/>
      <c r="D133" s="105"/>
      <c r="E133" s="105"/>
      <c r="F133" s="121"/>
      <c r="G133" s="121"/>
      <c r="H133" s="121"/>
      <c r="I133" s="121"/>
      <c r="J133" s="105"/>
    </row>
    <row r="134" spans="2:10">
      <c r="B134" s="104"/>
      <c r="C134" s="104"/>
      <c r="D134" s="105"/>
      <c r="E134" s="105"/>
      <c r="F134" s="121"/>
      <c r="G134" s="121"/>
      <c r="H134" s="121"/>
      <c r="I134" s="121"/>
      <c r="J134" s="105"/>
    </row>
    <row r="135" spans="2:10">
      <c r="B135" s="104"/>
      <c r="C135" s="104"/>
      <c r="D135" s="105"/>
      <c r="E135" s="105"/>
      <c r="F135" s="121"/>
      <c r="G135" s="121"/>
      <c r="H135" s="121"/>
      <c r="I135" s="121"/>
      <c r="J135" s="105"/>
    </row>
    <row r="136" spans="2:10">
      <c r="B136" s="104"/>
      <c r="C136" s="104"/>
      <c r="D136" s="105"/>
      <c r="E136" s="105"/>
      <c r="F136" s="121"/>
      <c r="G136" s="121"/>
      <c r="H136" s="121"/>
      <c r="I136" s="121"/>
      <c r="J136" s="105"/>
    </row>
    <row r="137" spans="2:10">
      <c r="B137" s="104"/>
      <c r="C137" s="104"/>
      <c r="D137" s="105"/>
      <c r="E137" s="105"/>
      <c r="F137" s="121"/>
      <c r="G137" s="121"/>
      <c r="H137" s="121"/>
      <c r="I137" s="121"/>
      <c r="J137" s="105"/>
    </row>
    <row r="138" spans="2:10">
      <c r="B138" s="104"/>
      <c r="C138" s="104"/>
      <c r="D138" s="105"/>
      <c r="E138" s="105"/>
      <c r="F138" s="121"/>
      <c r="G138" s="121"/>
      <c r="H138" s="121"/>
      <c r="I138" s="121"/>
      <c r="J138" s="105"/>
    </row>
    <row r="139" spans="2:10">
      <c r="B139" s="104"/>
      <c r="C139" s="104"/>
      <c r="D139" s="105"/>
      <c r="E139" s="105"/>
      <c r="F139" s="121"/>
      <c r="G139" s="121"/>
      <c r="H139" s="121"/>
      <c r="I139" s="121"/>
      <c r="J139" s="105"/>
    </row>
    <row r="140" spans="2:10">
      <c r="B140" s="104"/>
      <c r="C140" s="104"/>
      <c r="D140" s="105"/>
      <c r="E140" s="105"/>
      <c r="F140" s="121"/>
      <c r="G140" s="121"/>
      <c r="H140" s="121"/>
      <c r="I140" s="121"/>
      <c r="J140" s="105"/>
    </row>
    <row r="141" spans="2:10">
      <c r="B141" s="104"/>
      <c r="C141" s="104"/>
      <c r="D141" s="105"/>
      <c r="E141" s="105"/>
      <c r="F141" s="121"/>
      <c r="G141" s="121"/>
      <c r="H141" s="121"/>
      <c r="I141" s="121"/>
      <c r="J141" s="105"/>
    </row>
    <row r="142" spans="2:10">
      <c r="B142" s="104"/>
      <c r="C142" s="104"/>
      <c r="D142" s="105"/>
      <c r="E142" s="105"/>
      <c r="F142" s="121"/>
      <c r="G142" s="121"/>
      <c r="H142" s="121"/>
      <c r="I142" s="121"/>
      <c r="J142" s="105"/>
    </row>
    <row r="143" spans="2:10">
      <c r="B143" s="104"/>
      <c r="C143" s="104"/>
      <c r="D143" s="105"/>
      <c r="E143" s="105"/>
      <c r="F143" s="121"/>
      <c r="G143" s="121"/>
      <c r="H143" s="121"/>
      <c r="I143" s="121"/>
      <c r="J143" s="105"/>
    </row>
    <row r="144" spans="2:10">
      <c r="B144" s="104"/>
      <c r="C144" s="104"/>
      <c r="D144" s="105"/>
      <c r="E144" s="105"/>
      <c r="F144" s="121"/>
      <c r="G144" s="121"/>
      <c r="H144" s="121"/>
      <c r="I144" s="121"/>
      <c r="J144" s="105"/>
    </row>
    <row r="145" spans="2:10">
      <c r="B145" s="104"/>
      <c r="C145" s="104"/>
      <c r="D145" s="105"/>
      <c r="E145" s="105"/>
      <c r="F145" s="121"/>
      <c r="G145" s="121"/>
      <c r="H145" s="121"/>
      <c r="I145" s="121"/>
      <c r="J145" s="105"/>
    </row>
    <row r="146" spans="2:10">
      <c r="B146" s="104"/>
      <c r="C146" s="104"/>
      <c r="D146" s="105"/>
      <c r="E146" s="105"/>
      <c r="F146" s="121"/>
      <c r="G146" s="121"/>
      <c r="H146" s="121"/>
      <c r="I146" s="121"/>
      <c r="J146" s="105"/>
    </row>
    <row r="147" spans="2:10">
      <c r="B147" s="104"/>
      <c r="C147" s="104"/>
      <c r="D147" s="105"/>
      <c r="E147" s="105"/>
      <c r="F147" s="121"/>
      <c r="G147" s="121"/>
      <c r="H147" s="121"/>
      <c r="I147" s="121"/>
      <c r="J147" s="105"/>
    </row>
    <row r="148" spans="2:10">
      <c r="B148" s="104"/>
      <c r="C148" s="104"/>
      <c r="D148" s="105"/>
      <c r="E148" s="105"/>
      <c r="F148" s="121"/>
      <c r="G148" s="121"/>
      <c r="H148" s="121"/>
      <c r="I148" s="121"/>
      <c r="J148" s="105"/>
    </row>
    <row r="149" spans="2:10">
      <c r="B149" s="104"/>
      <c r="C149" s="104"/>
      <c r="D149" s="105"/>
      <c r="E149" s="105"/>
      <c r="F149" s="121"/>
      <c r="G149" s="121"/>
      <c r="H149" s="121"/>
      <c r="I149" s="121"/>
      <c r="J149" s="105"/>
    </row>
    <row r="150" spans="2:10">
      <c r="B150" s="104"/>
      <c r="C150" s="104"/>
      <c r="D150" s="105"/>
      <c r="E150" s="105"/>
      <c r="F150" s="121"/>
      <c r="G150" s="121"/>
      <c r="H150" s="121"/>
      <c r="I150" s="121"/>
      <c r="J150" s="105"/>
    </row>
    <row r="151" spans="2:10">
      <c r="B151" s="104"/>
      <c r="C151" s="104"/>
      <c r="D151" s="105"/>
      <c r="E151" s="105"/>
      <c r="F151" s="121"/>
      <c r="G151" s="121"/>
      <c r="H151" s="121"/>
      <c r="I151" s="121"/>
      <c r="J151" s="105"/>
    </row>
    <row r="152" spans="2:10">
      <c r="B152" s="104"/>
      <c r="C152" s="104"/>
      <c r="D152" s="105"/>
      <c r="E152" s="105"/>
      <c r="F152" s="121"/>
      <c r="G152" s="121"/>
      <c r="H152" s="121"/>
      <c r="I152" s="121"/>
      <c r="J152" s="105"/>
    </row>
    <row r="153" spans="2:10">
      <c r="B153" s="104"/>
      <c r="C153" s="104"/>
      <c r="D153" s="105"/>
      <c r="E153" s="105"/>
      <c r="F153" s="121"/>
      <c r="G153" s="121"/>
      <c r="H153" s="121"/>
      <c r="I153" s="121"/>
      <c r="J153" s="105"/>
    </row>
    <row r="154" spans="2:10">
      <c r="B154" s="104"/>
      <c r="C154" s="104"/>
      <c r="D154" s="105"/>
      <c r="E154" s="105"/>
      <c r="F154" s="121"/>
      <c r="G154" s="121"/>
      <c r="H154" s="121"/>
      <c r="I154" s="121"/>
      <c r="J154" s="105"/>
    </row>
    <row r="155" spans="2:10">
      <c r="B155" s="104"/>
      <c r="C155" s="104"/>
      <c r="D155" s="105"/>
      <c r="E155" s="105"/>
      <c r="F155" s="121"/>
      <c r="G155" s="121"/>
      <c r="H155" s="121"/>
      <c r="I155" s="121"/>
      <c r="J155" s="105"/>
    </row>
    <row r="156" spans="2:10">
      <c r="B156" s="104"/>
      <c r="C156" s="104"/>
      <c r="D156" s="105"/>
      <c r="E156" s="105"/>
      <c r="F156" s="121"/>
      <c r="G156" s="121"/>
      <c r="H156" s="121"/>
      <c r="I156" s="121"/>
      <c r="J156" s="105"/>
    </row>
    <row r="157" spans="2:10">
      <c r="B157" s="104"/>
      <c r="C157" s="104"/>
      <c r="D157" s="105"/>
      <c r="E157" s="105"/>
      <c r="F157" s="121"/>
      <c r="G157" s="121"/>
      <c r="H157" s="121"/>
      <c r="I157" s="121"/>
      <c r="J157" s="105"/>
    </row>
    <row r="158" spans="2:10">
      <c r="B158" s="104"/>
      <c r="C158" s="104"/>
      <c r="D158" s="105"/>
      <c r="E158" s="105"/>
      <c r="F158" s="121"/>
      <c r="G158" s="121"/>
      <c r="H158" s="121"/>
      <c r="I158" s="121"/>
      <c r="J158" s="105"/>
    </row>
    <row r="159" spans="2:10">
      <c r="B159" s="104"/>
      <c r="C159" s="104"/>
      <c r="D159" s="105"/>
      <c r="E159" s="105"/>
      <c r="F159" s="121"/>
      <c r="G159" s="121"/>
      <c r="H159" s="121"/>
      <c r="I159" s="121"/>
      <c r="J159" s="105"/>
    </row>
    <row r="160" spans="2:10">
      <c r="B160" s="104"/>
      <c r="C160" s="104"/>
      <c r="D160" s="105"/>
      <c r="E160" s="105"/>
      <c r="F160" s="121"/>
      <c r="G160" s="121"/>
      <c r="H160" s="121"/>
      <c r="I160" s="121"/>
      <c r="J160" s="105"/>
    </row>
    <row r="161" spans="2:10">
      <c r="B161" s="104"/>
      <c r="C161" s="104"/>
      <c r="D161" s="105"/>
      <c r="E161" s="105"/>
      <c r="F161" s="121"/>
      <c r="G161" s="121"/>
      <c r="H161" s="121"/>
      <c r="I161" s="121"/>
      <c r="J161" s="105"/>
    </row>
    <row r="162" spans="2:10">
      <c r="B162" s="104"/>
      <c r="C162" s="104"/>
      <c r="D162" s="105"/>
      <c r="E162" s="105"/>
      <c r="F162" s="121"/>
      <c r="G162" s="121"/>
      <c r="H162" s="121"/>
      <c r="I162" s="121"/>
      <c r="J162" s="105"/>
    </row>
    <row r="163" spans="2:10">
      <c r="B163" s="104"/>
      <c r="C163" s="104"/>
      <c r="D163" s="105"/>
      <c r="E163" s="105"/>
      <c r="F163" s="121"/>
      <c r="G163" s="121"/>
      <c r="H163" s="121"/>
      <c r="I163" s="121"/>
      <c r="J163" s="105"/>
    </row>
    <row r="164" spans="2:10">
      <c r="B164" s="104"/>
      <c r="C164" s="104"/>
      <c r="D164" s="105"/>
      <c r="E164" s="105"/>
      <c r="F164" s="121"/>
      <c r="G164" s="121"/>
      <c r="H164" s="121"/>
      <c r="I164" s="121"/>
      <c r="J164" s="105"/>
    </row>
    <row r="165" spans="2:10">
      <c r="B165" s="104"/>
      <c r="C165" s="104"/>
      <c r="D165" s="105"/>
      <c r="E165" s="105"/>
      <c r="F165" s="121"/>
      <c r="G165" s="121"/>
      <c r="H165" s="121"/>
      <c r="I165" s="121"/>
      <c r="J165" s="105"/>
    </row>
    <row r="166" spans="2:10">
      <c r="B166" s="104"/>
      <c r="C166" s="104"/>
      <c r="D166" s="105"/>
      <c r="E166" s="105"/>
      <c r="F166" s="121"/>
      <c r="G166" s="121"/>
      <c r="H166" s="121"/>
      <c r="I166" s="121"/>
      <c r="J166" s="105"/>
    </row>
    <row r="167" spans="2:10">
      <c r="B167" s="104"/>
      <c r="C167" s="104"/>
      <c r="D167" s="105"/>
      <c r="E167" s="105"/>
      <c r="F167" s="121"/>
      <c r="G167" s="121"/>
      <c r="H167" s="121"/>
      <c r="I167" s="121"/>
      <c r="J167" s="105"/>
    </row>
    <row r="168" spans="2:10">
      <c r="B168" s="104"/>
      <c r="C168" s="104"/>
      <c r="D168" s="105"/>
      <c r="E168" s="105"/>
      <c r="F168" s="121"/>
      <c r="G168" s="121"/>
      <c r="H168" s="121"/>
      <c r="I168" s="121"/>
      <c r="J168" s="105"/>
    </row>
    <row r="169" spans="2:10">
      <c r="B169" s="104"/>
      <c r="C169" s="104"/>
      <c r="D169" s="105"/>
      <c r="E169" s="105"/>
      <c r="F169" s="121"/>
      <c r="G169" s="121"/>
      <c r="H169" s="121"/>
      <c r="I169" s="121"/>
      <c r="J169" s="105"/>
    </row>
    <row r="170" spans="2:10">
      <c r="B170" s="104"/>
      <c r="C170" s="104"/>
      <c r="D170" s="105"/>
      <c r="E170" s="105"/>
      <c r="F170" s="121"/>
      <c r="G170" s="121"/>
      <c r="H170" s="121"/>
      <c r="I170" s="121"/>
      <c r="J170" s="105"/>
    </row>
    <row r="171" spans="2:10">
      <c r="B171" s="104"/>
      <c r="C171" s="104"/>
      <c r="D171" s="105"/>
      <c r="E171" s="105"/>
      <c r="F171" s="121"/>
      <c r="G171" s="121"/>
      <c r="H171" s="121"/>
      <c r="I171" s="121"/>
      <c r="J171" s="105"/>
    </row>
    <row r="172" spans="2:10">
      <c r="B172" s="104"/>
      <c r="C172" s="104"/>
      <c r="D172" s="105"/>
      <c r="E172" s="105"/>
      <c r="F172" s="121"/>
      <c r="G172" s="121"/>
      <c r="H172" s="121"/>
      <c r="I172" s="121"/>
      <c r="J172" s="105"/>
    </row>
    <row r="173" spans="2:10">
      <c r="B173" s="104"/>
      <c r="C173" s="104"/>
      <c r="D173" s="105"/>
      <c r="E173" s="105"/>
      <c r="F173" s="121"/>
      <c r="G173" s="121"/>
      <c r="H173" s="121"/>
      <c r="I173" s="121"/>
      <c r="J173" s="105"/>
    </row>
    <row r="174" spans="2:10">
      <c r="B174" s="104"/>
      <c r="C174" s="104"/>
      <c r="D174" s="105"/>
      <c r="E174" s="105"/>
      <c r="F174" s="121"/>
      <c r="G174" s="121"/>
      <c r="H174" s="121"/>
      <c r="I174" s="121"/>
      <c r="J174" s="105"/>
    </row>
    <row r="175" spans="2:10">
      <c r="B175" s="104"/>
      <c r="C175" s="104"/>
      <c r="D175" s="105"/>
      <c r="E175" s="105"/>
      <c r="F175" s="121"/>
      <c r="G175" s="121"/>
      <c r="H175" s="121"/>
      <c r="I175" s="121"/>
      <c r="J175" s="105"/>
    </row>
    <row r="176" spans="2:10">
      <c r="B176" s="104"/>
      <c r="C176" s="104"/>
      <c r="D176" s="105"/>
      <c r="E176" s="105"/>
      <c r="F176" s="121"/>
      <c r="G176" s="121"/>
      <c r="H176" s="121"/>
      <c r="I176" s="121"/>
      <c r="J176" s="105"/>
    </row>
    <row r="177" spans="2:10">
      <c r="B177" s="104"/>
      <c r="C177" s="104"/>
      <c r="D177" s="105"/>
      <c r="E177" s="105"/>
      <c r="F177" s="121"/>
      <c r="G177" s="121"/>
      <c r="H177" s="121"/>
      <c r="I177" s="121"/>
      <c r="J177" s="105"/>
    </row>
    <row r="178" spans="2:10">
      <c r="B178" s="104"/>
      <c r="C178" s="104"/>
      <c r="D178" s="105"/>
      <c r="E178" s="105"/>
      <c r="F178" s="121"/>
      <c r="G178" s="121"/>
      <c r="H178" s="121"/>
      <c r="I178" s="121"/>
      <c r="J178" s="105"/>
    </row>
    <row r="179" spans="2:10">
      <c r="B179" s="104"/>
      <c r="C179" s="104"/>
      <c r="D179" s="105"/>
      <c r="E179" s="105"/>
      <c r="F179" s="121"/>
      <c r="G179" s="121"/>
      <c r="H179" s="121"/>
      <c r="I179" s="121"/>
      <c r="J179" s="105"/>
    </row>
    <row r="180" spans="2:10">
      <c r="B180" s="104"/>
      <c r="C180" s="104"/>
      <c r="D180" s="105"/>
      <c r="E180" s="105"/>
      <c r="F180" s="121"/>
      <c r="G180" s="121"/>
      <c r="H180" s="121"/>
      <c r="I180" s="121"/>
      <c r="J180" s="105"/>
    </row>
    <row r="181" spans="2:10">
      <c r="B181" s="104"/>
      <c r="C181" s="104"/>
      <c r="D181" s="105"/>
      <c r="E181" s="105"/>
      <c r="F181" s="121"/>
      <c r="G181" s="121"/>
      <c r="H181" s="121"/>
      <c r="I181" s="121"/>
      <c r="J181" s="105"/>
    </row>
    <row r="182" spans="2:10">
      <c r="B182" s="104"/>
      <c r="C182" s="104"/>
      <c r="D182" s="105"/>
      <c r="E182" s="105"/>
      <c r="F182" s="121"/>
      <c r="G182" s="121"/>
      <c r="H182" s="121"/>
      <c r="I182" s="121"/>
      <c r="J182" s="105"/>
    </row>
    <row r="183" spans="2:10">
      <c r="B183" s="104"/>
      <c r="C183" s="104"/>
      <c r="D183" s="105"/>
      <c r="E183" s="105"/>
      <c r="F183" s="121"/>
      <c r="G183" s="121"/>
      <c r="H183" s="121"/>
      <c r="I183" s="121"/>
      <c r="J183" s="105"/>
    </row>
    <row r="184" spans="2:10">
      <c r="B184" s="104"/>
      <c r="C184" s="104"/>
      <c r="D184" s="105"/>
      <c r="E184" s="105"/>
      <c r="F184" s="121"/>
      <c r="G184" s="121"/>
      <c r="H184" s="121"/>
      <c r="I184" s="121"/>
      <c r="J184" s="105"/>
    </row>
    <row r="185" spans="2:10">
      <c r="B185" s="104"/>
      <c r="C185" s="104"/>
      <c r="D185" s="105"/>
      <c r="E185" s="105"/>
      <c r="F185" s="121"/>
      <c r="G185" s="121"/>
      <c r="H185" s="121"/>
      <c r="I185" s="121"/>
      <c r="J185" s="105"/>
    </row>
    <row r="186" spans="2:10">
      <c r="B186" s="104"/>
      <c r="C186" s="104"/>
      <c r="D186" s="105"/>
      <c r="E186" s="105"/>
      <c r="F186" s="121"/>
      <c r="G186" s="121"/>
      <c r="H186" s="121"/>
      <c r="I186" s="121"/>
      <c r="J186" s="105"/>
    </row>
    <row r="187" spans="2:10">
      <c r="B187" s="104"/>
      <c r="C187" s="104"/>
      <c r="D187" s="105"/>
      <c r="E187" s="105"/>
      <c r="F187" s="121"/>
      <c r="G187" s="121"/>
      <c r="H187" s="121"/>
      <c r="I187" s="121"/>
      <c r="J187" s="105"/>
    </row>
    <row r="188" spans="2:10">
      <c r="B188" s="104"/>
      <c r="C188" s="104"/>
      <c r="D188" s="105"/>
      <c r="E188" s="105"/>
      <c r="F188" s="121"/>
      <c r="G188" s="121"/>
      <c r="H188" s="121"/>
      <c r="I188" s="121"/>
      <c r="J188" s="105"/>
    </row>
    <row r="189" spans="2:10">
      <c r="B189" s="104"/>
      <c r="C189" s="104"/>
      <c r="D189" s="105"/>
      <c r="E189" s="105"/>
      <c r="F189" s="121"/>
      <c r="G189" s="121"/>
      <c r="H189" s="121"/>
      <c r="I189" s="121"/>
      <c r="J189" s="105"/>
    </row>
    <row r="190" spans="2:10">
      <c r="B190" s="104"/>
      <c r="C190" s="104"/>
      <c r="D190" s="105"/>
      <c r="E190" s="105"/>
      <c r="F190" s="121"/>
      <c r="G190" s="121"/>
      <c r="H190" s="121"/>
      <c r="I190" s="121"/>
      <c r="J190" s="105"/>
    </row>
    <row r="191" spans="2:10">
      <c r="B191" s="104"/>
      <c r="C191" s="104"/>
      <c r="D191" s="105"/>
      <c r="E191" s="105"/>
      <c r="F191" s="121"/>
      <c r="G191" s="121"/>
      <c r="H191" s="121"/>
      <c r="I191" s="121"/>
      <c r="J191" s="105"/>
    </row>
    <row r="192" spans="2:10">
      <c r="B192" s="104"/>
      <c r="C192" s="104"/>
      <c r="D192" s="105"/>
      <c r="E192" s="105"/>
      <c r="F192" s="121"/>
      <c r="G192" s="121"/>
      <c r="H192" s="121"/>
      <c r="I192" s="121"/>
      <c r="J192" s="105"/>
    </row>
    <row r="193" spans="2:10">
      <c r="B193" s="104"/>
      <c r="C193" s="104"/>
      <c r="D193" s="105"/>
      <c r="E193" s="105"/>
      <c r="F193" s="121"/>
      <c r="G193" s="121"/>
      <c r="H193" s="121"/>
      <c r="I193" s="121"/>
      <c r="J193" s="105"/>
    </row>
    <row r="194" spans="2:10">
      <c r="B194" s="104"/>
      <c r="C194" s="104"/>
      <c r="D194" s="105"/>
      <c r="E194" s="105"/>
      <c r="F194" s="121"/>
      <c r="G194" s="121"/>
      <c r="H194" s="121"/>
      <c r="I194" s="121"/>
      <c r="J194" s="105"/>
    </row>
    <row r="195" spans="2:10">
      <c r="B195" s="104"/>
      <c r="C195" s="104"/>
      <c r="D195" s="105"/>
      <c r="E195" s="105"/>
      <c r="F195" s="121"/>
      <c r="G195" s="121"/>
      <c r="H195" s="121"/>
      <c r="I195" s="121"/>
      <c r="J195" s="105"/>
    </row>
    <row r="196" spans="2:10">
      <c r="B196" s="104"/>
      <c r="C196" s="104"/>
      <c r="D196" s="105"/>
      <c r="E196" s="105"/>
      <c r="F196" s="121"/>
      <c r="G196" s="121"/>
      <c r="H196" s="121"/>
      <c r="I196" s="121"/>
      <c r="J196" s="105"/>
    </row>
    <row r="197" spans="2:10">
      <c r="B197" s="104"/>
      <c r="C197" s="104"/>
      <c r="D197" s="105"/>
      <c r="E197" s="105"/>
      <c r="F197" s="121"/>
      <c r="G197" s="121"/>
      <c r="H197" s="121"/>
      <c r="I197" s="121"/>
      <c r="J197" s="105"/>
    </row>
    <row r="198" spans="2:10">
      <c r="B198" s="104"/>
      <c r="C198" s="104"/>
      <c r="D198" s="105"/>
      <c r="E198" s="105"/>
      <c r="F198" s="121"/>
      <c r="G198" s="121"/>
      <c r="H198" s="121"/>
      <c r="I198" s="121"/>
      <c r="J198" s="105"/>
    </row>
    <row r="199" spans="2:10">
      <c r="B199" s="104"/>
      <c r="C199" s="104"/>
      <c r="D199" s="105"/>
      <c r="E199" s="105"/>
      <c r="F199" s="121"/>
      <c r="G199" s="121"/>
      <c r="H199" s="121"/>
      <c r="I199" s="121"/>
      <c r="J199" s="105"/>
    </row>
    <row r="200" spans="2:10">
      <c r="B200" s="104"/>
      <c r="C200" s="104"/>
      <c r="D200" s="105"/>
      <c r="E200" s="105"/>
      <c r="F200" s="121"/>
      <c r="G200" s="121"/>
      <c r="H200" s="121"/>
      <c r="I200" s="121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125</v>
      </c>
      <c r="C1" s="67" t="s" vm="1">
        <v>201</v>
      </c>
    </row>
    <row r="2" spans="2:11">
      <c r="B2" s="46" t="s">
        <v>124</v>
      </c>
      <c r="C2" s="67" t="s">
        <v>202</v>
      </c>
    </row>
    <row r="3" spans="2:11">
      <c r="B3" s="46" t="s">
        <v>126</v>
      </c>
      <c r="C3" s="67" t="s">
        <v>203</v>
      </c>
    </row>
    <row r="4" spans="2:11">
      <c r="B4" s="46" t="s">
        <v>127</v>
      </c>
      <c r="C4" s="67">
        <v>12147</v>
      </c>
    </row>
    <row r="6" spans="2:11" ht="26.25" customHeight="1">
      <c r="B6" s="130" t="s">
        <v>157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s="3" customFormat="1" ht="63">
      <c r="B7" s="47" t="s">
        <v>96</v>
      </c>
      <c r="C7" s="49" t="s">
        <v>97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64" t="s">
        <v>129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5" t="s">
        <v>1902</v>
      </c>
      <c r="C10" s="68"/>
      <c r="D10" s="68"/>
      <c r="E10" s="68"/>
      <c r="F10" s="68"/>
      <c r="G10" s="68"/>
      <c r="H10" s="68"/>
      <c r="I10" s="116">
        <v>0</v>
      </c>
      <c r="J10" s="117">
        <v>0</v>
      </c>
      <c r="K10" s="117">
        <v>0</v>
      </c>
    </row>
    <row r="11" spans="2:11" ht="21" customHeight="1">
      <c r="B11" s="114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4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21"/>
      <c r="E110" s="121"/>
      <c r="F110" s="121"/>
      <c r="G110" s="121"/>
      <c r="H110" s="121"/>
      <c r="I110" s="105"/>
      <c r="J110" s="105"/>
      <c r="K110" s="105"/>
    </row>
    <row r="111" spans="2:11">
      <c r="B111" s="104"/>
      <c r="C111" s="104"/>
      <c r="D111" s="121"/>
      <c r="E111" s="121"/>
      <c r="F111" s="121"/>
      <c r="G111" s="121"/>
      <c r="H111" s="121"/>
      <c r="I111" s="105"/>
      <c r="J111" s="105"/>
      <c r="K111" s="105"/>
    </row>
    <row r="112" spans="2:11">
      <c r="B112" s="104"/>
      <c r="C112" s="104"/>
      <c r="D112" s="121"/>
      <c r="E112" s="121"/>
      <c r="F112" s="121"/>
      <c r="G112" s="121"/>
      <c r="H112" s="121"/>
      <c r="I112" s="105"/>
      <c r="J112" s="105"/>
      <c r="K112" s="105"/>
    </row>
    <row r="113" spans="2:11">
      <c r="B113" s="104"/>
      <c r="C113" s="104"/>
      <c r="D113" s="121"/>
      <c r="E113" s="121"/>
      <c r="F113" s="121"/>
      <c r="G113" s="121"/>
      <c r="H113" s="121"/>
      <c r="I113" s="105"/>
      <c r="J113" s="105"/>
      <c r="K113" s="105"/>
    </row>
    <row r="114" spans="2:11">
      <c r="B114" s="104"/>
      <c r="C114" s="104"/>
      <c r="D114" s="121"/>
      <c r="E114" s="121"/>
      <c r="F114" s="121"/>
      <c r="G114" s="121"/>
      <c r="H114" s="121"/>
      <c r="I114" s="105"/>
      <c r="J114" s="105"/>
      <c r="K114" s="105"/>
    </row>
    <row r="115" spans="2:11">
      <c r="B115" s="104"/>
      <c r="C115" s="104"/>
      <c r="D115" s="121"/>
      <c r="E115" s="121"/>
      <c r="F115" s="121"/>
      <c r="G115" s="121"/>
      <c r="H115" s="121"/>
      <c r="I115" s="105"/>
      <c r="J115" s="105"/>
      <c r="K115" s="105"/>
    </row>
    <row r="116" spans="2:11">
      <c r="B116" s="104"/>
      <c r="C116" s="104"/>
      <c r="D116" s="121"/>
      <c r="E116" s="121"/>
      <c r="F116" s="121"/>
      <c r="G116" s="121"/>
      <c r="H116" s="121"/>
      <c r="I116" s="105"/>
      <c r="J116" s="105"/>
      <c r="K116" s="105"/>
    </row>
    <row r="117" spans="2:11">
      <c r="B117" s="104"/>
      <c r="C117" s="104"/>
      <c r="D117" s="121"/>
      <c r="E117" s="121"/>
      <c r="F117" s="121"/>
      <c r="G117" s="121"/>
      <c r="H117" s="121"/>
      <c r="I117" s="105"/>
      <c r="J117" s="105"/>
      <c r="K117" s="105"/>
    </row>
    <row r="118" spans="2:11">
      <c r="B118" s="104"/>
      <c r="C118" s="104"/>
      <c r="D118" s="121"/>
      <c r="E118" s="121"/>
      <c r="F118" s="121"/>
      <c r="G118" s="121"/>
      <c r="H118" s="121"/>
      <c r="I118" s="105"/>
      <c r="J118" s="105"/>
      <c r="K118" s="105"/>
    </row>
    <row r="119" spans="2:11">
      <c r="B119" s="104"/>
      <c r="C119" s="104"/>
      <c r="D119" s="121"/>
      <c r="E119" s="121"/>
      <c r="F119" s="121"/>
      <c r="G119" s="121"/>
      <c r="H119" s="121"/>
      <c r="I119" s="105"/>
      <c r="J119" s="105"/>
      <c r="K119" s="105"/>
    </row>
    <row r="120" spans="2:11">
      <c r="B120" s="104"/>
      <c r="C120" s="104"/>
      <c r="D120" s="121"/>
      <c r="E120" s="121"/>
      <c r="F120" s="121"/>
      <c r="G120" s="121"/>
      <c r="H120" s="121"/>
      <c r="I120" s="105"/>
      <c r="J120" s="105"/>
      <c r="K120" s="105"/>
    </row>
    <row r="121" spans="2:11">
      <c r="B121" s="104"/>
      <c r="C121" s="104"/>
      <c r="D121" s="121"/>
      <c r="E121" s="121"/>
      <c r="F121" s="121"/>
      <c r="G121" s="121"/>
      <c r="H121" s="121"/>
      <c r="I121" s="105"/>
      <c r="J121" s="105"/>
      <c r="K121" s="105"/>
    </row>
    <row r="122" spans="2:11">
      <c r="B122" s="104"/>
      <c r="C122" s="104"/>
      <c r="D122" s="121"/>
      <c r="E122" s="121"/>
      <c r="F122" s="121"/>
      <c r="G122" s="121"/>
      <c r="H122" s="121"/>
      <c r="I122" s="105"/>
      <c r="J122" s="105"/>
      <c r="K122" s="105"/>
    </row>
    <row r="123" spans="2:11">
      <c r="B123" s="104"/>
      <c r="C123" s="104"/>
      <c r="D123" s="121"/>
      <c r="E123" s="121"/>
      <c r="F123" s="121"/>
      <c r="G123" s="121"/>
      <c r="H123" s="121"/>
      <c r="I123" s="105"/>
      <c r="J123" s="105"/>
      <c r="K123" s="105"/>
    </row>
    <row r="124" spans="2:11">
      <c r="B124" s="104"/>
      <c r="C124" s="104"/>
      <c r="D124" s="121"/>
      <c r="E124" s="121"/>
      <c r="F124" s="121"/>
      <c r="G124" s="121"/>
      <c r="H124" s="121"/>
      <c r="I124" s="105"/>
      <c r="J124" s="105"/>
      <c r="K124" s="105"/>
    </row>
    <row r="125" spans="2:11">
      <c r="B125" s="104"/>
      <c r="C125" s="104"/>
      <c r="D125" s="121"/>
      <c r="E125" s="121"/>
      <c r="F125" s="121"/>
      <c r="G125" s="121"/>
      <c r="H125" s="121"/>
      <c r="I125" s="105"/>
      <c r="J125" s="105"/>
      <c r="K125" s="105"/>
    </row>
    <row r="126" spans="2:11">
      <c r="B126" s="104"/>
      <c r="C126" s="104"/>
      <c r="D126" s="121"/>
      <c r="E126" s="121"/>
      <c r="F126" s="121"/>
      <c r="G126" s="121"/>
      <c r="H126" s="121"/>
      <c r="I126" s="105"/>
      <c r="J126" s="105"/>
      <c r="K126" s="105"/>
    </row>
    <row r="127" spans="2:11">
      <c r="B127" s="104"/>
      <c r="C127" s="104"/>
      <c r="D127" s="121"/>
      <c r="E127" s="121"/>
      <c r="F127" s="121"/>
      <c r="G127" s="121"/>
      <c r="H127" s="121"/>
      <c r="I127" s="105"/>
      <c r="J127" s="105"/>
      <c r="K127" s="105"/>
    </row>
    <row r="128" spans="2:11">
      <c r="B128" s="104"/>
      <c r="C128" s="104"/>
      <c r="D128" s="121"/>
      <c r="E128" s="121"/>
      <c r="F128" s="121"/>
      <c r="G128" s="121"/>
      <c r="H128" s="121"/>
      <c r="I128" s="105"/>
      <c r="J128" s="105"/>
      <c r="K128" s="105"/>
    </row>
    <row r="129" spans="2:11">
      <c r="B129" s="104"/>
      <c r="C129" s="104"/>
      <c r="D129" s="121"/>
      <c r="E129" s="121"/>
      <c r="F129" s="121"/>
      <c r="G129" s="121"/>
      <c r="H129" s="121"/>
      <c r="I129" s="105"/>
      <c r="J129" s="105"/>
      <c r="K129" s="105"/>
    </row>
    <row r="130" spans="2:11">
      <c r="B130" s="104"/>
      <c r="C130" s="104"/>
      <c r="D130" s="121"/>
      <c r="E130" s="121"/>
      <c r="F130" s="121"/>
      <c r="G130" s="121"/>
      <c r="H130" s="121"/>
      <c r="I130" s="105"/>
      <c r="J130" s="105"/>
      <c r="K130" s="105"/>
    </row>
    <row r="131" spans="2:11">
      <c r="B131" s="104"/>
      <c r="C131" s="104"/>
      <c r="D131" s="121"/>
      <c r="E131" s="121"/>
      <c r="F131" s="121"/>
      <c r="G131" s="121"/>
      <c r="H131" s="121"/>
      <c r="I131" s="105"/>
      <c r="J131" s="105"/>
      <c r="K131" s="105"/>
    </row>
    <row r="132" spans="2:11">
      <c r="B132" s="104"/>
      <c r="C132" s="104"/>
      <c r="D132" s="121"/>
      <c r="E132" s="121"/>
      <c r="F132" s="121"/>
      <c r="G132" s="121"/>
      <c r="H132" s="121"/>
      <c r="I132" s="105"/>
      <c r="J132" s="105"/>
      <c r="K132" s="105"/>
    </row>
    <row r="133" spans="2:11">
      <c r="B133" s="104"/>
      <c r="C133" s="104"/>
      <c r="D133" s="121"/>
      <c r="E133" s="121"/>
      <c r="F133" s="121"/>
      <c r="G133" s="121"/>
      <c r="H133" s="121"/>
      <c r="I133" s="105"/>
      <c r="J133" s="105"/>
      <c r="K133" s="105"/>
    </row>
    <row r="134" spans="2:11">
      <c r="B134" s="104"/>
      <c r="C134" s="104"/>
      <c r="D134" s="121"/>
      <c r="E134" s="121"/>
      <c r="F134" s="121"/>
      <c r="G134" s="121"/>
      <c r="H134" s="121"/>
      <c r="I134" s="105"/>
      <c r="J134" s="105"/>
      <c r="K134" s="105"/>
    </row>
    <row r="135" spans="2:11">
      <c r="B135" s="104"/>
      <c r="C135" s="104"/>
      <c r="D135" s="121"/>
      <c r="E135" s="121"/>
      <c r="F135" s="121"/>
      <c r="G135" s="121"/>
      <c r="H135" s="121"/>
      <c r="I135" s="105"/>
      <c r="J135" s="105"/>
      <c r="K135" s="105"/>
    </row>
    <row r="136" spans="2:11">
      <c r="B136" s="104"/>
      <c r="C136" s="104"/>
      <c r="D136" s="121"/>
      <c r="E136" s="121"/>
      <c r="F136" s="121"/>
      <c r="G136" s="121"/>
      <c r="H136" s="121"/>
      <c r="I136" s="105"/>
      <c r="J136" s="105"/>
      <c r="K136" s="105"/>
    </row>
    <row r="137" spans="2:11">
      <c r="B137" s="104"/>
      <c r="C137" s="104"/>
      <c r="D137" s="121"/>
      <c r="E137" s="121"/>
      <c r="F137" s="121"/>
      <c r="G137" s="121"/>
      <c r="H137" s="121"/>
      <c r="I137" s="105"/>
      <c r="J137" s="105"/>
      <c r="K137" s="105"/>
    </row>
    <row r="138" spans="2:11">
      <c r="B138" s="104"/>
      <c r="C138" s="104"/>
      <c r="D138" s="121"/>
      <c r="E138" s="121"/>
      <c r="F138" s="121"/>
      <c r="G138" s="121"/>
      <c r="H138" s="121"/>
      <c r="I138" s="105"/>
      <c r="J138" s="105"/>
      <c r="K138" s="105"/>
    </row>
    <row r="139" spans="2:11">
      <c r="B139" s="104"/>
      <c r="C139" s="104"/>
      <c r="D139" s="121"/>
      <c r="E139" s="121"/>
      <c r="F139" s="121"/>
      <c r="G139" s="121"/>
      <c r="H139" s="121"/>
      <c r="I139" s="105"/>
      <c r="J139" s="105"/>
      <c r="K139" s="105"/>
    </row>
    <row r="140" spans="2:11">
      <c r="B140" s="104"/>
      <c r="C140" s="104"/>
      <c r="D140" s="121"/>
      <c r="E140" s="121"/>
      <c r="F140" s="121"/>
      <c r="G140" s="121"/>
      <c r="H140" s="121"/>
      <c r="I140" s="105"/>
      <c r="J140" s="105"/>
      <c r="K140" s="105"/>
    </row>
    <row r="141" spans="2:11">
      <c r="B141" s="104"/>
      <c r="C141" s="104"/>
      <c r="D141" s="121"/>
      <c r="E141" s="121"/>
      <c r="F141" s="121"/>
      <c r="G141" s="121"/>
      <c r="H141" s="121"/>
      <c r="I141" s="105"/>
      <c r="J141" s="105"/>
      <c r="K141" s="105"/>
    </row>
    <row r="142" spans="2:11">
      <c r="B142" s="104"/>
      <c r="C142" s="104"/>
      <c r="D142" s="121"/>
      <c r="E142" s="121"/>
      <c r="F142" s="121"/>
      <c r="G142" s="121"/>
      <c r="H142" s="121"/>
      <c r="I142" s="105"/>
      <c r="J142" s="105"/>
      <c r="K142" s="105"/>
    </row>
    <row r="143" spans="2:11">
      <c r="B143" s="104"/>
      <c r="C143" s="104"/>
      <c r="D143" s="121"/>
      <c r="E143" s="121"/>
      <c r="F143" s="121"/>
      <c r="G143" s="121"/>
      <c r="H143" s="121"/>
      <c r="I143" s="105"/>
      <c r="J143" s="105"/>
      <c r="K143" s="105"/>
    </row>
    <row r="144" spans="2:11">
      <c r="B144" s="104"/>
      <c r="C144" s="104"/>
      <c r="D144" s="121"/>
      <c r="E144" s="121"/>
      <c r="F144" s="121"/>
      <c r="G144" s="121"/>
      <c r="H144" s="121"/>
      <c r="I144" s="105"/>
      <c r="J144" s="105"/>
      <c r="K144" s="105"/>
    </row>
    <row r="145" spans="2:11">
      <c r="B145" s="104"/>
      <c r="C145" s="104"/>
      <c r="D145" s="121"/>
      <c r="E145" s="121"/>
      <c r="F145" s="121"/>
      <c r="G145" s="121"/>
      <c r="H145" s="121"/>
      <c r="I145" s="105"/>
      <c r="J145" s="105"/>
      <c r="K145" s="105"/>
    </row>
    <row r="146" spans="2:11">
      <c r="B146" s="104"/>
      <c r="C146" s="104"/>
      <c r="D146" s="121"/>
      <c r="E146" s="121"/>
      <c r="F146" s="121"/>
      <c r="G146" s="121"/>
      <c r="H146" s="121"/>
      <c r="I146" s="105"/>
      <c r="J146" s="105"/>
      <c r="K146" s="105"/>
    </row>
    <row r="147" spans="2:11">
      <c r="B147" s="104"/>
      <c r="C147" s="104"/>
      <c r="D147" s="121"/>
      <c r="E147" s="121"/>
      <c r="F147" s="121"/>
      <c r="G147" s="121"/>
      <c r="H147" s="121"/>
      <c r="I147" s="105"/>
      <c r="J147" s="105"/>
      <c r="K147" s="105"/>
    </row>
    <row r="148" spans="2:11">
      <c r="B148" s="104"/>
      <c r="C148" s="104"/>
      <c r="D148" s="121"/>
      <c r="E148" s="121"/>
      <c r="F148" s="121"/>
      <c r="G148" s="121"/>
      <c r="H148" s="121"/>
      <c r="I148" s="105"/>
      <c r="J148" s="105"/>
      <c r="K148" s="105"/>
    </row>
    <row r="149" spans="2:11">
      <c r="B149" s="104"/>
      <c r="C149" s="104"/>
      <c r="D149" s="121"/>
      <c r="E149" s="121"/>
      <c r="F149" s="121"/>
      <c r="G149" s="121"/>
      <c r="H149" s="121"/>
      <c r="I149" s="105"/>
      <c r="J149" s="105"/>
      <c r="K149" s="105"/>
    </row>
    <row r="150" spans="2:11">
      <c r="B150" s="104"/>
      <c r="C150" s="104"/>
      <c r="D150" s="121"/>
      <c r="E150" s="121"/>
      <c r="F150" s="121"/>
      <c r="G150" s="121"/>
      <c r="H150" s="121"/>
      <c r="I150" s="105"/>
      <c r="J150" s="105"/>
      <c r="K150" s="105"/>
    </row>
    <row r="151" spans="2:11">
      <c r="B151" s="104"/>
      <c r="C151" s="104"/>
      <c r="D151" s="121"/>
      <c r="E151" s="121"/>
      <c r="F151" s="121"/>
      <c r="G151" s="121"/>
      <c r="H151" s="121"/>
      <c r="I151" s="105"/>
      <c r="J151" s="105"/>
      <c r="K151" s="105"/>
    </row>
    <row r="152" spans="2:11">
      <c r="B152" s="104"/>
      <c r="C152" s="104"/>
      <c r="D152" s="121"/>
      <c r="E152" s="121"/>
      <c r="F152" s="121"/>
      <c r="G152" s="121"/>
      <c r="H152" s="121"/>
      <c r="I152" s="105"/>
      <c r="J152" s="105"/>
      <c r="K152" s="105"/>
    </row>
    <row r="153" spans="2:11">
      <c r="B153" s="104"/>
      <c r="C153" s="104"/>
      <c r="D153" s="121"/>
      <c r="E153" s="121"/>
      <c r="F153" s="121"/>
      <c r="G153" s="121"/>
      <c r="H153" s="121"/>
      <c r="I153" s="105"/>
      <c r="J153" s="105"/>
      <c r="K153" s="105"/>
    </row>
    <row r="154" spans="2:11">
      <c r="B154" s="104"/>
      <c r="C154" s="104"/>
      <c r="D154" s="121"/>
      <c r="E154" s="121"/>
      <c r="F154" s="121"/>
      <c r="G154" s="121"/>
      <c r="H154" s="121"/>
      <c r="I154" s="105"/>
      <c r="J154" s="105"/>
      <c r="K154" s="105"/>
    </row>
    <row r="155" spans="2:11">
      <c r="B155" s="104"/>
      <c r="C155" s="104"/>
      <c r="D155" s="121"/>
      <c r="E155" s="121"/>
      <c r="F155" s="121"/>
      <c r="G155" s="121"/>
      <c r="H155" s="121"/>
      <c r="I155" s="105"/>
      <c r="J155" s="105"/>
      <c r="K155" s="105"/>
    </row>
    <row r="156" spans="2:11">
      <c r="B156" s="104"/>
      <c r="C156" s="104"/>
      <c r="D156" s="121"/>
      <c r="E156" s="121"/>
      <c r="F156" s="121"/>
      <c r="G156" s="121"/>
      <c r="H156" s="121"/>
      <c r="I156" s="105"/>
      <c r="J156" s="105"/>
      <c r="K156" s="105"/>
    </row>
    <row r="157" spans="2:11">
      <c r="B157" s="104"/>
      <c r="C157" s="104"/>
      <c r="D157" s="121"/>
      <c r="E157" s="121"/>
      <c r="F157" s="121"/>
      <c r="G157" s="121"/>
      <c r="H157" s="121"/>
      <c r="I157" s="105"/>
      <c r="J157" s="105"/>
      <c r="K157" s="105"/>
    </row>
    <row r="158" spans="2:11">
      <c r="B158" s="104"/>
      <c r="C158" s="104"/>
      <c r="D158" s="121"/>
      <c r="E158" s="121"/>
      <c r="F158" s="121"/>
      <c r="G158" s="121"/>
      <c r="H158" s="121"/>
      <c r="I158" s="105"/>
      <c r="J158" s="105"/>
      <c r="K158" s="105"/>
    </row>
    <row r="159" spans="2:11">
      <c r="B159" s="104"/>
      <c r="C159" s="104"/>
      <c r="D159" s="121"/>
      <c r="E159" s="121"/>
      <c r="F159" s="121"/>
      <c r="G159" s="121"/>
      <c r="H159" s="121"/>
      <c r="I159" s="105"/>
      <c r="J159" s="105"/>
      <c r="K159" s="105"/>
    </row>
    <row r="160" spans="2:11">
      <c r="B160" s="104"/>
      <c r="C160" s="104"/>
      <c r="D160" s="121"/>
      <c r="E160" s="121"/>
      <c r="F160" s="121"/>
      <c r="G160" s="121"/>
      <c r="H160" s="121"/>
      <c r="I160" s="105"/>
      <c r="J160" s="105"/>
      <c r="K160" s="105"/>
    </row>
    <row r="161" spans="2:11">
      <c r="B161" s="104"/>
      <c r="C161" s="104"/>
      <c r="D161" s="121"/>
      <c r="E161" s="121"/>
      <c r="F161" s="121"/>
      <c r="G161" s="121"/>
      <c r="H161" s="121"/>
      <c r="I161" s="105"/>
      <c r="J161" s="105"/>
      <c r="K161" s="105"/>
    </row>
    <row r="162" spans="2:11">
      <c r="B162" s="104"/>
      <c r="C162" s="104"/>
      <c r="D162" s="121"/>
      <c r="E162" s="121"/>
      <c r="F162" s="121"/>
      <c r="G162" s="121"/>
      <c r="H162" s="121"/>
      <c r="I162" s="105"/>
      <c r="J162" s="105"/>
      <c r="K162" s="105"/>
    </row>
    <row r="163" spans="2:11">
      <c r="B163" s="104"/>
      <c r="C163" s="104"/>
      <c r="D163" s="121"/>
      <c r="E163" s="121"/>
      <c r="F163" s="121"/>
      <c r="G163" s="121"/>
      <c r="H163" s="121"/>
      <c r="I163" s="105"/>
      <c r="J163" s="105"/>
      <c r="K163" s="105"/>
    </row>
    <row r="164" spans="2:11">
      <c r="B164" s="104"/>
      <c r="C164" s="104"/>
      <c r="D164" s="121"/>
      <c r="E164" s="121"/>
      <c r="F164" s="121"/>
      <c r="G164" s="121"/>
      <c r="H164" s="121"/>
      <c r="I164" s="105"/>
      <c r="J164" s="105"/>
      <c r="K164" s="105"/>
    </row>
    <row r="165" spans="2:11">
      <c r="B165" s="104"/>
      <c r="C165" s="104"/>
      <c r="D165" s="121"/>
      <c r="E165" s="121"/>
      <c r="F165" s="121"/>
      <c r="G165" s="121"/>
      <c r="H165" s="121"/>
      <c r="I165" s="105"/>
      <c r="J165" s="105"/>
      <c r="K165" s="105"/>
    </row>
    <row r="166" spans="2:11">
      <c r="B166" s="104"/>
      <c r="C166" s="104"/>
      <c r="D166" s="121"/>
      <c r="E166" s="121"/>
      <c r="F166" s="121"/>
      <c r="G166" s="121"/>
      <c r="H166" s="121"/>
      <c r="I166" s="105"/>
      <c r="J166" s="105"/>
      <c r="K166" s="105"/>
    </row>
    <row r="167" spans="2:11">
      <c r="B167" s="104"/>
      <c r="C167" s="104"/>
      <c r="D167" s="121"/>
      <c r="E167" s="121"/>
      <c r="F167" s="121"/>
      <c r="G167" s="121"/>
      <c r="H167" s="121"/>
      <c r="I167" s="105"/>
      <c r="J167" s="105"/>
      <c r="K167" s="105"/>
    </row>
    <row r="168" spans="2:11">
      <c r="B168" s="104"/>
      <c r="C168" s="104"/>
      <c r="D168" s="121"/>
      <c r="E168" s="121"/>
      <c r="F168" s="121"/>
      <c r="G168" s="121"/>
      <c r="H168" s="121"/>
      <c r="I168" s="105"/>
      <c r="J168" s="105"/>
      <c r="K168" s="105"/>
    </row>
    <row r="169" spans="2:11">
      <c r="B169" s="104"/>
      <c r="C169" s="104"/>
      <c r="D169" s="121"/>
      <c r="E169" s="121"/>
      <c r="F169" s="121"/>
      <c r="G169" s="121"/>
      <c r="H169" s="121"/>
      <c r="I169" s="105"/>
      <c r="J169" s="105"/>
      <c r="K169" s="105"/>
    </row>
    <row r="170" spans="2:11">
      <c r="B170" s="104"/>
      <c r="C170" s="104"/>
      <c r="D170" s="121"/>
      <c r="E170" s="121"/>
      <c r="F170" s="121"/>
      <c r="G170" s="121"/>
      <c r="H170" s="121"/>
      <c r="I170" s="105"/>
      <c r="J170" s="105"/>
      <c r="K170" s="105"/>
    </row>
    <row r="171" spans="2:11">
      <c r="B171" s="104"/>
      <c r="C171" s="104"/>
      <c r="D171" s="121"/>
      <c r="E171" s="121"/>
      <c r="F171" s="121"/>
      <c r="G171" s="121"/>
      <c r="H171" s="121"/>
      <c r="I171" s="105"/>
      <c r="J171" s="105"/>
      <c r="K171" s="105"/>
    </row>
    <row r="172" spans="2:11">
      <c r="B172" s="104"/>
      <c r="C172" s="104"/>
      <c r="D172" s="121"/>
      <c r="E172" s="121"/>
      <c r="F172" s="121"/>
      <c r="G172" s="121"/>
      <c r="H172" s="121"/>
      <c r="I172" s="105"/>
      <c r="J172" s="105"/>
      <c r="K172" s="105"/>
    </row>
    <row r="173" spans="2:11">
      <c r="B173" s="104"/>
      <c r="C173" s="104"/>
      <c r="D173" s="121"/>
      <c r="E173" s="121"/>
      <c r="F173" s="121"/>
      <c r="G173" s="121"/>
      <c r="H173" s="121"/>
      <c r="I173" s="105"/>
      <c r="J173" s="105"/>
      <c r="K173" s="105"/>
    </row>
    <row r="174" spans="2:11">
      <c r="B174" s="104"/>
      <c r="C174" s="104"/>
      <c r="D174" s="121"/>
      <c r="E174" s="121"/>
      <c r="F174" s="121"/>
      <c r="G174" s="121"/>
      <c r="H174" s="121"/>
      <c r="I174" s="105"/>
      <c r="J174" s="105"/>
      <c r="K174" s="105"/>
    </row>
    <row r="175" spans="2:11">
      <c r="B175" s="104"/>
      <c r="C175" s="104"/>
      <c r="D175" s="121"/>
      <c r="E175" s="121"/>
      <c r="F175" s="121"/>
      <c r="G175" s="121"/>
      <c r="H175" s="121"/>
      <c r="I175" s="105"/>
      <c r="J175" s="105"/>
      <c r="K175" s="105"/>
    </row>
    <row r="176" spans="2:11">
      <c r="B176" s="104"/>
      <c r="C176" s="104"/>
      <c r="D176" s="121"/>
      <c r="E176" s="121"/>
      <c r="F176" s="121"/>
      <c r="G176" s="121"/>
      <c r="H176" s="121"/>
      <c r="I176" s="105"/>
      <c r="J176" s="105"/>
      <c r="K176" s="105"/>
    </row>
    <row r="177" spans="2:11">
      <c r="B177" s="104"/>
      <c r="C177" s="104"/>
      <c r="D177" s="121"/>
      <c r="E177" s="121"/>
      <c r="F177" s="121"/>
      <c r="G177" s="121"/>
      <c r="H177" s="121"/>
      <c r="I177" s="105"/>
      <c r="J177" s="105"/>
      <c r="K177" s="105"/>
    </row>
    <row r="178" spans="2:11">
      <c r="B178" s="104"/>
      <c r="C178" s="104"/>
      <c r="D178" s="121"/>
      <c r="E178" s="121"/>
      <c r="F178" s="121"/>
      <c r="G178" s="121"/>
      <c r="H178" s="121"/>
      <c r="I178" s="105"/>
      <c r="J178" s="105"/>
      <c r="K178" s="105"/>
    </row>
    <row r="179" spans="2:11">
      <c r="B179" s="104"/>
      <c r="C179" s="104"/>
      <c r="D179" s="121"/>
      <c r="E179" s="121"/>
      <c r="F179" s="121"/>
      <c r="G179" s="121"/>
      <c r="H179" s="121"/>
      <c r="I179" s="105"/>
      <c r="J179" s="105"/>
      <c r="K179" s="105"/>
    </row>
    <row r="180" spans="2:11">
      <c r="B180" s="104"/>
      <c r="C180" s="104"/>
      <c r="D180" s="121"/>
      <c r="E180" s="121"/>
      <c r="F180" s="121"/>
      <c r="G180" s="121"/>
      <c r="H180" s="121"/>
      <c r="I180" s="105"/>
      <c r="J180" s="105"/>
      <c r="K180" s="105"/>
    </row>
    <row r="181" spans="2:11">
      <c r="B181" s="104"/>
      <c r="C181" s="104"/>
      <c r="D181" s="121"/>
      <c r="E181" s="121"/>
      <c r="F181" s="121"/>
      <c r="G181" s="121"/>
      <c r="H181" s="121"/>
      <c r="I181" s="105"/>
      <c r="J181" s="105"/>
      <c r="K181" s="105"/>
    </row>
    <row r="182" spans="2:11">
      <c r="B182" s="104"/>
      <c r="C182" s="104"/>
      <c r="D182" s="121"/>
      <c r="E182" s="121"/>
      <c r="F182" s="121"/>
      <c r="G182" s="121"/>
      <c r="H182" s="121"/>
      <c r="I182" s="105"/>
      <c r="J182" s="105"/>
      <c r="K182" s="105"/>
    </row>
    <row r="183" spans="2:11">
      <c r="B183" s="104"/>
      <c r="C183" s="104"/>
      <c r="D183" s="121"/>
      <c r="E183" s="121"/>
      <c r="F183" s="121"/>
      <c r="G183" s="121"/>
      <c r="H183" s="121"/>
      <c r="I183" s="105"/>
      <c r="J183" s="105"/>
      <c r="K183" s="105"/>
    </row>
    <row r="184" spans="2:11">
      <c r="B184" s="104"/>
      <c r="C184" s="104"/>
      <c r="D184" s="121"/>
      <c r="E184" s="121"/>
      <c r="F184" s="121"/>
      <c r="G184" s="121"/>
      <c r="H184" s="121"/>
      <c r="I184" s="105"/>
      <c r="J184" s="105"/>
      <c r="K184" s="105"/>
    </row>
    <row r="185" spans="2:11">
      <c r="B185" s="104"/>
      <c r="C185" s="104"/>
      <c r="D185" s="121"/>
      <c r="E185" s="121"/>
      <c r="F185" s="121"/>
      <c r="G185" s="121"/>
      <c r="H185" s="121"/>
      <c r="I185" s="105"/>
      <c r="J185" s="105"/>
      <c r="K185" s="105"/>
    </row>
    <row r="186" spans="2:11">
      <c r="B186" s="104"/>
      <c r="C186" s="104"/>
      <c r="D186" s="121"/>
      <c r="E186" s="121"/>
      <c r="F186" s="121"/>
      <c r="G186" s="121"/>
      <c r="H186" s="121"/>
      <c r="I186" s="105"/>
      <c r="J186" s="105"/>
      <c r="K186" s="105"/>
    </row>
    <row r="187" spans="2:11">
      <c r="B187" s="104"/>
      <c r="C187" s="104"/>
      <c r="D187" s="121"/>
      <c r="E187" s="121"/>
      <c r="F187" s="121"/>
      <c r="G187" s="121"/>
      <c r="H187" s="121"/>
      <c r="I187" s="105"/>
      <c r="J187" s="105"/>
      <c r="K187" s="105"/>
    </row>
    <row r="188" spans="2:11">
      <c r="B188" s="104"/>
      <c r="C188" s="104"/>
      <c r="D188" s="121"/>
      <c r="E188" s="121"/>
      <c r="F188" s="121"/>
      <c r="G188" s="121"/>
      <c r="H188" s="121"/>
      <c r="I188" s="105"/>
      <c r="J188" s="105"/>
      <c r="K188" s="105"/>
    </row>
    <row r="189" spans="2:11">
      <c r="B189" s="104"/>
      <c r="C189" s="104"/>
      <c r="D189" s="121"/>
      <c r="E189" s="121"/>
      <c r="F189" s="121"/>
      <c r="G189" s="121"/>
      <c r="H189" s="121"/>
      <c r="I189" s="105"/>
      <c r="J189" s="105"/>
      <c r="K189" s="105"/>
    </row>
    <row r="190" spans="2:11">
      <c r="B190" s="104"/>
      <c r="C190" s="104"/>
      <c r="D190" s="121"/>
      <c r="E190" s="121"/>
      <c r="F190" s="121"/>
      <c r="G190" s="121"/>
      <c r="H190" s="121"/>
      <c r="I190" s="105"/>
      <c r="J190" s="105"/>
      <c r="K190" s="105"/>
    </row>
    <row r="191" spans="2:11">
      <c r="B191" s="104"/>
      <c r="C191" s="104"/>
      <c r="D191" s="121"/>
      <c r="E191" s="121"/>
      <c r="F191" s="121"/>
      <c r="G191" s="121"/>
      <c r="H191" s="121"/>
      <c r="I191" s="105"/>
      <c r="J191" s="105"/>
      <c r="K191" s="105"/>
    </row>
    <row r="192" spans="2:11">
      <c r="B192" s="104"/>
      <c r="C192" s="104"/>
      <c r="D192" s="121"/>
      <c r="E192" s="121"/>
      <c r="F192" s="121"/>
      <c r="G192" s="121"/>
      <c r="H192" s="121"/>
      <c r="I192" s="105"/>
      <c r="J192" s="105"/>
      <c r="K192" s="105"/>
    </row>
    <row r="193" spans="2:11">
      <c r="B193" s="104"/>
      <c r="C193" s="104"/>
      <c r="D193" s="121"/>
      <c r="E193" s="121"/>
      <c r="F193" s="121"/>
      <c r="G193" s="121"/>
      <c r="H193" s="121"/>
      <c r="I193" s="105"/>
      <c r="J193" s="105"/>
      <c r="K193" s="105"/>
    </row>
    <row r="194" spans="2:11">
      <c r="B194" s="104"/>
      <c r="C194" s="104"/>
      <c r="D194" s="121"/>
      <c r="E194" s="121"/>
      <c r="F194" s="121"/>
      <c r="G194" s="121"/>
      <c r="H194" s="121"/>
      <c r="I194" s="105"/>
      <c r="J194" s="105"/>
      <c r="K194" s="105"/>
    </row>
    <row r="195" spans="2:11">
      <c r="B195" s="104"/>
      <c r="C195" s="104"/>
      <c r="D195" s="121"/>
      <c r="E195" s="121"/>
      <c r="F195" s="121"/>
      <c r="G195" s="121"/>
      <c r="H195" s="121"/>
      <c r="I195" s="105"/>
      <c r="J195" s="105"/>
      <c r="K195" s="105"/>
    </row>
    <row r="196" spans="2:11">
      <c r="B196" s="104"/>
      <c r="C196" s="104"/>
      <c r="D196" s="121"/>
      <c r="E196" s="121"/>
      <c r="F196" s="121"/>
      <c r="G196" s="121"/>
      <c r="H196" s="121"/>
      <c r="I196" s="105"/>
      <c r="J196" s="105"/>
      <c r="K196" s="105"/>
    </row>
    <row r="197" spans="2:11">
      <c r="B197" s="104"/>
      <c r="C197" s="104"/>
      <c r="D197" s="121"/>
      <c r="E197" s="121"/>
      <c r="F197" s="121"/>
      <c r="G197" s="121"/>
      <c r="H197" s="121"/>
      <c r="I197" s="105"/>
      <c r="J197" s="105"/>
      <c r="K197" s="105"/>
    </row>
    <row r="198" spans="2:11">
      <c r="B198" s="104"/>
      <c r="C198" s="104"/>
      <c r="D198" s="121"/>
      <c r="E198" s="121"/>
      <c r="F198" s="121"/>
      <c r="G198" s="121"/>
      <c r="H198" s="121"/>
      <c r="I198" s="105"/>
      <c r="J198" s="105"/>
      <c r="K198" s="105"/>
    </row>
    <row r="199" spans="2:11">
      <c r="B199" s="104"/>
      <c r="C199" s="104"/>
      <c r="D199" s="121"/>
      <c r="E199" s="121"/>
      <c r="F199" s="121"/>
      <c r="G199" s="121"/>
      <c r="H199" s="121"/>
      <c r="I199" s="105"/>
      <c r="J199" s="105"/>
      <c r="K199" s="105"/>
    </row>
    <row r="200" spans="2:11">
      <c r="B200" s="104"/>
      <c r="C200" s="104"/>
      <c r="D200" s="121"/>
      <c r="E200" s="121"/>
      <c r="F200" s="121"/>
      <c r="G200" s="121"/>
      <c r="H200" s="121"/>
      <c r="I200" s="105"/>
      <c r="J200" s="105"/>
      <c r="K200" s="105"/>
    </row>
    <row r="201" spans="2:11">
      <c r="B201" s="104"/>
      <c r="C201" s="104"/>
      <c r="D201" s="121"/>
      <c r="E201" s="121"/>
      <c r="F201" s="121"/>
      <c r="G201" s="121"/>
      <c r="H201" s="121"/>
      <c r="I201" s="105"/>
      <c r="J201" s="105"/>
      <c r="K201" s="105"/>
    </row>
    <row r="202" spans="2:11">
      <c r="B202" s="104"/>
      <c r="C202" s="104"/>
      <c r="D202" s="121"/>
      <c r="E202" s="121"/>
      <c r="F202" s="121"/>
      <c r="G202" s="121"/>
      <c r="H202" s="121"/>
      <c r="I202" s="105"/>
      <c r="J202" s="105"/>
      <c r="K202" s="105"/>
    </row>
    <row r="203" spans="2:11">
      <c r="B203" s="104"/>
      <c r="C203" s="104"/>
      <c r="D203" s="121"/>
      <c r="E203" s="121"/>
      <c r="F203" s="121"/>
      <c r="G203" s="121"/>
      <c r="H203" s="121"/>
      <c r="I203" s="105"/>
      <c r="J203" s="105"/>
      <c r="K203" s="105"/>
    </row>
    <row r="204" spans="2:11">
      <c r="B204" s="104"/>
      <c r="C204" s="104"/>
      <c r="D204" s="121"/>
      <c r="E204" s="121"/>
      <c r="F204" s="121"/>
      <c r="G204" s="121"/>
      <c r="H204" s="121"/>
      <c r="I204" s="105"/>
      <c r="J204" s="105"/>
      <c r="K204" s="105"/>
    </row>
    <row r="205" spans="2:11">
      <c r="B205" s="104"/>
      <c r="C205" s="104"/>
      <c r="D205" s="121"/>
      <c r="E205" s="121"/>
      <c r="F205" s="121"/>
      <c r="G205" s="121"/>
      <c r="H205" s="121"/>
      <c r="I205" s="105"/>
      <c r="J205" s="105"/>
      <c r="K205" s="105"/>
    </row>
    <row r="206" spans="2:11">
      <c r="B206" s="104"/>
      <c r="C206" s="104"/>
      <c r="D206" s="121"/>
      <c r="E206" s="121"/>
      <c r="F206" s="121"/>
      <c r="G206" s="121"/>
      <c r="H206" s="121"/>
      <c r="I206" s="105"/>
      <c r="J206" s="105"/>
      <c r="K206" s="105"/>
    </row>
    <row r="207" spans="2:11">
      <c r="B207" s="104"/>
      <c r="C207" s="104"/>
      <c r="D207" s="121"/>
      <c r="E207" s="121"/>
      <c r="F207" s="121"/>
      <c r="G207" s="121"/>
      <c r="H207" s="121"/>
      <c r="I207" s="105"/>
      <c r="J207" s="105"/>
      <c r="K207" s="105"/>
    </row>
    <row r="208" spans="2:11">
      <c r="B208" s="104"/>
      <c r="C208" s="104"/>
      <c r="D208" s="121"/>
      <c r="E208" s="121"/>
      <c r="F208" s="121"/>
      <c r="G208" s="121"/>
      <c r="H208" s="121"/>
      <c r="I208" s="105"/>
      <c r="J208" s="105"/>
      <c r="K208" s="105"/>
    </row>
    <row r="209" spans="2:11">
      <c r="B209" s="104"/>
      <c r="C209" s="104"/>
      <c r="D209" s="121"/>
      <c r="E209" s="121"/>
      <c r="F209" s="121"/>
      <c r="G209" s="121"/>
      <c r="H209" s="121"/>
      <c r="I209" s="105"/>
      <c r="J209" s="105"/>
      <c r="K209" s="105"/>
    </row>
    <row r="210" spans="2:11">
      <c r="B210" s="104"/>
      <c r="C210" s="104"/>
      <c r="D210" s="121"/>
      <c r="E210" s="121"/>
      <c r="F210" s="121"/>
      <c r="G210" s="121"/>
      <c r="H210" s="121"/>
      <c r="I210" s="105"/>
      <c r="J210" s="105"/>
      <c r="K210" s="105"/>
    </row>
    <row r="211" spans="2:11">
      <c r="B211" s="104"/>
      <c r="C211" s="104"/>
      <c r="D211" s="121"/>
      <c r="E211" s="121"/>
      <c r="F211" s="121"/>
      <c r="G211" s="121"/>
      <c r="H211" s="121"/>
      <c r="I211" s="105"/>
      <c r="J211" s="105"/>
      <c r="K211" s="105"/>
    </row>
    <row r="212" spans="2:11">
      <c r="B212" s="104"/>
      <c r="C212" s="104"/>
      <c r="D212" s="121"/>
      <c r="E212" s="121"/>
      <c r="F212" s="121"/>
      <c r="G212" s="121"/>
      <c r="H212" s="121"/>
      <c r="I212" s="105"/>
      <c r="J212" s="105"/>
      <c r="K212" s="105"/>
    </row>
    <row r="213" spans="2:11">
      <c r="B213" s="104"/>
      <c r="C213" s="104"/>
      <c r="D213" s="121"/>
      <c r="E213" s="121"/>
      <c r="F213" s="121"/>
      <c r="G213" s="121"/>
      <c r="H213" s="121"/>
      <c r="I213" s="105"/>
      <c r="J213" s="105"/>
      <c r="K213" s="105"/>
    </row>
    <row r="214" spans="2:11">
      <c r="B214" s="104"/>
      <c r="C214" s="104"/>
      <c r="D214" s="121"/>
      <c r="E214" s="121"/>
      <c r="F214" s="121"/>
      <c r="G214" s="121"/>
      <c r="H214" s="121"/>
      <c r="I214" s="105"/>
      <c r="J214" s="105"/>
      <c r="K214" s="105"/>
    </row>
    <row r="215" spans="2:11">
      <c r="B215" s="104"/>
      <c r="C215" s="104"/>
      <c r="D215" s="121"/>
      <c r="E215" s="121"/>
      <c r="F215" s="121"/>
      <c r="G215" s="121"/>
      <c r="H215" s="121"/>
      <c r="I215" s="105"/>
      <c r="J215" s="105"/>
      <c r="K215" s="105"/>
    </row>
    <row r="216" spans="2:11">
      <c r="B216" s="104"/>
      <c r="C216" s="104"/>
      <c r="D216" s="121"/>
      <c r="E216" s="121"/>
      <c r="F216" s="121"/>
      <c r="G216" s="121"/>
      <c r="H216" s="121"/>
      <c r="I216" s="105"/>
      <c r="J216" s="105"/>
      <c r="K216" s="105"/>
    </row>
    <row r="217" spans="2:11">
      <c r="B217" s="104"/>
      <c r="C217" s="104"/>
      <c r="D217" s="121"/>
      <c r="E217" s="121"/>
      <c r="F217" s="121"/>
      <c r="G217" s="121"/>
      <c r="H217" s="121"/>
      <c r="I217" s="105"/>
      <c r="J217" s="105"/>
      <c r="K217" s="105"/>
    </row>
    <row r="218" spans="2:11">
      <c r="B218" s="104"/>
      <c r="C218" s="104"/>
      <c r="D218" s="121"/>
      <c r="E218" s="121"/>
      <c r="F218" s="121"/>
      <c r="G218" s="121"/>
      <c r="H218" s="121"/>
      <c r="I218" s="105"/>
      <c r="J218" s="105"/>
      <c r="K218" s="105"/>
    </row>
    <row r="219" spans="2:11">
      <c r="B219" s="104"/>
      <c r="C219" s="104"/>
      <c r="D219" s="121"/>
      <c r="E219" s="121"/>
      <c r="F219" s="121"/>
      <c r="G219" s="121"/>
      <c r="H219" s="121"/>
      <c r="I219" s="105"/>
      <c r="J219" s="105"/>
      <c r="K219" s="105"/>
    </row>
    <row r="220" spans="2:11">
      <c r="B220" s="104"/>
      <c r="C220" s="104"/>
      <c r="D220" s="121"/>
      <c r="E220" s="121"/>
      <c r="F220" s="121"/>
      <c r="G220" s="121"/>
      <c r="H220" s="121"/>
      <c r="I220" s="105"/>
      <c r="J220" s="105"/>
      <c r="K220" s="105"/>
    </row>
    <row r="221" spans="2:11">
      <c r="B221" s="104"/>
      <c r="C221" s="104"/>
      <c r="D221" s="121"/>
      <c r="E221" s="121"/>
      <c r="F221" s="121"/>
      <c r="G221" s="121"/>
      <c r="H221" s="121"/>
      <c r="I221" s="105"/>
      <c r="J221" s="105"/>
      <c r="K221" s="105"/>
    </row>
    <row r="222" spans="2:11">
      <c r="B222" s="104"/>
      <c r="C222" s="104"/>
      <c r="D222" s="121"/>
      <c r="E222" s="121"/>
      <c r="F222" s="121"/>
      <c r="G222" s="121"/>
      <c r="H222" s="121"/>
      <c r="I222" s="105"/>
      <c r="J222" s="105"/>
      <c r="K222" s="105"/>
    </row>
    <row r="223" spans="2:11">
      <c r="B223" s="104"/>
      <c r="C223" s="104"/>
      <c r="D223" s="121"/>
      <c r="E223" s="121"/>
      <c r="F223" s="121"/>
      <c r="G223" s="121"/>
      <c r="H223" s="121"/>
      <c r="I223" s="105"/>
      <c r="J223" s="105"/>
      <c r="K223" s="105"/>
    </row>
    <row r="224" spans="2:11">
      <c r="B224" s="104"/>
      <c r="C224" s="104"/>
      <c r="D224" s="121"/>
      <c r="E224" s="121"/>
      <c r="F224" s="121"/>
      <c r="G224" s="121"/>
      <c r="H224" s="121"/>
      <c r="I224" s="105"/>
      <c r="J224" s="105"/>
      <c r="K224" s="105"/>
    </row>
    <row r="225" spans="2:11">
      <c r="B225" s="104"/>
      <c r="C225" s="104"/>
      <c r="D225" s="121"/>
      <c r="E225" s="121"/>
      <c r="F225" s="121"/>
      <c r="G225" s="121"/>
      <c r="H225" s="121"/>
      <c r="I225" s="105"/>
      <c r="J225" s="105"/>
      <c r="K225" s="105"/>
    </row>
    <row r="226" spans="2:11">
      <c r="B226" s="104"/>
      <c r="C226" s="104"/>
      <c r="D226" s="121"/>
      <c r="E226" s="121"/>
      <c r="F226" s="121"/>
      <c r="G226" s="121"/>
      <c r="H226" s="121"/>
      <c r="I226" s="105"/>
      <c r="J226" s="105"/>
      <c r="K226" s="105"/>
    </row>
    <row r="227" spans="2:11">
      <c r="B227" s="104"/>
      <c r="C227" s="104"/>
      <c r="D227" s="121"/>
      <c r="E227" s="121"/>
      <c r="F227" s="121"/>
      <c r="G227" s="121"/>
      <c r="H227" s="121"/>
      <c r="I227" s="105"/>
      <c r="J227" s="105"/>
      <c r="K227" s="105"/>
    </row>
    <row r="228" spans="2:11">
      <c r="B228" s="104"/>
      <c r="C228" s="104"/>
      <c r="D228" s="121"/>
      <c r="E228" s="121"/>
      <c r="F228" s="121"/>
      <c r="G228" s="121"/>
      <c r="H228" s="121"/>
      <c r="I228" s="105"/>
      <c r="J228" s="105"/>
      <c r="K228" s="105"/>
    </row>
    <row r="229" spans="2:11">
      <c r="B229" s="104"/>
      <c r="C229" s="104"/>
      <c r="D229" s="121"/>
      <c r="E229" s="121"/>
      <c r="F229" s="121"/>
      <c r="G229" s="121"/>
      <c r="H229" s="121"/>
      <c r="I229" s="105"/>
      <c r="J229" s="105"/>
      <c r="K229" s="105"/>
    </row>
    <row r="230" spans="2:11">
      <c r="B230" s="104"/>
      <c r="C230" s="104"/>
      <c r="D230" s="121"/>
      <c r="E230" s="121"/>
      <c r="F230" s="121"/>
      <c r="G230" s="121"/>
      <c r="H230" s="121"/>
      <c r="I230" s="105"/>
      <c r="J230" s="105"/>
      <c r="K230" s="105"/>
    </row>
    <row r="231" spans="2:11">
      <c r="B231" s="104"/>
      <c r="C231" s="104"/>
      <c r="D231" s="121"/>
      <c r="E231" s="121"/>
      <c r="F231" s="121"/>
      <c r="G231" s="121"/>
      <c r="H231" s="121"/>
      <c r="I231" s="105"/>
      <c r="J231" s="105"/>
      <c r="K231" s="105"/>
    </row>
    <row r="232" spans="2:11">
      <c r="B232" s="104"/>
      <c r="C232" s="104"/>
      <c r="D232" s="121"/>
      <c r="E232" s="121"/>
      <c r="F232" s="121"/>
      <c r="G232" s="121"/>
      <c r="H232" s="121"/>
      <c r="I232" s="105"/>
      <c r="J232" s="105"/>
      <c r="K232" s="105"/>
    </row>
    <row r="233" spans="2:11">
      <c r="B233" s="104"/>
      <c r="C233" s="104"/>
      <c r="D233" s="121"/>
      <c r="E233" s="121"/>
      <c r="F233" s="121"/>
      <c r="G233" s="121"/>
      <c r="H233" s="121"/>
      <c r="I233" s="105"/>
      <c r="J233" s="105"/>
      <c r="K233" s="105"/>
    </row>
    <row r="234" spans="2:11">
      <c r="B234" s="104"/>
      <c r="C234" s="104"/>
      <c r="D234" s="121"/>
      <c r="E234" s="121"/>
      <c r="F234" s="121"/>
      <c r="G234" s="121"/>
      <c r="H234" s="121"/>
      <c r="I234" s="105"/>
      <c r="J234" s="105"/>
      <c r="K234" s="105"/>
    </row>
    <row r="235" spans="2:11">
      <c r="B235" s="104"/>
      <c r="C235" s="104"/>
      <c r="D235" s="121"/>
      <c r="E235" s="121"/>
      <c r="F235" s="121"/>
      <c r="G235" s="121"/>
      <c r="H235" s="121"/>
      <c r="I235" s="105"/>
      <c r="J235" s="105"/>
      <c r="K235" s="105"/>
    </row>
    <row r="236" spans="2:11">
      <c r="B236" s="104"/>
      <c r="C236" s="104"/>
      <c r="D236" s="121"/>
      <c r="E236" s="121"/>
      <c r="F236" s="121"/>
      <c r="G236" s="121"/>
      <c r="H236" s="121"/>
      <c r="I236" s="105"/>
      <c r="J236" s="105"/>
      <c r="K236" s="105"/>
    </row>
    <row r="237" spans="2:11">
      <c r="B237" s="104"/>
      <c r="C237" s="104"/>
      <c r="D237" s="121"/>
      <c r="E237" s="121"/>
      <c r="F237" s="121"/>
      <c r="G237" s="121"/>
      <c r="H237" s="121"/>
      <c r="I237" s="105"/>
      <c r="J237" s="105"/>
      <c r="K237" s="105"/>
    </row>
    <row r="238" spans="2:11">
      <c r="B238" s="104"/>
      <c r="C238" s="104"/>
      <c r="D238" s="121"/>
      <c r="E238" s="121"/>
      <c r="F238" s="121"/>
      <c r="G238" s="121"/>
      <c r="H238" s="121"/>
      <c r="I238" s="105"/>
      <c r="J238" s="105"/>
      <c r="K238" s="105"/>
    </row>
    <row r="239" spans="2:11">
      <c r="B239" s="104"/>
      <c r="C239" s="104"/>
      <c r="D239" s="121"/>
      <c r="E239" s="121"/>
      <c r="F239" s="121"/>
      <c r="G239" s="121"/>
      <c r="H239" s="121"/>
      <c r="I239" s="105"/>
      <c r="J239" s="105"/>
      <c r="K239" s="105"/>
    </row>
    <row r="240" spans="2:11">
      <c r="B240" s="104"/>
      <c r="C240" s="104"/>
      <c r="D240" s="121"/>
      <c r="E240" s="121"/>
      <c r="F240" s="121"/>
      <c r="G240" s="121"/>
      <c r="H240" s="121"/>
      <c r="I240" s="105"/>
      <c r="J240" s="105"/>
      <c r="K240" s="105"/>
    </row>
    <row r="241" spans="2:11">
      <c r="B241" s="104"/>
      <c r="C241" s="104"/>
      <c r="D241" s="121"/>
      <c r="E241" s="121"/>
      <c r="F241" s="121"/>
      <c r="G241" s="121"/>
      <c r="H241" s="121"/>
      <c r="I241" s="105"/>
      <c r="J241" s="105"/>
      <c r="K241" s="105"/>
    </row>
    <row r="242" spans="2:11">
      <c r="B242" s="104"/>
      <c r="C242" s="104"/>
      <c r="D242" s="121"/>
      <c r="E242" s="121"/>
      <c r="F242" s="121"/>
      <c r="G242" s="121"/>
      <c r="H242" s="121"/>
      <c r="I242" s="105"/>
      <c r="J242" s="105"/>
      <c r="K242" s="105"/>
    </row>
    <row r="243" spans="2:11">
      <c r="B243" s="104"/>
      <c r="C243" s="104"/>
      <c r="D243" s="121"/>
      <c r="E243" s="121"/>
      <c r="F243" s="121"/>
      <c r="G243" s="121"/>
      <c r="H243" s="121"/>
      <c r="I243" s="105"/>
      <c r="J243" s="105"/>
      <c r="K243" s="105"/>
    </row>
    <row r="244" spans="2:11">
      <c r="B244" s="104"/>
      <c r="C244" s="104"/>
      <c r="D244" s="121"/>
      <c r="E244" s="121"/>
      <c r="F244" s="121"/>
      <c r="G244" s="121"/>
      <c r="H244" s="121"/>
      <c r="I244" s="105"/>
      <c r="J244" s="105"/>
      <c r="K244" s="105"/>
    </row>
    <row r="245" spans="2:11">
      <c r="B245" s="104"/>
      <c r="C245" s="104"/>
      <c r="D245" s="121"/>
      <c r="E245" s="121"/>
      <c r="F245" s="121"/>
      <c r="G245" s="121"/>
      <c r="H245" s="121"/>
      <c r="I245" s="105"/>
      <c r="J245" s="105"/>
      <c r="K245" s="105"/>
    </row>
    <row r="246" spans="2:11">
      <c r="B246" s="104"/>
      <c r="C246" s="104"/>
      <c r="D246" s="121"/>
      <c r="E246" s="121"/>
      <c r="F246" s="121"/>
      <c r="G246" s="121"/>
      <c r="H246" s="121"/>
      <c r="I246" s="105"/>
      <c r="J246" s="105"/>
      <c r="K246" s="105"/>
    </row>
    <row r="247" spans="2:11">
      <c r="B247" s="104"/>
      <c r="C247" s="104"/>
      <c r="D247" s="121"/>
      <c r="E247" s="121"/>
      <c r="F247" s="121"/>
      <c r="G247" s="121"/>
      <c r="H247" s="121"/>
      <c r="I247" s="105"/>
      <c r="J247" s="105"/>
      <c r="K247" s="105"/>
    </row>
    <row r="248" spans="2:11">
      <c r="B248" s="104"/>
      <c r="C248" s="104"/>
      <c r="D248" s="121"/>
      <c r="E248" s="121"/>
      <c r="F248" s="121"/>
      <c r="G248" s="121"/>
      <c r="H248" s="121"/>
      <c r="I248" s="105"/>
      <c r="J248" s="105"/>
      <c r="K248" s="105"/>
    </row>
    <row r="249" spans="2:11">
      <c r="B249" s="104"/>
      <c r="C249" s="104"/>
      <c r="D249" s="121"/>
      <c r="E249" s="121"/>
      <c r="F249" s="121"/>
      <c r="G249" s="121"/>
      <c r="H249" s="121"/>
      <c r="I249" s="105"/>
      <c r="J249" s="105"/>
      <c r="K249" s="105"/>
    </row>
    <row r="250" spans="2:11">
      <c r="B250" s="104"/>
      <c r="C250" s="104"/>
      <c r="D250" s="121"/>
      <c r="E250" s="121"/>
      <c r="F250" s="121"/>
      <c r="G250" s="121"/>
      <c r="H250" s="121"/>
      <c r="I250" s="105"/>
      <c r="J250" s="105"/>
      <c r="K250" s="105"/>
    </row>
    <row r="251" spans="2:11">
      <c r="B251" s="104"/>
      <c r="C251" s="104"/>
      <c r="D251" s="121"/>
      <c r="E251" s="121"/>
      <c r="F251" s="121"/>
      <c r="G251" s="121"/>
      <c r="H251" s="121"/>
      <c r="I251" s="105"/>
      <c r="J251" s="105"/>
      <c r="K251" s="105"/>
    </row>
    <row r="252" spans="2:11">
      <c r="B252" s="104"/>
      <c r="C252" s="104"/>
      <c r="D252" s="121"/>
      <c r="E252" s="121"/>
      <c r="F252" s="121"/>
      <c r="G252" s="121"/>
      <c r="H252" s="121"/>
      <c r="I252" s="105"/>
      <c r="J252" s="105"/>
      <c r="K252" s="105"/>
    </row>
    <row r="253" spans="2:11">
      <c r="B253" s="104"/>
      <c r="C253" s="104"/>
      <c r="D253" s="121"/>
      <c r="E253" s="121"/>
      <c r="F253" s="121"/>
      <c r="G253" s="121"/>
      <c r="H253" s="121"/>
      <c r="I253" s="105"/>
      <c r="J253" s="105"/>
      <c r="K253" s="105"/>
    </row>
    <row r="254" spans="2:11">
      <c r="B254" s="104"/>
      <c r="C254" s="104"/>
      <c r="D254" s="121"/>
      <c r="E254" s="121"/>
      <c r="F254" s="121"/>
      <c r="G254" s="121"/>
      <c r="H254" s="121"/>
      <c r="I254" s="105"/>
      <c r="J254" s="105"/>
      <c r="K254" s="105"/>
    </row>
    <row r="255" spans="2:11">
      <c r="B255" s="104"/>
      <c r="C255" s="104"/>
      <c r="D255" s="121"/>
      <c r="E255" s="121"/>
      <c r="F255" s="121"/>
      <c r="G255" s="121"/>
      <c r="H255" s="121"/>
      <c r="I255" s="105"/>
      <c r="J255" s="105"/>
      <c r="K255" s="105"/>
    </row>
    <row r="256" spans="2:11">
      <c r="B256" s="104"/>
      <c r="C256" s="104"/>
      <c r="D256" s="121"/>
      <c r="E256" s="121"/>
      <c r="F256" s="121"/>
      <c r="G256" s="121"/>
      <c r="H256" s="121"/>
      <c r="I256" s="105"/>
      <c r="J256" s="105"/>
      <c r="K256" s="105"/>
    </row>
    <row r="257" spans="2:11">
      <c r="B257" s="104"/>
      <c r="C257" s="104"/>
      <c r="D257" s="121"/>
      <c r="E257" s="121"/>
      <c r="F257" s="121"/>
      <c r="G257" s="121"/>
      <c r="H257" s="121"/>
      <c r="I257" s="105"/>
      <c r="J257" s="105"/>
      <c r="K257" s="105"/>
    </row>
    <row r="258" spans="2:11">
      <c r="B258" s="104"/>
      <c r="C258" s="104"/>
      <c r="D258" s="121"/>
      <c r="E258" s="121"/>
      <c r="F258" s="121"/>
      <c r="G258" s="121"/>
      <c r="H258" s="121"/>
      <c r="I258" s="105"/>
      <c r="J258" s="105"/>
      <c r="K258" s="105"/>
    </row>
    <row r="259" spans="2:11">
      <c r="B259" s="104"/>
      <c r="C259" s="104"/>
      <c r="D259" s="121"/>
      <c r="E259" s="121"/>
      <c r="F259" s="121"/>
      <c r="G259" s="121"/>
      <c r="H259" s="121"/>
      <c r="I259" s="105"/>
      <c r="J259" s="105"/>
      <c r="K259" s="105"/>
    </row>
    <row r="260" spans="2:11">
      <c r="B260" s="104"/>
      <c r="C260" s="104"/>
      <c r="D260" s="121"/>
      <c r="E260" s="121"/>
      <c r="F260" s="121"/>
      <c r="G260" s="121"/>
      <c r="H260" s="121"/>
      <c r="I260" s="105"/>
      <c r="J260" s="105"/>
      <c r="K260" s="105"/>
    </row>
    <row r="261" spans="2:11">
      <c r="B261" s="104"/>
      <c r="C261" s="104"/>
      <c r="D261" s="121"/>
      <c r="E261" s="121"/>
      <c r="F261" s="121"/>
      <c r="G261" s="121"/>
      <c r="H261" s="121"/>
      <c r="I261" s="105"/>
      <c r="J261" s="105"/>
      <c r="K261" s="105"/>
    </row>
    <row r="262" spans="2:11">
      <c r="B262" s="104"/>
      <c r="C262" s="104"/>
      <c r="D262" s="121"/>
      <c r="E262" s="121"/>
      <c r="F262" s="121"/>
      <c r="G262" s="121"/>
      <c r="H262" s="121"/>
      <c r="I262" s="105"/>
      <c r="J262" s="105"/>
      <c r="K262" s="105"/>
    </row>
    <row r="263" spans="2:11">
      <c r="B263" s="104"/>
      <c r="C263" s="104"/>
      <c r="D263" s="121"/>
      <c r="E263" s="121"/>
      <c r="F263" s="121"/>
      <c r="G263" s="121"/>
      <c r="H263" s="121"/>
      <c r="I263" s="105"/>
      <c r="J263" s="105"/>
      <c r="K263" s="105"/>
    </row>
    <row r="264" spans="2:11">
      <c r="B264" s="104"/>
      <c r="C264" s="104"/>
      <c r="D264" s="121"/>
      <c r="E264" s="121"/>
      <c r="F264" s="121"/>
      <c r="G264" s="121"/>
      <c r="H264" s="121"/>
      <c r="I264" s="105"/>
      <c r="J264" s="105"/>
      <c r="K264" s="105"/>
    </row>
    <row r="265" spans="2:11">
      <c r="B265" s="104"/>
      <c r="C265" s="104"/>
      <c r="D265" s="121"/>
      <c r="E265" s="121"/>
      <c r="F265" s="121"/>
      <c r="G265" s="121"/>
      <c r="H265" s="121"/>
      <c r="I265" s="105"/>
      <c r="J265" s="105"/>
      <c r="K265" s="105"/>
    </row>
    <row r="266" spans="2:11">
      <c r="B266" s="104"/>
      <c r="C266" s="104"/>
      <c r="D266" s="121"/>
      <c r="E266" s="121"/>
      <c r="F266" s="121"/>
      <c r="G266" s="121"/>
      <c r="H266" s="121"/>
      <c r="I266" s="105"/>
      <c r="J266" s="105"/>
      <c r="K266" s="105"/>
    </row>
    <row r="267" spans="2:11">
      <c r="B267" s="104"/>
      <c r="C267" s="104"/>
      <c r="D267" s="121"/>
      <c r="E267" s="121"/>
      <c r="F267" s="121"/>
      <c r="G267" s="121"/>
      <c r="H267" s="121"/>
      <c r="I267" s="105"/>
      <c r="J267" s="105"/>
      <c r="K267" s="105"/>
    </row>
    <row r="268" spans="2:11">
      <c r="B268" s="104"/>
      <c r="C268" s="104"/>
      <c r="D268" s="121"/>
      <c r="E268" s="121"/>
      <c r="F268" s="121"/>
      <c r="G268" s="121"/>
      <c r="H268" s="121"/>
      <c r="I268" s="105"/>
      <c r="J268" s="105"/>
      <c r="K268" s="105"/>
    </row>
    <row r="269" spans="2:11">
      <c r="B269" s="104"/>
      <c r="C269" s="104"/>
      <c r="D269" s="121"/>
      <c r="E269" s="121"/>
      <c r="F269" s="121"/>
      <c r="G269" s="121"/>
      <c r="H269" s="121"/>
      <c r="I269" s="105"/>
      <c r="J269" s="105"/>
      <c r="K269" s="105"/>
    </row>
    <row r="270" spans="2:11">
      <c r="B270" s="104"/>
      <c r="C270" s="104"/>
      <c r="D270" s="121"/>
      <c r="E270" s="121"/>
      <c r="F270" s="121"/>
      <c r="G270" s="121"/>
      <c r="H270" s="121"/>
      <c r="I270" s="105"/>
      <c r="J270" s="105"/>
      <c r="K270" s="105"/>
    </row>
    <row r="271" spans="2:11">
      <c r="B271" s="104"/>
      <c r="C271" s="104"/>
      <c r="D271" s="121"/>
      <c r="E271" s="121"/>
      <c r="F271" s="121"/>
      <c r="G271" s="121"/>
      <c r="H271" s="121"/>
      <c r="I271" s="105"/>
      <c r="J271" s="105"/>
      <c r="K271" s="105"/>
    </row>
    <row r="272" spans="2:11">
      <c r="B272" s="104"/>
      <c r="C272" s="104"/>
      <c r="D272" s="121"/>
      <c r="E272" s="121"/>
      <c r="F272" s="121"/>
      <c r="G272" s="121"/>
      <c r="H272" s="121"/>
      <c r="I272" s="105"/>
      <c r="J272" s="105"/>
      <c r="K272" s="105"/>
    </row>
    <row r="273" spans="2:11">
      <c r="B273" s="104"/>
      <c r="C273" s="104"/>
      <c r="D273" s="121"/>
      <c r="E273" s="121"/>
      <c r="F273" s="121"/>
      <c r="G273" s="121"/>
      <c r="H273" s="121"/>
      <c r="I273" s="105"/>
      <c r="J273" s="105"/>
      <c r="K273" s="105"/>
    </row>
    <row r="274" spans="2:11">
      <c r="B274" s="104"/>
      <c r="C274" s="104"/>
      <c r="D274" s="121"/>
      <c r="E274" s="121"/>
      <c r="F274" s="121"/>
      <c r="G274" s="121"/>
      <c r="H274" s="121"/>
      <c r="I274" s="105"/>
      <c r="J274" s="105"/>
      <c r="K274" s="105"/>
    </row>
    <row r="275" spans="2:11">
      <c r="B275" s="104"/>
      <c r="C275" s="104"/>
      <c r="D275" s="121"/>
      <c r="E275" s="121"/>
      <c r="F275" s="121"/>
      <c r="G275" s="121"/>
      <c r="H275" s="121"/>
      <c r="I275" s="105"/>
      <c r="J275" s="105"/>
      <c r="K275" s="105"/>
    </row>
    <row r="276" spans="2:11">
      <c r="B276" s="104"/>
      <c r="C276" s="104"/>
      <c r="D276" s="121"/>
      <c r="E276" s="121"/>
      <c r="F276" s="121"/>
      <c r="G276" s="121"/>
      <c r="H276" s="121"/>
      <c r="I276" s="105"/>
      <c r="J276" s="105"/>
      <c r="K276" s="105"/>
    </row>
    <row r="277" spans="2:11">
      <c r="B277" s="104"/>
      <c r="C277" s="104"/>
      <c r="D277" s="121"/>
      <c r="E277" s="121"/>
      <c r="F277" s="121"/>
      <c r="G277" s="121"/>
      <c r="H277" s="121"/>
      <c r="I277" s="105"/>
      <c r="J277" s="105"/>
      <c r="K277" s="105"/>
    </row>
    <row r="278" spans="2:11">
      <c r="B278" s="104"/>
      <c r="C278" s="104"/>
      <c r="D278" s="121"/>
      <c r="E278" s="121"/>
      <c r="F278" s="121"/>
      <c r="G278" s="121"/>
      <c r="H278" s="121"/>
      <c r="I278" s="105"/>
      <c r="J278" s="105"/>
      <c r="K278" s="105"/>
    </row>
    <row r="279" spans="2:11">
      <c r="B279" s="104"/>
      <c r="C279" s="104"/>
      <c r="D279" s="121"/>
      <c r="E279" s="121"/>
      <c r="F279" s="121"/>
      <c r="G279" s="121"/>
      <c r="H279" s="121"/>
      <c r="I279" s="105"/>
      <c r="J279" s="105"/>
      <c r="K279" s="105"/>
    </row>
    <row r="280" spans="2:11">
      <c r="B280" s="104"/>
      <c r="C280" s="104"/>
      <c r="D280" s="121"/>
      <c r="E280" s="121"/>
      <c r="F280" s="121"/>
      <c r="G280" s="121"/>
      <c r="H280" s="121"/>
      <c r="I280" s="105"/>
      <c r="J280" s="105"/>
      <c r="K280" s="105"/>
    </row>
    <row r="281" spans="2:11">
      <c r="B281" s="104"/>
      <c r="C281" s="104"/>
      <c r="D281" s="121"/>
      <c r="E281" s="121"/>
      <c r="F281" s="121"/>
      <c r="G281" s="121"/>
      <c r="H281" s="121"/>
      <c r="I281" s="105"/>
      <c r="J281" s="105"/>
      <c r="K281" s="105"/>
    </row>
    <row r="282" spans="2:11">
      <c r="B282" s="104"/>
      <c r="C282" s="104"/>
      <c r="D282" s="121"/>
      <c r="E282" s="121"/>
      <c r="F282" s="121"/>
      <c r="G282" s="121"/>
      <c r="H282" s="121"/>
      <c r="I282" s="105"/>
      <c r="J282" s="105"/>
      <c r="K282" s="105"/>
    </row>
    <row r="283" spans="2:11">
      <c r="B283" s="104"/>
      <c r="C283" s="104"/>
      <c r="D283" s="121"/>
      <c r="E283" s="121"/>
      <c r="F283" s="121"/>
      <c r="G283" s="121"/>
      <c r="H283" s="121"/>
      <c r="I283" s="105"/>
      <c r="J283" s="105"/>
      <c r="K283" s="105"/>
    </row>
    <row r="284" spans="2:11">
      <c r="B284" s="104"/>
      <c r="C284" s="104"/>
      <c r="D284" s="121"/>
      <c r="E284" s="121"/>
      <c r="F284" s="121"/>
      <c r="G284" s="121"/>
      <c r="H284" s="121"/>
      <c r="I284" s="105"/>
      <c r="J284" s="105"/>
      <c r="K284" s="105"/>
    </row>
    <row r="285" spans="2:11">
      <c r="B285" s="104"/>
      <c r="C285" s="104"/>
      <c r="D285" s="121"/>
      <c r="E285" s="121"/>
      <c r="F285" s="121"/>
      <c r="G285" s="121"/>
      <c r="H285" s="121"/>
      <c r="I285" s="105"/>
      <c r="J285" s="105"/>
      <c r="K285" s="105"/>
    </row>
    <row r="286" spans="2:11">
      <c r="B286" s="104"/>
      <c r="C286" s="104"/>
      <c r="D286" s="121"/>
      <c r="E286" s="121"/>
      <c r="F286" s="121"/>
      <c r="G286" s="121"/>
      <c r="H286" s="121"/>
      <c r="I286" s="105"/>
      <c r="J286" s="105"/>
      <c r="K286" s="105"/>
    </row>
    <row r="287" spans="2:11">
      <c r="B287" s="104"/>
      <c r="C287" s="104"/>
      <c r="D287" s="121"/>
      <c r="E287" s="121"/>
      <c r="F287" s="121"/>
      <c r="G287" s="121"/>
      <c r="H287" s="121"/>
      <c r="I287" s="105"/>
      <c r="J287" s="105"/>
      <c r="K287" s="105"/>
    </row>
    <row r="288" spans="2:11">
      <c r="B288" s="104"/>
      <c r="C288" s="104"/>
      <c r="D288" s="121"/>
      <c r="E288" s="121"/>
      <c r="F288" s="121"/>
      <c r="G288" s="121"/>
      <c r="H288" s="121"/>
      <c r="I288" s="105"/>
      <c r="J288" s="105"/>
      <c r="K288" s="105"/>
    </row>
    <row r="289" spans="2:11">
      <c r="B289" s="104"/>
      <c r="C289" s="104"/>
      <c r="D289" s="121"/>
      <c r="E289" s="121"/>
      <c r="F289" s="121"/>
      <c r="G289" s="121"/>
      <c r="H289" s="121"/>
      <c r="I289" s="105"/>
      <c r="J289" s="105"/>
      <c r="K289" s="105"/>
    </row>
    <row r="290" spans="2:11">
      <c r="B290" s="104"/>
      <c r="C290" s="104"/>
      <c r="D290" s="121"/>
      <c r="E290" s="121"/>
      <c r="F290" s="121"/>
      <c r="G290" s="121"/>
      <c r="H290" s="121"/>
      <c r="I290" s="105"/>
      <c r="J290" s="105"/>
      <c r="K290" s="105"/>
    </row>
    <row r="291" spans="2:11">
      <c r="B291" s="104"/>
      <c r="C291" s="104"/>
      <c r="D291" s="121"/>
      <c r="E291" s="121"/>
      <c r="F291" s="121"/>
      <c r="G291" s="121"/>
      <c r="H291" s="121"/>
      <c r="I291" s="105"/>
      <c r="J291" s="105"/>
      <c r="K291" s="105"/>
    </row>
    <row r="292" spans="2:11">
      <c r="B292" s="104"/>
      <c r="C292" s="104"/>
      <c r="D292" s="121"/>
      <c r="E292" s="121"/>
      <c r="F292" s="121"/>
      <c r="G292" s="121"/>
      <c r="H292" s="121"/>
      <c r="I292" s="105"/>
      <c r="J292" s="105"/>
      <c r="K292" s="105"/>
    </row>
    <row r="293" spans="2:11">
      <c r="B293" s="104"/>
      <c r="C293" s="104"/>
      <c r="D293" s="121"/>
      <c r="E293" s="121"/>
      <c r="F293" s="121"/>
      <c r="G293" s="121"/>
      <c r="H293" s="121"/>
      <c r="I293" s="105"/>
      <c r="J293" s="105"/>
      <c r="K293" s="105"/>
    </row>
    <row r="294" spans="2:11">
      <c r="B294" s="104"/>
      <c r="C294" s="104"/>
      <c r="D294" s="121"/>
      <c r="E294" s="121"/>
      <c r="F294" s="121"/>
      <c r="G294" s="121"/>
      <c r="H294" s="121"/>
      <c r="I294" s="105"/>
      <c r="J294" s="105"/>
      <c r="K294" s="105"/>
    </row>
    <row r="295" spans="2:11">
      <c r="B295" s="104"/>
      <c r="C295" s="104"/>
      <c r="D295" s="121"/>
      <c r="E295" s="121"/>
      <c r="F295" s="121"/>
      <c r="G295" s="121"/>
      <c r="H295" s="121"/>
      <c r="I295" s="105"/>
      <c r="J295" s="105"/>
      <c r="K295" s="105"/>
    </row>
    <row r="296" spans="2:11">
      <c r="B296" s="104"/>
      <c r="C296" s="104"/>
      <c r="D296" s="121"/>
      <c r="E296" s="121"/>
      <c r="F296" s="121"/>
      <c r="G296" s="121"/>
      <c r="H296" s="121"/>
      <c r="I296" s="105"/>
      <c r="J296" s="105"/>
      <c r="K296" s="105"/>
    </row>
    <row r="297" spans="2:11">
      <c r="B297" s="104"/>
      <c r="C297" s="104"/>
      <c r="D297" s="121"/>
      <c r="E297" s="121"/>
      <c r="F297" s="121"/>
      <c r="G297" s="121"/>
      <c r="H297" s="121"/>
      <c r="I297" s="105"/>
      <c r="J297" s="105"/>
      <c r="K297" s="105"/>
    </row>
    <row r="298" spans="2:11">
      <c r="B298" s="104"/>
      <c r="C298" s="104"/>
      <c r="D298" s="121"/>
      <c r="E298" s="121"/>
      <c r="F298" s="121"/>
      <c r="G298" s="121"/>
      <c r="H298" s="121"/>
      <c r="I298" s="105"/>
      <c r="J298" s="105"/>
      <c r="K298" s="105"/>
    </row>
    <row r="299" spans="2:11">
      <c r="B299" s="104"/>
      <c r="C299" s="104"/>
      <c r="D299" s="121"/>
      <c r="E299" s="121"/>
      <c r="F299" s="121"/>
      <c r="G299" s="121"/>
      <c r="H299" s="121"/>
      <c r="I299" s="105"/>
      <c r="J299" s="105"/>
      <c r="K299" s="105"/>
    </row>
    <row r="300" spans="2:11">
      <c r="B300" s="104"/>
      <c r="C300" s="104"/>
      <c r="D300" s="121"/>
      <c r="E300" s="121"/>
      <c r="F300" s="121"/>
      <c r="G300" s="121"/>
      <c r="H300" s="121"/>
      <c r="I300" s="105"/>
      <c r="J300" s="105"/>
      <c r="K300" s="105"/>
    </row>
    <row r="301" spans="2:11">
      <c r="B301" s="104"/>
      <c r="C301" s="104"/>
      <c r="D301" s="121"/>
      <c r="E301" s="121"/>
      <c r="F301" s="121"/>
      <c r="G301" s="121"/>
      <c r="H301" s="121"/>
      <c r="I301" s="105"/>
      <c r="J301" s="105"/>
      <c r="K301" s="105"/>
    </row>
    <row r="302" spans="2:11">
      <c r="B302" s="104"/>
      <c r="C302" s="104"/>
      <c r="D302" s="121"/>
      <c r="E302" s="121"/>
      <c r="F302" s="121"/>
      <c r="G302" s="121"/>
      <c r="H302" s="121"/>
      <c r="I302" s="105"/>
      <c r="J302" s="105"/>
      <c r="K302" s="105"/>
    </row>
    <row r="303" spans="2:11">
      <c r="B303" s="104"/>
      <c r="C303" s="104"/>
      <c r="D303" s="121"/>
      <c r="E303" s="121"/>
      <c r="F303" s="121"/>
      <c r="G303" s="121"/>
      <c r="H303" s="121"/>
      <c r="I303" s="105"/>
      <c r="J303" s="105"/>
      <c r="K303" s="105"/>
    </row>
    <row r="304" spans="2:11">
      <c r="B304" s="104"/>
      <c r="C304" s="104"/>
      <c r="D304" s="121"/>
      <c r="E304" s="121"/>
      <c r="F304" s="121"/>
      <c r="G304" s="121"/>
      <c r="H304" s="121"/>
      <c r="I304" s="105"/>
      <c r="J304" s="105"/>
      <c r="K304" s="105"/>
    </row>
    <row r="305" spans="2:11">
      <c r="B305" s="104"/>
      <c r="C305" s="104"/>
      <c r="D305" s="121"/>
      <c r="E305" s="121"/>
      <c r="F305" s="121"/>
      <c r="G305" s="121"/>
      <c r="H305" s="121"/>
      <c r="I305" s="105"/>
      <c r="J305" s="105"/>
      <c r="K305" s="105"/>
    </row>
    <row r="306" spans="2:11">
      <c r="B306" s="104"/>
      <c r="C306" s="104"/>
      <c r="D306" s="121"/>
      <c r="E306" s="121"/>
      <c r="F306" s="121"/>
      <c r="G306" s="121"/>
      <c r="H306" s="121"/>
      <c r="I306" s="105"/>
      <c r="J306" s="105"/>
      <c r="K306" s="105"/>
    </row>
    <row r="307" spans="2:11">
      <c r="B307" s="104"/>
      <c r="C307" s="104"/>
      <c r="D307" s="121"/>
      <c r="E307" s="121"/>
      <c r="F307" s="121"/>
      <c r="G307" s="121"/>
      <c r="H307" s="121"/>
      <c r="I307" s="105"/>
      <c r="J307" s="105"/>
      <c r="K307" s="105"/>
    </row>
    <row r="308" spans="2:11">
      <c r="B308" s="104"/>
      <c r="C308" s="104"/>
      <c r="D308" s="121"/>
      <c r="E308" s="121"/>
      <c r="F308" s="121"/>
      <c r="G308" s="121"/>
      <c r="H308" s="121"/>
      <c r="I308" s="105"/>
      <c r="J308" s="105"/>
      <c r="K308" s="105"/>
    </row>
    <row r="309" spans="2:11">
      <c r="B309" s="104"/>
      <c r="C309" s="104"/>
      <c r="D309" s="121"/>
      <c r="E309" s="121"/>
      <c r="F309" s="121"/>
      <c r="G309" s="121"/>
      <c r="H309" s="121"/>
      <c r="I309" s="105"/>
      <c r="J309" s="105"/>
      <c r="K309" s="105"/>
    </row>
    <row r="310" spans="2:11">
      <c r="B310" s="104"/>
      <c r="C310" s="104"/>
      <c r="D310" s="121"/>
      <c r="E310" s="121"/>
      <c r="F310" s="121"/>
      <c r="G310" s="121"/>
      <c r="H310" s="121"/>
      <c r="I310" s="105"/>
      <c r="J310" s="105"/>
      <c r="K310" s="105"/>
    </row>
    <row r="311" spans="2:11">
      <c r="B311" s="104"/>
      <c r="C311" s="104"/>
      <c r="D311" s="121"/>
      <c r="E311" s="121"/>
      <c r="F311" s="121"/>
      <c r="G311" s="121"/>
      <c r="H311" s="121"/>
      <c r="I311" s="105"/>
      <c r="J311" s="105"/>
      <c r="K311" s="105"/>
    </row>
    <row r="312" spans="2:11">
      <c r="B312" s="104"/>
      <c r="C312" s="104"/>
      <c r="D312" s="121"/>
      <c r="E312" s="121"/>
      <c r="F312" s="121"/>
      <c r="G312" s="121"/>
      <c r="H312" s="121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4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125</v>
      </c>
      <c r="C1" s="67" t="s" vm="1">
        <v>201</v>
      </c>
    </row>
    <row r="2" spans="2:15">
      <c r="B2" s="46" t="s">
        <v>124</v>
      </c>
      <c r="C2" s="67" t="s">
        <v>202</v>
      </c>
    </row>
    <row r="3" spans="2:15">
      <c r="B3" s="46" t="s">
        <v>126</v>
      </c>
      <c r="C3" s="67" t="s">
        <v>203</v>
      </c>
    </row>
    <row r="4" spans="2:15">
      <c r="B4" s="46" t="s">
        <v>127</v>
      </c>
      <c r="C4" s="67">
        <v>12147</v>
      </c>
    </row>
    <row r="6" spans="2:15" ht="26.25" customHeight="1">
      <c r="B6" s="130" t="s">
        <v>158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5" s="3" customFormat="1" ht="78.75">
      <c r="B7" s="47" t="s">
        <v>96</v>
      </c>
      <c r="C7" s="49" t="s">
        <v>35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51" t="s">
        <v>129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5" t="s">
        <v>1903</v>
      </c>
      <c r="C10" s="68"/>
      <c r="D10" s="68"/>
      <c r="E10" s="68"/>
      <c r="F10" s="68"/>
      <c r="G10" s="68"/>
      <c r="H10" s="68"/>
      <c r="I10" s="116">
        <f>I11</f>
        <v>-0.61369430400000013</v>
      </c>
      <c r="J10" s="89">
        <f>IFERROR(H10/#REF!,0)</f>
        <v>0</v>
      </c>
      <c r="K10" s="89">
        <f>H10/'סכום נכסי הקרן'!$C$42</f>
        <v>0</v>
      </c>
      <c r="O10" s="1"/>
    </row>
    <row r="11" spans="2:15" ht="21" customHeight="1">
      <c r="B11" s="122" t="s">
        <v>173</v>
      </c>
      <c r="C11" s="122"/>
      <c r="D11" s="122"/>
      <c r="E11" s="122"/>
      <c r="F11" s="122"/>
      <c r="G11" s="122"/>
      <c r="H11" s="123"/>
      <c r="I11" s="96">
        <f>I12</f>
        <v>-0.61369430400000013</v>
      </c>
      <c r="J11" s="89">
        <f>IFERROR(H11/#REF!,0)</f>
        <v>0</v>
      </c>
      <c r="K11" s="89">
        <f>H11/'סכום נכסי הקרן'!$C$42</f>
        <v>0</v>
      </c>
    </row>
    <row r="12" spans="2:15">
      <c r="B12" s="124" t="s">
        <v>661</v>
      </c>
      <c r="C12" s="124" t="s">
        <v>662</v>
      </c>
      <c r="D12" s="124" t="s">
        <v>209</v>
      </c>
      <c r="E12" s="124"/>
      <c r="F12" s="125">
        <v>0</v>
      </c>
      <c r="G12" s="124" t="s">
        <v>112</v>
      </c>
      <c r="H12" s="125">
        <v>0</v>
      </c>
      <c r="I12" s="76">
        <v>-0.61369430400000013</v>
      </c>
      <c r="J12" s="126">
        <f>IFERROR(H12/#REF!,0)</f>
        <v>0</v>
      </c>
      <c r="K12" s="126">
        <f>H12/'סכום נכסי הקרן'!$C$42</f>
        <v>0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21"/>
      <c r="E110" s="121"/>
      <c r="F110" s="121"/>
      <c r="G110" s="121"/>
      <c r="H110" s="121"/>
      <c r="I110" s="105"/>
      <c r="J110" s="105"/>
      <c r="K110" s="105"/>
    </row>
    <row r="111" spans="2:11">
      <c r="B111" s="104"/>
      <c r="C111" s="105"/>
      <c r="D111" s="121"/>
      <c r="E111" s="121"/>
      <c r="F111" s="121"/>
      <c r="G111" s="121"/>
      <c r="H111" s="121"/>
      <c r="I111" s="105"/>
      <c r="J111" s="105"/>
      <c r="K111" s="105"/>
    </row>
    <row r="112" spans="2:11">
      <c r="B112" s="104"/>
      <c r="C112" s="105"/>
      <c r="D112" s="121"/>
      <c r="E112" s="121"/>
      <c r="F112" s="121"/>
      <c r="G112" s="121"/>
      <c r="H112" s="121"/>
      <c r="I112" s="105"/>
      <c r="J112" s="105"/>
      <c r="K112" s="105"/>
    </row>
    <row r="113" spans="2:11">
      <c r="B113" s="104"/>
      <c r="C113" s="105"/>
      <c r="D113" s="121"/>
      <c r="E113" s="121"/>
      <c r="F113" s="121"/>
      <c r="G113" s="121"/>
      <c r="H113" s="121"/>
      <c r="I113" s="105"/>
      <c r="J113" s="105"/>
      <c r="K113" s="105"/>
    </row>
    <row r="114" spans="2:11">
      <c r="B114" s="104"/>
      <c r="C114" s="105"/>
      <c r="D114" s="121"/>
      <c r="E114" s="121"/>
      <c r="F114" s="121"/>
      <c r="G114" s="121"/>
      <c r="H114" s="121"/>
      <c r="I114" s="105"/>
      <c r="J114" s="105"/>
      <c r="K114" s="105"/>
    </row>
    <row r="115" spans="2:11">
      <c r="B115" s="104"/>
      <c r="C115" s="105"/>
      <c r="D115" s="121"/>
      <c r="E115" s="121"/>
      <c r="F115" s="121"/>
      <c r="G115" s="121"/>
      <c r="H115" s="121"/>
      <c r="I115" s="105"/>
      <c r="J115" s="105"/>
      <c r="K115" s="105"/>
    </row>
    <row r="116" spans="2:11">
      <c r="B116" s="104"/>
      <c r="C116" s="105"/>
      <c r="D116" s="121"/>
      <c r="E116" s="121"/>
      <c r="F116" s="121"/>
      <c r="G116" s="121"/>
      <c r="H116" s="121"/>
      <c r="I116" s="105"/>
      <c r="J116" s="105"/>
      <c r="K116" s="105"/>
    </row>
    <row r="117" spans="2:11">
      <c r="B117" s="104"/>
      <c r="C117" s="105"/>
      <c r="D117" s="121"/>
      <c r="E117" s="121"/>
      <c r="F117" s="121"/>
      <c r="G117" s="121"/>
      <c r="H117" s="121"/>
      <c r="I117" s="105"/>
      <c r="J117" s="105"/>
      <c r="K117" s="105"/>
    </row>
    <row r="118" spans="2:11">
      <c r="B118" s="104"/>
      <c r="C118" s="105"/>
      <c r="D118" s="121"/>
      <c r="E118" s="121"/>
      <c r="F118" s="121"/>
      <c r="G118" s="121"/>
      <c r="H118" s="121"/>
      <c r="I118" s="105"/>
      <c r="J118" s="105"/>
      <c r="K118" s="105"/>
    </row>
    <row r="119" spans="2:11">
      <c r="B119" s="104"/>
      <c r="C119" s="105"/>
      <c r="D119" s="121"/>
      <c r="E119" s="121"/>
      <c r="F119" s="121"/>
      <c r="G119" s="121"/>
      <c r="H119" s="121"/>
      <c r="I119" s="105"/>
      <c r="J119" s="105"/>
      <c r="K119" s="105"/>
    </row>
    <row r="120" spans="2:11">
      <c r="B120" s="104"/>
      <c r="C120" s="105"/>
      <c r="D120" s="121"/>
      <c r="E120" s="121"/>
      <c r="F120" s="121"/>
      <c r="G120" s="121"/>
      <c r="H120" s="121"/>
      <c r="I120" s="105"/>
      <c r="J120" s="105"/>
      <c r="K120" s="105"/>
    </row>
    <row r="121" spans="2:11">
      <c r="B121" s="104"/>
      <c r="C121" s="105"/>
      <c r="D121" s="121"/>
      <c r="E121" s="121"/>
      <c r="F121" s="121"/>
      <c r="G121" s="121"/>
      <c r="H121" s="121"/>
      <c r="I121" s="105"/>
      <c r="J121" s="105"/>
      <c r="K121" s="105"/>
    </row>
    <row r="122" spans="2:11">
      <c r="B122" s="104"/>
      <c r="C122" s="105"/>
      <c r="D122" s="121"/>
      <c r="E122" s="121"/>
      <c r="F122" s="121"/>
      <c r="G122" s="121"/>
      <c r="H122" s="121"/>
      <c r="I122" s="105"/>
      <c r="J122" s="105"/>
      <c r="K122" s="105"/>
    </row>
    <row r="123" spans="2:11">
      <c r="B123" s="104"/>
      <c r="C123" s="105"/>
      <c r="D123" s="121"/>
      <c r="E123" s="121"/>
      <c r="F123" s="121"/>
      <c r="G123" s="121"/>
      <c r="H123" s="121"/>
      <c r="I123" s="105"/>
      <c r="J123" s="105"/>
      <c r="K123" s="105"/>
    </row>
    <row r="124" spans="2:11">
      <c r="B124" s="104"/>
      <c r="C124" s="105"/>
      <c r="D124" s="121"/>
      <c r="E124" s="121"/>
      <c r="F124" s="121"/>
      <c r="G124" s="121"/>
      <c r="H124" s="121"/>
      <c r="I124" s="105"/>
      <c r="J124" s="105"/>
      <c r="K124" s="105"/>
    </row>
    <row r="125" spans="2:11">
      <c r="B125" s="104"/>
      <c r="C125" s="105"/>
      <c r="D125" s="121"/>
      <c r="E125" s="121"/>
      <c r="F125" s="121"/>
      <c r="G125" s="121"/>
      <c r="H125" s="121"/>
      <c r="I125" s="105"/>
      <c r="J125" s="105"/>
      <c r="K125" s="105"/>
    </row>
    <row r="126" spans="2:11">
      <c r="B126" s="104"/>
      <c r="C126" s="105"/>
      <c r="D126" s="121"/>
      <c r="E126" s="121"/>
      <c r="F126" s="121"/>
      <c r="G126" s="121"/>
      <c r="H126" s="121"/>
      <c r="I126" s="105"/>
      <c r="J126" s="105"/>
      <c r="K126" s="105"/>
    </row>
    <row r="127" spans="2:11">
      <c r="B127" s="104"/>
      <c r="C127" s="105"/>
      <c r="D127" s="121"/>
      <c r="E127" s="121"/>
      <c r="F127" s="121"/>
      <c r="G127" s="121"/>
      <c r="H127" s="121"/>
      <c r="I127" s="105"/>
      <c r="J127" s="105"/>
      <c r="K127" s="105"/>
    </row>
    <row r="128" spans="2:11">
      <c r="B128" s="104"/>
      <c r="C128" s="105"/>
      <c r="D128" s="121"/>
      <c r="E128" s="121"/>
      <c r="F128" s="121"/>
      <c r="G128" s="121"/>
      <c r="H128" s="121"/>
      <c r="I128" s="105"/>
      <c r="J128" s="105"/>
      <c r="K128" s="105"/>
    </row>
    <row r="129" spans="2:11">
      <c r="B129" s="104"/>
      <c r="C129" s="105"/>
      <c r="D129" s="121"/>
      <c r="E129" s="121"/>
      <c r="F129" s="121"/>
      <c r="G129" s="121"/>
      <c r="H129" s="121"/>
      <c r="I129" s="105"/>
      <c r="J129" s="105"/>
      <c r="K129" s="105"/>
    </row>
    <row r="130" spans="2:11">
      <c r="B130" s="104"/>
      <c r="C130" s="105"/>
      <c r="D130" s="121"/>
      <c r="E130" s="121"/>
      <c r="F130" s="121"/>
      <c r="G130" s="121"/>
      <c r="H130" s="121"/>
      <c r="I130" s="105"/>
      <c r="J130" s="105"/>
      <c r="K130" s="105"/>
    </row>
    <row r="131" spans="2:11">
      <c r="B131" s="104"/>
      <c r="C131" s="105"/>
      <c r="D131" s="121"/>
      <c r="E131" s="121"/>
      <c r="F131" s="121"/>
      <c r="G131" s="121"/>
      <c r="H131" s="121"/>
      <c r="I131" s="105"/>
      <c r="J131" s="105"/>
      <c r="K131" s="105"/>
    </row>
    <row r="132" spans="2:11">
      <c r="B132" s="104"/>
      <c r="C132" s="105"/>
      <c r="D132" s="121"/>
      <c r="E132" s="121"/>
      <c r="F132" s="121"/>
      <c r="G132" s="121"/>
      <c r="H132" s="121"/>
      <c r="I132" s="105"/>
      <c r="J132" s="105"/>
      <c r="K132" s="105"/>
    </row>
    <row r="133" spans="2:11">
      <c r="B133" s="104"/>
      <c r="C133" s="105"/>
      <c r="D133" s="121"/>
      <c r="E133" s="121"/>
      <c r="F133" s="121"/>
      <c r="G133" s="121"/>
      <c r="H133" s="121"/>
      <c r="I133" s="105"/>
      <c r="J133" s="105"/>
      <c r="K133" s="105"/>
    </row>
    <row r="134" spans="2:11">
      <c r="B134" s="104"/>
      <c r="C134" s="105"/>
      <c r="D134" s="121"/>
      <c r="E134" s="121"/>
      <c r="F134" s="121"/>
      <c r="G134" s="121"/>
      <c r="H134" s="121"/>
      <c r="I134" s="105"/>
      <c r="J134" s="105"/>
      <c r="K134" s="105"/>
    </row>
    <row r="135" spans="2:11">
      <c r="B135" s="104"/>
      <c r="C135" s="105"/>
      <c r="D135" s="121"/>
      <c r="E135" s="121"/>
      <c r="F135" s="121"/>
      <c r="G135" s="121"/>
      <c r="H135" s="121"/>
      <c r="I135" s="105"/>
      <c r="J135" s="105"/>
      <c r="K135" s="105"/>
    </row>
    <row r="136" spans="2:11">
      <c r="B136" s="104"/>
      <c r="C136" s="105"/>
      <c r="D136" s="121"/>
      <c r="E136" s="121"/>
      <c r="F136" s="121"/>
      <c r="G136" s="121"/>
      <c r="H136" s="121"/>
      <c r="I136" s="105"/>
      <c r="J136" s="105"/>
      <c r="K136" s="105"/>
    </row>
    <row r="137" spans="2:11">
      <c r="B137" s="104"/>
      <c r="C137" s="105"/>
      <c r="D137" s="121"/>
      <c r="E137" s="121"/>
      <c r="F137" s="121"/>
      <c r="G137" s="121"/>
      <c r="H137" s="121"/>
      <c r="I137" s="105"/>
      <c r="J137" s="105"/>
      <c r="K137" s="105"/>
    </row>
    <row r="138" spans="2:11">
      <c r="B138" s="104"/>
      <c r="C138" s="105"/>
      <c r="D138" s="121"/>
      <c r="E138" s="121"/>
      <c r="F138" s="121"/>
      <c r="G138" s="121"/>
      <c r="H138" s="121"/>
      <c r="I138" s="105"/>
      <c r="J138" s="105"/>
      <c r="K138" s="105"/>
    </row>
    <row r="139" spans="2:11">
      <c r="B139" s="104"/>
      <c r="C139" s="105"/>
      <c r="D139" s="121"/>
      <c r="E139" s="121"/>
      <c r="F139" s="121"/>
      <c r="G139" s="121"/>
      <c r="H139" s="121"/>
      <c r="I139" s="105"/>
      <c r="J139" s="105"/>
      <c r="K139" s="105"/>
    </row>
    <row r="140" spans="2:11">
      <c r="B140" s="104"/>
      <c r="C140" s="105"/>
      <c r="D140" s="121"/>
      <c r="E140" s="121"/>
      <c r="F140" s="121"/>
      <c r="G140" s="121"/>
      <c r="H140" s="121"/>
      <c r="I140" s="105"/>
      <c r="J140" s="105"/>
      <c r="K140" s="105"/>
    </row>
    <row r="141" spans="2:11">
      <c r="B141" s="104"/>
      <c r="C141" s="105"/>
      <c r="D141" s="121"/>
      <c r="E141" s="121"/>
      <c r="F141" s="121"/>
      <c r="G141" s="121"/>
      <c r="H141" s="121"/>
      <c r="I141" s="105"/>
      <c r="J141" s="105"/>
      <c r="K141" s="105"/>
    </row>
    <row r="142" spans="2:11">
      <c r="B142" s="104"/>
      <c r="C142" s="105"/>
      <c r="D142" s="121"/>
      <c r="E142" s="121"/>
      <c r="F142" s="121"/>
      <c r="G142" s="121"/>
      <c r="H142" s="121"/>
      <c r="I142" s="105"/>
      <c r="J142" s="105"/>
      <c r="K142" s="105"/>
    </row>
    <row r="143" spans="2:11">
      <c r="B143" s="104"/>
      <c r="C143" s="105"/>
      <c r="D143" s="121"/>
      <c r="E143" s="121"/>
      <c r="F143" s="121"/>
      <c r="G143" s="121"/>
      <c r="H143" s="121"/>
      <c r="I143" s="105"/>
      <c r="J143" s="105"/>
      <c r="K143" s="105"/>
    </row>
    <row r="144" spans="2:11">
      <c r="B144" s="104"/>
      <c r="C144" s="105"/>
      <c r="D144" s="121"/>
      <c r="E144" s="121"/>
      <c r="F144" s="121"/>
      <c r="G144" s="121"/>
      <c r="H144" s="121"/>
      <c r="I144" s="105"/>
      <c r="J144" s="105"/>
      <c r="K144" s="105"/>
    </row>
    <row r="145" spans="2:11">
      <c r="B145" s="104"/>
      <c r="C145" s="105"/>
      <c r="D145" s="121"/>
      <c r="E145" s="121"/>
      <c r="F145" s="121"/>
      <c r="G145" s="121"/>
      <c r="H145" s="121"/>
      <c r="I145" s="105"/>
      <c r="J145" s="105"/>
      <c r="K145" s="105"/>
    </row>
    <row r="146" spans="2:11">
      <c r="B146" s="104"/>
      <c r="C146" s="105"/>
      <c r="D146" s="121"/>
      <c r="E146" s="121"/>
      <c r="F146" s="121"/>
      <c r="G146" s="121"/>
      <c r="H146" s="121"/>
      <c r="I146" s="105"/>
      <c r="J146" s="105"/>
      <c r="K146" s="105"/>
    </row>
    <row r="147" spans="2:11">
      <c r="B147" s="104"/>
      <c r="C147" s="105"/>
      <c r="D147" s="121"/>
      <c r="E147" s="121"/>
      <c r="F147" s="121"/>
      <c r="G147" s="121"/>
      <c r="H147" s="121"/>
      <c r="I147" s="105"/>
      <c r="J147" s="105"/>
      <c r="K147" s="105"/>
    </row>
    <row r="148" spans="2:11">
      <c r="B148" s="104"/>
      <c r="C148" s="105"/>
      <c r="D148" s="121"/>
      <c r="E148" s="121"/>
      <c r="F148" s="121"/>
      <c r="G148" s="121"/>
      <c r="H148" s="121"/>
      <c r="I148" s="105"/>
      <c r="J148" s="105"/>
      <c r="K148" s="105"/>
    </row>
    <row r="149" spans="2:11">
      <c r="B149" s="104"/>
      <c r="C149" s="105"/>
      <c r="D149" s="121"/>
      <c r="E149" s="121"/>
      <c r="F149" s="121"/>
      <c r="G149" s="121"/>
      <c r="H149" s="121"/>
      <c r="I149" s="105"/>
      <c r="J149" s="105"/>
      <c r="K149" s="105"/>
    </row>
    <row r="150" spans="2:11">
      <c r="B150" s="104"/>
      <c r="C150" s="105"/>
      <c r="D150" s="121"/>
      <c r="E150" s="121"/>
      <c r="F150" s="121"/>
      <c r="G150" s="121"/>
      <c r="H150" s="121"/>
      <c r="I150" s="105"/>
      <c r="J150" s="105"/>
      <c r="K150" s="105"/>
    </row>
    <row r="151" spans="2:11">
      <c r="B151" s="104"/>
      <c r="C151" s="105"/>
      <c r="D151" s="121"/>
      <c r="E151" s="121"/>
      <c r="F151" s="121"/>
      <c r="G151" s="121"/>
      <c r="H151" s="121"/>
      <c r="I151" s="105"/>
      <c r="J151" s="105"/>
      <c r="K151" s="105"/>
    </row>
    <row r="152" spans="2:11">
      <c r="B152" s="104"/>
      <c r="C152" s="105"/>
      <c r="D152" s="121"/>
      <c r="E152" s="121"/>
      <c r="F152" s="121"/>
      <c r="G152" s="121"/>
      <c r="H152" s="121"/>
      <c r="I152" s="105"/>
      <c r="J152" s="105"/>
      <c r="K152" s="105"/>
    </row>
    <row r="153" spans="2:11">
      <c r="B153" s="104"/>
      <c r="C153" s="105"/>
      <c r="D153" s="121"/>
      <c r="E153" s="121"/>
      <c r="F153" s="121"/>
      <c r="G153" s="121"/>
      <c r="H153" s="121"/>
      <c r="I153" s="105"/>
      <c r="J153" s="105"/>
      <c r="K153" s="105"/>
    </row>
    <row r="154" spans="2:11">
      <c r="B154" s="104"/>
      <c r="C154" s="105"/>
      <c r="D154" s="121"/>
      <c r="E154" s="121"/>
      <c r="F154" s="121"/>
      <c r="G154" s="121"/>
      <c r="H154" s="121"/>
      <c r="I154" s="105"/>
      <c r="J154" s="105"/>
      <c r="K154" s="105"/>
    </row>
    <row r="155" spans="2:11">
      <c r="B155" s="104"/>
      <c r="C155" s="105"/>
      <c r="D155" s="121"/>
      <c r="E155" s="121"/>
      <c r="F155" s="121"/>
      <c r="G155" s="121"/>
      <c r="H155" s="121"/>
      <c r="I155" s="105"/>
      <c r="J155" s="105"/>
      <c r="K155" s="105"/>
    </row>
    <row r="156" spans="2:11">
      <c r="B156" s="104"/>
      <c r="C156" s="105"/>
      <c r="D156" s="121"/>
      <c r="E156" s="121"/>
      <c r="F156" s="121"/>
      <c r="G156" s="121"/>
      <c r="H156" s="121"/>
      <c r="I156" s="105"/>
      <c r="J156" s="105"/>
      <c r="K156" s="105"/>
    </row>
    <row r="157" spans="2:11">
      <c r="B157" s="104"/>
      <c r="C157" s="105"/>
      <c r="D157" s="121"/>
      <c r="E157" s="121"/>
      <c r="F157" s="121"/>
      <c r="G157" s="121"/>
      <c r="H157" s="121"/>
      <c r="I157" s="105"/>
      <c r="J157" s="105"/>
      <c r="K157" s="105"/>
    </row>
    <row r="158" spans="2:11">
      <c r="B158" s="104"/>
      <c r="C158" s="105"/>
      <c r="D158" s="121"/>
      <c r="E158" s="121"/>
      <c r="F158" s="121"/>
      <c r="G158" s="121"/>
      <c r="H158" s="121"/>
      <c r="I158" s="105"/>
      <c r="J158" s="105"/>
      <c r="K158" s="105"/>
    </row>
    <row r="159" spans="2:11">
      <c r="B159" s="104"/>
      <c r="C159" s="105"/>
      <c r="D159" s="121"/>
      <c r="E159" s="121"/>
      <c r="F159" s="121"/>
      <c r="G159" s="121"/>
      <c r="H159" s="121"/>
      <c r="I159" s="105"/>
      <c r="J159" s="105"/>
      <c r="K159" s="105"/>
    </row>
    <row r="160" spans="2:11">
      <c r="B160" s="104"/>
      <c r="C160" s="105"/>
      <c r="D160" s="121"/>
      <c r="E160" s="121"/>
      <c r="F160" s="121"/>
      <c r="G160" s="121"/>
      <c r="H160" s="121"/>
      <c r="I160" s="105"/>
      <c r="J160" s="105"/>
      <c r="K160" s="105"/>
    </row>
    <row r="161" spans="2:11">
      <c r="B161" s="104"/>
      <c r="C161" s="105"/>
      <c r="D161" s="121"/>
      <c r="E161" s="121"/>
      <c r="F161" s="121"/>
      <c r="G161" s="121"/>
      <c r="H161" s="121"/>
      <c r="I161" s="105"/>
      <c r="J161" s="105"/>
      <c r="K161" s="105"/>
    </row>
    <row r="162" spans="2:11">
      <c r="B162" s="104"/>
      <c r="C162" s="105"/>
      <c r="D162" s="121"/>
      <c r="E162" s="121"/>
      <c r="F162" s="121"/>
      <c r="G162" s="121"/>
      <c r="H162" s="121"/>
      <c r="I162" s="105"/>
      <c r="J162" s="105"/>
      <c r="K162" s="105"/>
    </row>
    <row r="163" spans="2:11">
      <c r="B163" s="104"/>
      <c r="C163" s="105"/>
      <c r="D163" s="121"/>
      <c r="E163" s="121"/>
      <c r="F163" s="121"/>
      <c r="G163" s="121"/>
      <c r="H163" s="121"/>
      <c r="I163" s="105"/>
      <c r="J163" s="105"/>
      <c r="K163" s="105"/>
    </row>
    <row r="164" spans="2:11">
      <c r="B164" s="104"/>
      <c r="C164" s="105"/>
      <c r="D164" s="121"/>
      <c r="E164" s="121"/>
      <c r="F164" s="121"/>
      <c r="G164" s="121"/>
      <c r="H164" s="121"/>
      <c r="I164" s="105"/>
      <c r="J164" s="105"/>
      <c r="K164" s="105"/>
    </row>
    <row r="165" spans="2:11">
      <c r="B165" s="104"/>
      <c r="C165" s="105"/>
      <c r="D165" s="121"/>
      <c r="E165" s="121"/>
      <c r="F165" s="121"/>
      <c r="G165" s="121"/>
      <c r="H165" s="121"/>
      <c r="I165" s="105"/>
      <c r="J165" s="105"/>
      <c r="K165" s="105"/>
    </row>
    <row r="166" spans="2:11">
      <c r="B166" s="104"/>
      <c r="C166" s="105"/>
      <c r="D166" s="121"/>
      <c r="E166" s="121"/>
      <c r="F166" s="121"/>
      <c r="G166" s="121"/>
      <c r="H166" s="121"/>
      <c r="I166" s="105"/>
      <c r="J166" s="105"/>
      <c r="K166" s="105"/>
    </row>
    <row r="167" spans="2:11">
      <c r="B167" s="104"/>
      <c r="C167" s="105"/>
      <c r="D167" s="121"/>
      <c r="E167" s="121"/>
      <c r="F167" s="121"/>
      <c r="G167" s="121"/>
      <c r="H167" s="121"/>
      <c r="I167" s="105"/>
      <c r="J167" s="105"/>
      <c r="K167" s="105"/>
    </row>
    <row r="168" spans="2:11">
      <c r="B168" s="104"/>
      <c r="C168" s="105"/>
      <c r="D168" s="121"/>
      <c r="E168" s="121"/>
      <c r="F168" s="121"/>
      <c r="G168" s="121"/>
      <c r="H168" s="121"/>
      <c r="I168" s="105"/>
      <c r="J168" s="105"/>
      <c r="K168" s="105"/>
    </row>
    <row r="169" spans="2:11">
      <c r="B169" s="104"/>
      <c r="C169" s="105"/>
      <c r="D169" s="121"/>
      <c r="E169" s="121"/>
      <c r="F169" s="121"/>
      <c r="G169" s="121"/>
      <c r="H169" s="121"/>
      <c r="I169" s="105"/>
      <c r="J169" s="105"/>
      <c r="K169" s="105"/>
    </row>
    <row r="170" spans="2:11">
      <c r="B170" s="104"/>
      <c r="C170" s="105"/>
      <c r="D170" s="121"/>
      <c r="E170" s="121"/>
      <c r="F170" s="121"/>
      <c r="G170" s="121"/>
      <c r="H170" s="121"/>
      <c r="I170" s="105"/>
      <c r="J170" s="105"/>
      <c r="K170" s="105"/>
    </row>
    <row r="171" spans="2:11">
      <c r="B171" s="104"/>
      <c r="C171" s="105"/>
      <c r="D171" s="121"/>
      <c r="E171" s="121"/>
      <c r="F171" s="121"/>
      <c r="G171" s="121"/>
      <c r="H171" s="121"/>
      <c r="I171" s="105"/>
      <c r="J171" s="105"/>
      <c r="K171" s="105"/>
    </row>
    <row r="172" spans="2:11">
      <c r="B172" s="104"/>
      <c r="C172" s="105"/>
      <c r="D172" s="121"/>
      <c r="E172" s="121"/>
      <c r="F172" s="121"/>
      <c r="G172" s="121"/>
      <c r="H172" s="121"/>
      <c r="I172" s="105"/>
      <c r="J172" s="105"/>
      <c r="K172" s="105"/>
    </row>
    <row r="173" spans="2:11">
      <c r="B173" s="104"/>
      <c r="C173" s="105"/>
      <c r="D173" s="121"/>
      <c r="E173" s="121"/>
      <c r="F173" s="121"/>
      <c r="G173" s="121"/>
      <c r="H173" s="121"/>
      <c r="I173" s="105"/>
      <c r="J173" s="105"/>
      <c r="K173" s="105"/>
    </row>
    <row r="174" spans="2:11">
      <c r="B174" s="104"/>
      <c r="C174" s="105"/>
      <c r="D174" s="121"/>
      <c r="E174" s="121"/>
      <c r="F174" s="121"/>
      <c r="G174" s="121"/>
      <c r="H174" s="121"/>
      <c r="I174" s="105"/>
      <c r="J174" s="105"/>
      <c r="K174" s="105"/>
    </row>
    <row r="175" spans="2:11">
      <c r="B175" s="104"/>
      <c r="C175" s="105"/>
      <c r="D175" s="121"/>
      <c r="E175" s="121"/>
      <c r="F175" s="121"/>
      <c r="G175" s="121"/>
      <c r="H175" s="121"/>
      <c r="I175" s="105"/>
      <c r="J175" s="105"/>
      <c r="K175" s="105"/>
    </row>
    <row r="176" spans="2:11">
      <c r="B176" s="104"/>
      <c r="C176" s="105"/>
      <c r="D176" s="121"/>
      <c r="E176" s="121"/>
      <c r="F176" s="121"/>
      <c r="G176" s="121"/>
      <c r="H176" s="121"/>
      <c r="I176" s="105"/>
      <c r="J176" s="105"/>
      <c r="K176" s="105"/>
    </row>
    <row r="177" spans="2:11">
      <c r="B177" s="104"/>
      <c r="C177" s="105"/>
      <c r="D177" s="121"/>
      <c r="E177" s="121"/>
      <c r="F177" s="121"/>
      <c r="G177" s="121"/>
      <c r="H177" s="121"/>
      <c r="I177" s="105"/>
      <c r="J177" s="105"/>
      <c r="K177" s="105"/>
    </row>
    <row r="178" spans="2:11">
      <c r="B178" s="104"/>
      <c r="C178" s="105"/>
      <c r="D178" s="121"/>
      <c r="E178" s="121"/>
      <c r="F178" s="121"/>
      <c r="G178" s="121"/>
      <c r="H178" s="121"/>
      <c r="I178" s="105"/>
      <c r="J178" s="105"/>
      <c r="K178" s="105"/>
    </row>
    <row r="179" spans="2:11">
      <c r="B179" s="104"/>
      <c r="C179" s="105"/>
      <c r="D179" s="121"/>
      <c r="E179" s="121"/>
      <c r="F179" s="121"/>
      <c r="G179" s="121"/>
      <c r="H179" s="121"/>
      <c r="I179" s="105"/>
      <c r="J179" s="105"/>
      <c r="K179" s="105"/>
    </row>
    <row r="180" spans="2:11">
      <c r="B180" s="104"/>
      <c r="C180" s="105"/>
      <c r="D180" s="121"/>
      <c r="E180" s="121"/>
      <c r="F180" s="121"/>
      <c r="G180" s="121"/>
      <c r="H180" s="121"/>
      <c r="I180" s="105"/>
      <c r="J180" s="105"/>
      <c r="K180" s="105"/>
    </row>
    <row r="181" spans="2:11">
      <c r="B181" s="104"/>
      <c r="C181" s="105"/>
      <c r="D181" s="121"/>
      <c r="E181" s="121"/>
      <c r="F181" s="121"/>
      <c r="G181" s="121"/>
      <c r="H181" s="121"/>
      <c r="I181" s="105"/>
      <c r="J181" s="105"/>
      <c r="K181" s="105"/>
    </row>
    <row r="182" spans="2:11">
      <c r="B182" s="104"/>
      <c r="C182" s="105"/>
      <c r="D182" s="121"/>
      <c r="E182" s="121"/>
      <c r="F182" s="121"/>
      <c r="G182" s="121"/>
      <c r="H182" s="121"/>
      <c r="I182" s="105"/>
      <c r="J182" s="105"/>
      <c r="K182" s="105"/>
    </row>
    <row r="183" spans="2:11">
      <c r="B183" s="104"/>
      <c r="C183" s="105"/>
      <c r="D183" s="121"/>
      <c r="E183" s="121"/>
      <c r="F183" s="121"/>
      <c r="G183" s="121"/>
      <c r="H183" s="121"/>
      <c r="I183" s="105"/>
      <c r="J183" s="105"/>
      <c r="K183" s="105"/>
    </row>
    <row r="184" spans="2:11">
      <c r="B184" s="104"/>
      <c r="C184" s="105"/>
      <c r="D184" s="121"/>
      <c r="E184" s="121"/>
      <c r="F184" s="121"/>
      <c r="G184" s="121"/>
      <c r="H184" s="121"/>
      <c r="I184" s="105"/>
      <c r="J184" s="105"/>
      <c r="K184" s="105"/>
    </row>
    <row r="185" spans="2:11">
      <c r="B185" s="104"/>
      <c r="C185" s="105"/>
      <c r="D185" s="121"/>
      <c r="E185" s="121"/>
      <c r="F185" s="121"/>
      <c r="G185" s="121"/>
      <c r="H185" s="121"/>
      <c r="I185" s="105"/>
      <c r="J185" s="105"/>
      <c r="K185" s="105"/>
    </row>
    <row r="186" spans="2:11">
      <c r="B186" s="104"/>
      <c r="C186" s="105"/>
      <c r="D186" s="121"/>
      <c r="E186" s="121"/>
      <c r="F186" s="121"/>
      <c r="G186" s="121"/>
      <c r="H186" s="121"/>
      <c r="I186" s="105"/>
      <c r="J186" s="105"/>
      <c r="K186" s="105"/>
    </row>
    <row r="187" spans="2:11">
      <c r="B187" s="104"/>
      <c r="C187" s="105"/>
      <c r="D187" s="121"/>
      <c r="E187" s="121"/>
      <c r="F187" s="121"/>
      <c r="G187" s="121"/>
      <c r="H187" s="121"/>
      <c r="I187" s="105"/>
      <c r="J187" s="105"/>
      <c r="K187" s="105"/>
    </row>
    <row r="188" spans="2:11">
      <c r="B188" s="104"/>
      <c r="C188" s="105"/>
      <c r="D188" s="121"/>
      <c r="E188" s="121"/>
      <c r="F188" s="121"/>
      <c r="G188" s="121"/>
      <c r="H188" s="121"/>
      <c r="I188" s="105"/>
      <c r="J188" s="105"/>
      <c r="K188" s="105"/>
    </row>
    <row r="189" spans="2:11">
      <c r="B189" s="104"/>
      <c r="C189" s="105"/>
      <c r="D189" s="121"/>
      <c r="E189" s="121"/>
      <c r="F189" s="121"/>
      <c r="G189" s="121"/>
      <c r="H189" s="121"/>
      <c r="I189" s="105"/>
      <c r="J189" s="105"/>
      <c r="K189" s="105"/>
    </row>
    <row r="190" spans="2:11">
      <c r="B190" s="104"/>
      <c r="C190" s="105"/>
      <c r="D190" s="121"/>
      <c r="E190" s="121"/>
      <c r="F190" s="121"/>
      <c r="G190" s="121"/>
      <c r="H190" s="121"/>
      <c r="I190" s="105"/>
      <c r="J190" s="105"/>
      <c r="K190" s="105"/>
    </row>
    <row r="191" spans="2:11">
      <c r="B191" s="104"/>
      <c r="C191" s="105"/>
      <c r="D191" s="121"/>
      <c r="E191" s="121"/>
      <c r="F191" s="121"/>
      <c r="G191" s="121"/>
      <c r="H191" s="121"/>
      <c r="I191" s="105"/>
      <c r="J191" s="105"/>
      <c r="K191" s="105"/>
    </row>
    <row r="192" spans="2:11">
      <c r="B192" s="104"/>
      <c r="C192" s="105"/>
      <c r="D192" s="121"/>
      <c r="E192" s="121"/>
      <c r="F192" s="121"/>
      <c r="G192" s="121"/>
      <c r="H192" s="121"/>
      <c r="I192" s="105"/>
      <c r="J192" s="105"/>
      <c r="K192" s="105"/>
    </row>
    <row r="193" spans="2:11">
      <c r="B193" s="104"/>
      <c r="C193" s="105"/>
      <c r="D193" s="121"/>
      <c r="E193" s="121"/>
      <c r="F193" s="121"/>
      <c r="G193" s="121"/>
      <c r="H193" s="121"/>
      <c r="I193" s="105"/>
      <c r="J193" s="105"/>
      <c r="K193" s="105"/>
    </row>
    <row r="194" spans="2:11">
      <c r="B194" s="104"/>
      <c r="C194" s="105"/>
      <c r="D194" s="121"/>
      <c r="E194" s="121"/>
      <c r="F194" s="121"/>
      <c r="G194" s="121"/>
      <c r="H194" s="121"/>
      <c r="I194" s="105"/>
      <c r="J194" s="105"/>
      <c r="K194" s="105"/>
    </row>
    <row r="195" spans="2:11">
      <c r="B195" s="104"/>
      <c r="C195" s="105"/>
      <c r="D195" s="121"/>
      <c r="E195" s="121"/>
      <c r="F195" s="121"/>
      <c r="G195" s="121"/>
      <c r="H195" s="121"/>
      <c r="I195" s="105"/>
      <c r="J195" s="105"/>
      <c r="K195" s="105"/>
    </row>
    <row r="196" spans="2:11">
      <c r="B196" s="104"/>
      <c r="C196" s="105"/>
      <c r="D196" s="121"/>
      <c r="E196" s="121"/>
      <c r="F196" s="121"/>
      <c r="G196" s="121"/>
      <c r="H196" s="121"/>
      <c r="I196" s="105"/>
      <c r="J196" s="105"/>
      <c r="K196" s="105"/>
    </row>
    <row r="197" spans="2:11">
      <c r="B197" s="104"/>
      <c r="C197" s="105"/>
      <c r="D197" s="121"/>
      <c r="E197" s="121"/>
      <c r="F197" s="121"/>
      <c r="G197" s="121"/>
      <c r="H197" s="121"/>
      <c r="I197" s="105"/>
      <c r="J197" s="105"/>
      <c r="K197" s="105"/>
    </row>
    <row r="198" spans="2:11">
      <c r="B198" s="104"/>
      <c r="C198" s="105"/>
      <c r="D198" s="121"/>
      <c r="E198" s="121"/>
      <c r="F198" s="121"/>
      <c r="G198" s="121"/>
      <c r="H198" s="121"/>
      <c r="I198" s="105"/>
      <c r="J198" s="105"/>
      <c r="K198" s="105"/>
    </row>
    <row r="199" spans="2:11">
      <c r="B199" s="104"/>
      <c r="C199" s="105"/>
      <c r="D199" s="121"/>
      <c r="E199" s="121"/>
      <c r="F199" s="121"/>
      <c r="G199" s="121"/>
      <c r="H199" s="121"/>
      <c r="I199" s="105"/>
      <c r="J199" s="105"/>
      <c r="K199" s="105"/>
    </row>
    <row r="200" spans="2:11">
      <c r="B200" s="104"/>
      <c r="C200" s="105"/>
      <c r="D200" s="121"/>
      <c r="E200" s="121"/>
      <c r="F200" s="121"/>
      <c r="G200" s="121"/>
      <c r="H200" s="121"/>
      <c r="I200" s="105"/>
      <c r="J200" s="105"/>
      <c r="K200" s="105"/>
    </row>
    <row r="201" spans="2:11">
      <c r="B201" s="104"/>
      <c r="C201" s="105"/>
      <c r="D201" s="121"/>
      <c r="E201" s="121"/>
      <c r="F201" s="121"/>
      <c r="G201" s="121"/>
      <c r="H201" s="121"/>
      <c r="I201" s="105"/>
      <c r="J201" s="105"/>
      <c r="K201" s="105"/>
    </row>
    <row r="202" spans="2:11">
      <c r="B202" s="104"/>
      <c r="C202" s="105"/>
      <c r="D202" s="121"/>
      <c r="E202" s="121"/>
      <c r="F202" s="121"/>
      <c r="G202" s="121"/>
      <c r="H202" s="121"/>
      <c r="I202" s="105"/>
      <c r="J202" s="105"/>
      <c r="K202" s="105"/>
    </row>
    <row r="203" spans="2:11">
      <c r="B203" s="104"/>
      <c r="C203" s="105"/>
      <c r="D203" s="121"/>
      <c r="E203" s="121"/>
      <c r="F203" s="121"/>
      <c r="G203" s="121"/>
      <c r="H203" s="121"/>
      <c r="I203" s="105"/>
      <c r="J203" s="105"/>
      <c r="K203" s="105"/>
    </row>
    <row r="204" spans="2:11">
      <c r="B204" s="104"/>
      <c r="C204" s="105"/>
      <c r="D204" s="121"/>
      <c r="E204" s="121"/>
      <c r="F204" s="121"/>
      <c r="G204" s="121"/>
      <c r="H204" s="121"/>
      <c r="I204" s="105"/>
      <c r="J204" s="105"/>
      <c r="K204" s="105"/>
    </row>
    <row r="205" spans="2:11">
      <c r="B205" s="104"/>
      <c r="C205" s="105"/>
      <c r="D205" s="121"/>
      <c r="E205" s="121"/>
      <c r="F205" s="121"/>
      <c r="G205" s="121"/>
      <c r="H205" s="121"/>
      <c r="I205" s="105"/>
      <c r="J205" s="105"/>
      <c r="K205" s="105"/>
    </row>
    <row r="206" spans="2:11">
      <c r="B206" s="104"/>
      <c r="C206" s="105"/>
      <c r="D206" s="121"/>
      <c r="E206" s="121"/>
      <c r="F206" s="121"/>
      <c r="G206" s="121"/>
      <c r="H206" s="121"/>
      <c r="I206" s="105"/>
      <c r="J206" s="105"/>
      <c r="K206" s="105"/>
    </row>
    <row r="207" spans="2:11">
      <c r="B207" s="104"/>
      <c r="C207" s="105"/>
      <c r="D207" s="121"/>
      <c r="E207" s="121"/>
      <c r="F207" s="121"/>
      <c r="G207" s="121"/>
      <c r="H207" s="121"/>
      <c r="I207" s="105"/>
      <c r="J207" s="105"/>
      <c r="K207" s="105"/>
    </row>
    <row r="208" spans="2:11">
      <c r="B208" s="104"/>
      <c r="C208" s="105"/>
      <c r="D208" s="121"/>
      <c r="E208" s="121"/>
      <c r="F208" s="121"/>
      <c r="G208" s="121"/>
      <c r="H208" s="121"/>
      <c r="I208" s="105"/>
      <c r="J208" s="105"/>
      <c r="K208" s="105"/>
    </row>
    <row r="209" spans="2:11">
      <c r="B209" s="104"/>
      <c r="C209" s="105"/>
      <c r="D209" s="121"/>
      <c r="E209" s="121"/>
      <c r="F209" s="121"/>
      <c r="G209" s="121"/>
      <c r="H209" s="121"/>
      <c r="I209" s="105"/>
      <c r="J209" s="105"/>
      <c r="K209" s="105"/>
    </row>
    <row r="210" spans="2:11">
      <c r="B210" s="104"/>
      <c r="C210" s="105"/>
      <c r="D210" s="121"/>
      <c r="E210" s="121"/>
      <c r="F210" s="121"/>
      <c r="G210" s="121"/>
      <c r="H210" s="121"/>
      <c r="I210" s="105"/>
      <c r="J210" s="105"/>
      <c r="K210" s="105"/>
    </row>
    <row r="211" spans="2:11">
      <c r="B211" s="104"/>
      <c r="C211" s="105"/>
      <c r="D211" s="121"/>
      <c r="E211" s="121"/>
      <c r="F211" s="121"/>
      <c r="G211" s="121"/>
      <c r="H211" s="121"/>
      <c r="I211" s="105"/>
      <c r="J211" s="105"/>
      <c r="K211" s="105"/>
    </row>
    <row r="212" spans="2:11">
      <c r="B212" s="104"/>
      <c r="C212" s="105"/>
      <c r="D212" s="121"/>
      <c r="E212" s="121"/>
      <c r="F212" s="121"/>
      <c r="G212" s="121"/>
      <c r="H212" s="121"/>
      <c r="I212" s="105"/>
      <c r="J212" s="105"/>
      <c r="K212" s="105"/>
    </row>
    <row r="213" spans="2:11">
      <c r="B213" s="104"/>
      <c r="C213" s="105"/>
      <c r="D213" s="121"/>
      <c r="E213" s="121"/>
      <c r="F213" s="121"/>
      <c r="G213" s="121"/>
      <c r="H213" s="121"/>
      <c r="I213" s="105"/>
      <c r="J213" s="105"/>
      <c r="K213" s="105"/>
    </row>
    <row r="214" spans="2:11">
      <c r="B214" s="104"/>
      <c r="C214" s="105"/>
      <c r="D214" s="121"/>
      <c r="E214" s="121"/>
      <c r="F214" s="121"/>
      <c r="G214" s="121"/>
      <c r="H214" s="121"/>
      <c r="I214" s="105"/>
      <c r="J214" s="105"/>
      <c r="K214" s="105"/>
    </row>
    <row r="215" spans="2:11">
      <c r="B215" s="104"/>
      <c r="C215" s="105"/>
      <c r="D215" s="121"/>
      <c r="E215" s="121"/>
      <c r="F215" s="121"/>
      <c r="G215" s="121"/>
      <c r="H215" s="121"/>
      <c r="I215" s="105"/>
      <c r="J215" s="105"/>
      <c r="K215" s="105"/>
    </row>
    <row r="216" spans="2:11">
      <c r="B216" s="104"/>
      <c r="C216" s="105"/>
      <c r="D216" s="121"/>
      <c r="E216" s="121"/>
      <c r="F216" s="121"/>
      <c r="G216" s="121"/>
      <c r="H216" s="121"/>
      <c r="I216" s="105"/>
      <c r="J216" s="105"/>
      <c r="K216" s="105"/>
    </row>
    <row r="217" spans="2:11">
      <c r="B217" s="104"/>
      <c r="C217" s="105"/>
      <c r="D217" s="121"/>
      <c r="E217" s="121"/>
      <c r="F217" s="121"/>
      <c r="G217" s="121"/>
      <c r="H217" s="121"/>
      <c r="I217" s="105"/>
      <c r="J217" s="105"/>
      <c r="K217" s="105"/>
    </row>
    <row r="218" spans="2:11">
      <c r="B218" s="104"/>
      <c r="C218" s="105"/>
      <c r="D218" s="121"/>
      <c r="E218" s="121"/>
      <c r="F218" s="121"/>
      <c r="G218" s="121"/>
      <c r="H218" s="121"/>
      <c r="I218" s="105"/>
      <c r="J218" s="105"/>
      <c r="K218" s="105"/>
    </row>
    <row r="219" spans="2:11">
      <c r="B219" s="104"/>
      <c r="C219" s="105"/>
      <c r="D219" s="121"/>
      <c r="E219" s="121"/>
      <c r="F219" s="121"/>
      <c r="G219" s="121"/>
      <c r="H219" s="121"/>
      <c r="I219" s="105"/>
      <c r="J219" s="105"/>
      <c r="K219" s="105"/>
    </row>
    <row r="220" spans="2:11">
      <c r="B220" s="104"/>
      <c r="C220" s="105"/>
      <c r="D220" s="121"/>
      <c r="E220" s="121"/>
      <c r="F220" s="121"/>
      <c r="G220" s="121"/>
      <c r="H220" s="121"/>
      <c r="I220" s="105"/>
      <c r="J220" s="105"/>
      <c r="K220" s="105"/>
    </row>
    <row r="221" spans="2:11">
      <c r="B221" s="104"/>
      <c r="C221" s="105"/>
      <c r="D221" s="121"/>
      <c r="E221" s="121"/>
      <c r="F221" s="121"/>
      <c r="G221" s="121"/>
      <c r="H221" s="121"/>
      <c r="I221" s="105"/>
      <c r="J221" s="105"/>
      <c r="K221" s="105"/>
    </row>
    <row r="222" spans="2:11">
      <c r="B222" s="104"/>
      <c r="C222" s="105"/>
      <c r="D222" s="121"/>
      <c r="E222" s="121"/>
      <c r="F222" s="121"/>
      <c r="G222" s="121"/>
      <c r="H222" s="121"/>
      <c r="I222" s="105"/>
      <c r="J222" s="105"/>
      <c r="K222" s="105"/>
    </row>
    <row r="223" spans="2:11">
      <c r="B223" s="104"/>
      <c r="C223" s="105"/>
      <c r="D223" s="121"/>
      <c r="E223" s="121"/>
      <c r="F223" s="121"/>
      <c r="G223" s="121"/>
      <c r="H223" s="121"/>
      <c r="I223" s="105"/>
      <c r="J223" s="105"/>
      <c r="K223" s="105"/>
    </row>
    <row r="224" spans="2:11">
      <c r="B224" s="104"/>
      <c r="C224" s="105"/>
      <c r="D224" s="121"/>
      <c r="E224" s="121"/>
      <c r="F224" s="121"/>
      <c r="G224" s="121"/>
      <c r="H224" s="121"/>
      <c r="I224" s="105"/>
      <c r="J224" s="105"/>
      <c r="K224" s="105"/>
    </row>
    <row r="225" spans="2:11">
      <c r="B225" s="104"/>
      <c r="C225" s="105"/>
      <c r="D225" s="121"/>
      <c r="E225" s="121"/>
      <c r="F225" s="121"/>
      <c r="G225" s="121"/>
      <c r="H225" s="121"/>
      <c r="I225" s="105"/>
      <c r="J225" s="105"/>
      <c r="K225" s="105"/>
    </row>
    <row r="226" spans="2:11">
      <c r="B226" s="104"/>
      <c r="C226" s="105"/>
      <c r="D226" s="121"/>
      <c r="E226" s="121"/>
      <c r="F226" s="121"/>
      <c r="G226" s="121"/>
      <c r="H226" s="121"/>
      <c r="I226" s="105"/>
      <c r="J226" s="105"/>
      <c r="K226" s="105"/>
    </row>
    <row r="227" spans="2:11">
      <c r="B227" s="104"/>
      <c r="C227" s="105"/>
      <c r="D227" s="121"/>
      <c r="E227" s="121"/>
      <c r="F227" s="121"/>
      <c r="G227" s="121"/>
      <c r="H227" s="121"/>
      <c r="I227" s="105"/>
      <c r="J227" s="105"/>
      <c r="K227" s="105"/>
    </row>
    <row r="228" spans="2:11">
      <c r="B228" s="104"/>
      <c r="C228" s="105"/>
      <c r="D228" s="121"/>
      <c r="E228" s="121"/>
      <c r="F228" s="121"/>
      <c r="G228" s="121"/>
      <c r="H228" s="121"/>
      <c r="I228" s="105"/>
      <c r="J228" s="105"/>
      <c r="K228" s="105"/>
    </row>
    <row r="229" spans="2:11">
      <c r="B229" s="104"/>
      <c r="C229" s="105"/>
      <c r="D229" s="121"/>
      <c r="E229" s="121"/>
      <c r="F229" s="121"/>
      <c r="G229" s="121"/>
      <c r="H229" s="121"/>
      <c r="I229" s="105"/>
      <c r="J229" s="105"/>
      <c r="K229" s="105"/>
    </row>
    <row r="230" spans="2:11">
      <c r="B230" s="104"/>
      <c r="C230" s="105"/>
      <c r="D230" s="121"/>
      <c r="E230" s="121"/>
      <c r="F230" s="121"/>
      <c r="G230" s="121"/>
      <c r="H230" s="121"/>
      <c r="I230" s="105"/>
      <c r="J230" s="105"/>
      <c r="K230" s="105"/>
    </row>
    <row r="231" spans="2:11">
      <c r="B231" s="104"/>
      <c r="C231" s="105"/>
      <c r="D231" s="121"/>
      <c r="E231" s="121"/>
      <c r="F231" s="121"/>
      <c r="G231" s="121"/>
      <c r="H231" s="121"/>
      <c r="I231" s="105"/>
      <c r="J231" s="105"/>
      <c r="K231" s="105"/>
    </row>
    <row r="232" spans="2:11">
      <c r="B232" s="104"/>
      <c r="C232" s="105"/>
      <c r="D232" s="121"/>
      <c r="E232" s="121"/>
      <c r="F232" s="121"/>
      <c r="G232" s="121"/>
      <c r="H232" s="121"/>
      <c r="I232" s="105"/>
      <c r="J232" s="105"/>
      <c r="K232" s="105"/>
    </row>
    <row r="233" spans="2:11">
      <c r="B233" s="104"/>
      <c r="C233" s="105"/>
      <c r="D233" s="121"/>
      <c r="E233" s="121"/>
      <c r="F233" s="121"/>
      <c r="G233" s="121"/>
      <c r="H233" s="121"/>
      <c r="I233" s="105"/>
      <c r="J233" s="105"/>
      <c r="K233" s="105"/>
    </row>
    <row r="234" spans="2:11">
      <c r="B234" s="104"/>
      <c r="C234" s="105"/>
      <c r="D234" s="121"/>
      <c r="E234" s="121"/>
      <c r="F234" s="121"/>
      <c r="G234" s="121"/>
      <c r="H234" s="121"/>
      <c r="I234" s="105"/>
      <c r="J234" s="105"/>
      <c r="K234" s="105"/>
    </row>
    <row r="235" spans="2:11">
      <c r="B235" s="104"/>
      <c r="C235" s="105"/>
      <c r="D235" s="121"/>
      <c r="E235" s="121"/>
      <c r="F235" s="121"/>
      <c r="G235" s="121"/>
      <c r="H235" s="121"/>
      <c r="I235" s="105"/>
      <c r="J235" s="105"/>
      <c r="K235" s="105"/>
    </row>
    <row r="236" spans="2:11">
      <c r="B236" s="104"/>
      <c r="C236" s="105"/>
      <c r="D236" s="121"/>
      <c r="E236" s="121"/>
      <c r="F236" s="121"/>
      <c r="G236" s="121"/>
      <c r="H236" s="121"/>
      <c r="I236" s="105"/>
      <c r="J236" s="105"/>
      <c r="K236" s="105"/>
    </row>
    <row r="237" spans="2:11">
      <c r="B237" s="104"/>
      <c r="C237" s="105"/>
      <c r="D237" s="121"/>
      <c r="E237" s="121"/>
      <c r="F237" s="121"/>
      <c r="G237" s="121"/>
      <c r="H237" s="121"/>
      <c r="I237" s="105"/>
      <c r="J237" s="105"/>
      <c r="K237" s="105"/>
    </row>
    <row r="238" spans="2:11">
      <c r="B238" s="104"/>
      <c r="C238" s="105"/>
      <c r="D238" s="121"/>
      <c r="E238" s="121"/>
      <c r="F238" s="121"/>
      <c r="G238" s="121"/>
      <c r="H238" s="121"/>
      <c r="I238" s="105"/>
      <c r="J238" s="105"/>
      <c r="K238" s="105"/>
    </row>
    <row r="239" spans="2:11">
      <c r="B239" s="104"/>
      <c r="C239" s="105"/>
      <c r="D239" s="121"/>
      <c r="E239" s="121"/>
      <c r="F239" s="121"/>
      <c r="G239" s="121"/>
      <c r="H239" s="121"/>
      <c r="I239" s="105"/>
      <c r="J239" s="105"/>
      <c r="K239" s="105"/>
    </row>
    <row r="240" spans="2:11">
      <c r="B240" s="104"/>
      <c r="C240" s="105"/>
      <c r="D240" s="121"/>
      <c r="E240" s="121"/>
      <c r="F240" s="121"/>
      <c r="G240" s="121"/>
      <c r="H240" s="121"/>
      <c r="I240" s="105"/>
      <c r="J240" s="105"/>
      <c r="K240" s="105"/>
    </row>
    <row r="241" spans="2:11">
      <c r="B241" s="104"/>
      <c r="C241" s="105"/>
      <c r="D241" s="121"/>
      <c r="E241" s="121"/>
      <c r="F241" s="121"/>
      <c r="G241" s="121"/>
      <c r="H241" s="121"/>
      <c r="I241" s="105"/>
      <c r="J241" s="105"/>
      <c r="K241" s="105"/>
    </row>
    <row r="242" spans="2:11">
      <c r="B242" s="104"/>
      <c r="C242" s="105"/>
      <c r="D242" s="121"/>
      <c r="E242" s="121"/>
      <c r="F242" s="121"/>
      <c r="G242" s="121"/>
      <c r="H242" s="121"/>
      <c r="I242" s="105"/>
      <c r="J242" s="105"/>
      <c r="K242" s="105"/>
    </row>
    <row r="243" spans="2:11">
      <c r="B243" s="104"/>
      <c r="C243" s="105"/>
      <c r="D243" s="121"/>
      <c r="E243" s="121"/>
      <c r="F243" s="121"/>
      <c r="G243" s="121"/>
      <c r="H243" s="121"/>
      <c r="I243" s="105"/>
      <c r="J243" s="105"/>
      <c r="K243" s="105"/>
    </row>
    <row r="244" spans="2:11">
      <c r="B244" s="104"/>
      <c r="C244" s="105"/>
      <c r="D244" s="121"/>
      <c r="E244" s="121"/>
      <c r="F244" s="121"/>
      <c r="G244" s="121"/>
      <c r="H244" s="121"/>
      <c r="I244" s="105"/>
      <c r="J244" s="105"/>
      <c r="K244" s="105"/>
    </row>
    <row r="245" spans="2:11">
      <c r="B245" s="104"/>
      <c r="C245" s="105"/>
      <c r="D245" s="121"/>
      <c r="E245" s="121"/>
      <c r="F245" s="121"/>
      <c r="G245" s="121"/>
      <c r="H245" s="121"/>
      <c r="I245" s="105"/>
      <c r="J245" s="105"/>
      <c r="K245" s="105"/>
    </row>
    <row r="246" spans="2:11">
      <c r="B246" s="104"/>
      <c r="C246" s="105"/>
      <c r="D246" s="121"/>
      <c r="E246" s="121"/>
      <c r="F246" s="121"/>
      <c r="G246" s="121"/>
      <c r="H246" s="121"/>
      <c r="I246" s="105"/>
      <c r="J246" s="105"/>
      <c r="K246" s="105"/>
    </row>
    <row r="247" spans="2:11">
      <c r="B247" s="104"/>
      <c r="C247" s="105"/>
      <c r="D247" s="121"/>
      <c r="E247" s="121"/>
      <c r="F247" s="121"/>
      <c r="G247" s="121"/>
      <c r="H247" s="121"/>
      <c r="I247" s="105"/>
      <c r="J247" s="105"/>
      <c r="K247" s="105"/>
    </row>
    <row r="248" spans="2:11">
      <c r="B248" s="104"/>
      <c r="C248" s="105"/>
      <c r="D248" s="121"/>
      <c r="E248" s="121"/>
      <c r="F248" s="121"/>
      <c r="G248" s="121"/>
      <c r="H248" s="121"/>
      <c r="I248" s="105"/>
      <c r="J248" s="105"/>
      <c r="K248" s="105"/>
    </row>
    <row r="249" spans="2:11">
      <c r="B249" s="104"/>
      <c r="C249" s="105"/>
      <c r="D249" s="121"/>
      <c r="E249" s="121"/>
      <c r="F249" s="121"/>
      <c r="G249" s="121"/>
      <c r="H249" s="121"/>
      <c r="I249" s="105"/>
      <c r="J249" s="105"/>
      <c r="K249" s="105"/>
    </row>
    <row r="250" spans="2:11">
      <c r="B250" s="104"/>
      <c r="C250" s="105"/>
      <c r="D250" s="121"/>
      <c r="E250" s="121"/>
      <c r="F250" s="121"/>
      <c r="G250" s="121"/>
      <c r="H250" s="121"/>
      <c r="I250" s="105"/>
      <c r="J250" s="105"/>
      <c r="K250" s="105"/>
    </row>
    <row r="251" spans="2:11">
      <c r="B251" s="104"/>
      <c r="C251" s="105"/>
      <c r="D251" s="121"/>
      <c r="E251" s="121"/>
      <c r="F251" s="121"/>
      <c r="G251" s="121"/>
      <c r="H251" s="121"/>
      <c r="I251" s="105"/>
      <c r="J251" s="105"/>
      <c r="K251" s="105"/>
    </row>
    <row r="252" spans="2:11">
      <c r="B252" s="104"/>
      <c r="C252" s="105"/>
      <c r="D252" s="121"/>
      <c r="E252" s="121"/>
      <c r="F252" s="121"/>
      <c r="G252" s="121"/>
      <c r="H252" s="121"/>
      <c r="I252" s="105"/>
      <c r="J252" s="105"/>
      <c r="K252" s="105"/>
    </row>
    <row r="253" spans="2:11">
      <c r="B253" s="104"/>
      <c r="C253" s="105"/>
      <c r="D253" s="121"/>
      <c r="E253" s="121"/>
      <c r="F253" s="121"/>
      <c r="G253" s="121"/>
      <c r="H253" s="121"/>
      <c r="I253" s="105"/>
      <c r="J253" s="105"/>
      <c r="K253" s="105"/>
    </row>
    <row r="254" spans="2:11">
      <c r="B254" s="104"/>
      <c r="C254" s="105"/>
      <c r="D254" s="121"/>
      <c r="E254" s="121"/>
      <c r="F254" s="121"/>
      <c r="G254" s="121"/>
      <c r="H254" s="121"/>
      <c r="I254" s="105"/>
      <c r="J254" s="105"/>
      <c r="K254" s="105"/>
    </row>
    <row r="255" spans="2:11">
      <c r="B255" s="104"/>
      <c r="C255" s="105"/>
      <c r="D255" s="121"/>
      <c r="E255" s="121"/>
      <c r="F255" s="121"/>
      <c r="G255" s="121"/>
      <c r="H255" s="121"/>
      <c r="I255" s="105"/>
      <c r="J255" s="105"/>
      <c r="K255" s="105"/>
    </row>
    <row r="256" spans="2:11">
      <c r="B256" s="104"/>
      <c r="C256" s="105"/>
      <c r="D256" s="121"/>
      <c r="E256" s="121"/>
      <c r="F256" s="121"/>
      <c r="G256" s="121"/>
      <c r="H256" s="121"/>
      <c r="I256" s="105"/>
      <c r="J256" s="105"/>
      <c r="K256" s="105"/>
    </row>
    <row r="257" spans="2:11">
      <c r="B257" s="104"/>
      <c r="C257" s="105"/>
      <c r="D257" s="121"/>
      <c r="E257" s="121"/>
      <c r="F257" s="121"/>
      <c r="G257" s="121"/>
      <c r="H257" s="121"/>
      <c r="I257" s="105"/>
      <c r="J257" s="105"/>
      <c r="K257" s="105"/>
    </row>
    <row r="258" spans="2:11">
      <c r="B258" s="104"/>
      <c r="C258" s="105"/>
      <c r="D258" s="121"/>
      <c r="E258" s="121"/>
      <c r="F258" s="121"/>
      <c r="G258" s="121"/>
      <c r="H258" s="121"/>
      <c r="I258" s="105"/>
      <c r="J258" s="105"/>
      <c r="K258" s="105"/>
    </row>
    <row r="259" spans="2:11">
      <c r="B259" s="104"/>
      <c r="C259" s="105"/>
      <c r="D259" s="121"/>
      <c r="E259" s="121"/>
      <c r="F259" s="121"/>
      <c r="G259" s="121"/>
      <c r="H259" s="121"/>
      <c r="I259" s="105"/>
      <c r="J259" s="105"/>
      <c r="K259" s="105"/>
    </row>
    <row r="260" spans="2:11">
      <c r="B260" s="104"/>
      <c r="C260" s="105"/>
      <c r="D260" s="121"/>
      <c r="E260" s="121"/>
      <c r="F260" s="121"/>
      <c r="G260" s="121"/>
      <c r="H260" s="121"/>
      <c r="I260" s="105"/>
      <c r="J260" s="105"/>
      <c r="K260" s="105"/>
    </row>
    <row r="261" spans="2:11">
      <c r="B261" s="104"/>
      <c r="C261" s="105"/>
      <c r="D261" s="121"/>
      <c r="E261" s="121"/>
      <c r="F261" s="121"/>
      <c r="G261" s="121"/>
      <c r="H261" s="121"/>
      <c r="I261" s="105"/>
      <c r="J261" s="105"/>
      <c r="K261" s="105"/>
    </row>
    <row r="262" spans="2:11">
      <c r="B262" s="104"/>
      <c r="C262" s="105"/>
      <c r="D262" s="121"/>
      <c r="E262" s="121"/>
      <c r="F262" s="121"/>
      <c r="G262" s="121"/>
      <c r="H262" s="121"/>
      <c r="I262" s="105"/>
      <c r="J262" s="105"/>
      <c r="K262" s="105"/>
    </row>
    <row r="263" spans="2:11">
      <c r="B263" s="104"/>
      <c r="C263" s="105"/>
      <c r="D263" s="121"/>
      <c r="E263" s="121"/>
      <c r="F263" s="121"/>
      <c r="G263" s="121"/>
      <c r="H263" s="121"/>
      <c r="I263" s="105"/>
      <c r="J263" s="105"/>
      <c r="K263" s="105"/>
    </row>
    <row r="264" spans="2:11">
      <c r="B264" s="104"/>
      <c r="C264" s="105"/>
      <c r="D264" s="121"/>
      <c r="E264" s="121"/>
      <c r="F264" s="121"/>
      <c r="G264" s="121"/>
      <c r="H264" s="121"/>
      <c r="I264" s="105"/>
      <c r="J264" s="105"/>
      <c r="K264" s="105"/>
    </row>
    <row r="265" spans="2:11">
      <c r="B265" s="104"/>
      <c r="C265" s="105"/>
      <c r="D265" s="121"/>
      <c r="E265" s="121"/>
      <c r="F265" s="121"/>
      <c r="G265" s="121"/>
      <c r="H265" s="121"/>
      <c r="I265" s="105"/>
      <c r="J265" s="105"/>
      <c r="K265" s="105"/>
    </row>
    <row r="266" spans="2:11">
      <c r="B266" s="104"/>
      <c r="C266" s="105"/>
      <c r="D266" s="121"/>
      <c r="E266" s="121"/>
      <c r="F266" s="121"/>
      <c r="G266" s="121"/>
      <c r="H266" s="121"/>
      <c r="I266" s="105"/>
      <c r="J266" s="105"/>
      <c r="K266" s="105"/>
    </row>
    <row r="267" spans="2:11">
      <c r="B267" s="104"/>
      <c r="C267" s="105"/>
      <c r="D267" s="121"/>
      <c r="E267" s="121"/>
      <c r="F267" s="121"/>
      <c r="G267" s="121"/>
      <c r="H267" s="121"/>
      <c r="I267" s="105"/>
      <c r="J267" s="105"/>
      <c r="K267" s="105"/>
    </row>
    <row r="268" spans="2:11">
      <c r="B268" s="104"/>
      <c r="C268" s="105"/>
      <c r="D268" s="121"/>
      <c r="E268" s="121"/>
      <c r="F268" s="121"/>
      <c r="G268" s="121"/>
      <c r="H268" s="121"/>
      <c r="I268" s="105"/>
      <c r="J268" s="105"/>
      <c r="K268" s="105"/>
    </row>
    <row r="269" spans="2:11">
      <c r="B269" s="104"/>
      <c r="C269" s="105"/>
      <c r="D269" s="121"/>
      <c r="E269" s="121"/>
      <c r="F269" s="121"/>
      <c r="G269" s="121"/>
      <c r="H269" s="121"/>
      <c r="I269" s="105"/>
      <c r="J269" s="105"/>
      <c r="K269" s="105"/>
    </row>
    <row r="270" spans="2:11">
      <c r="B270" s="104"/>
      <c r="C270" s="105"/>
      <c r="D270" s="121"/>
      <c r="E270" s="121"/>
      <c r="F270" s="121"/>
      <c r="G270" s="121"/>
      <c r="H270" s="121"/>
      <c r="I270" s="105"/>
      <c r="J270" s="105"/>
      <c r="K270" s="105"/>
    </row>
    <row r="271" spans="2:11">
      <c r="B271" s="104"/>
      <c r="C271" s="105"/>
      <c r="D271" s="121"/>
      <c r="E271" s="121"/>
      <c r="F271" s="121"/>
      <c r="G271" s="121"/>
      <c r="H271" s="121"/>
      <c r="I271" s="105"/>
      <c r="J271" s="105"/>
      <c r="K271" s="105"/>
    </row>
    <row r="272" spans="2:11">
      <c r="B272" s="104"/>
      <c r="C272" s="105"/>
      <c r="D272" s="121"/>
      <c r="E272" s="121"/>
      <c r="F272" s="121"/>
      <c r="G272" s="121"/>
      <c r="H272" s="121"/>
      <c r="I272" s="105"/>
      <c r="J272" s="105"/>
      <c r="K272" s="105"/>
    </row>
    <row r="273" spans="2:11">
      <c r="B273" s="104"/>
      <c r="C273" s="105"/>
      <c r="D273" s="121"/>
      <c r="E273" s="121"/>
      <c r="F273" s="121"/>
      <c r="G273" s="121"/>
      <c r="H273" s="121"/>
      <c r="I273" s="105"/>
      <c r="J273" s="105"/>
      <c r="K273" s="105"/>
    </row>
    <row r="274" spans="2:11">
      <c r="B274" s="104"/>
      <c r="C274" s="105"/>
      <c r="D274" s="121"/>
      <c r="E274" s="121"/>
      <c r="F274" s="121"/>
      <c r="G274" s="121"/>
      <c r="H274" s="121"/>
      <c r="I274" s="105"/>
      <c r="J274" s="105"/>
      <c r="K274" s="105"/>
    </row>
    <row r="275" spans="2:11">
      <c r="B275" s="104"/>
      <c r="C275" s="105"/>
      <c r="D275" s="121"/>
      <c r="E275" s="121"/>
      <c r="F275" s="121"/>
      <c r="G275" s="121"/>
      <c r="H275" s="121"/>
      <c r="I275" s="105"/>
      <c r="J275" s="105"/>
      <c r="K275" s="105"/>
    </row>
    <row r="276" spans="2:11">
      <c r="B276" s="104"/>
      <c r="C276" s="105"/>
      <c r="D276" s="121"/>
      <c r="E276" s="121"/>
      <c r="F276" s="121"/>
      <c r="G276" s="121"/>
      <c r="H276" s="121"/>
      <c r="I276" s="105"/>
      <c r="J276" s="105"/>
      <c r="K276" s="105"/>
    </row>
    <row r="277" spans="2:11">
      <c r="B277" s="104"/>
      <c r="C277" s="105"/>
      <c r="D277" s="121"/>
      <c r="E277" s="121"/>
      <c r="F277" s="121"/>
      <c r="G277" s="121"/>
      <c r="H277" s="121"/>
      <c r="I277" s="105"/>
      <c r="J277" s="105"/>
      <c r="K277" s="105"/>
    </row>
    <row r="278" spans="2:11">
      <c r="B278" s="104"/>
      <c r="C278" s="105"/>
      <c r="D278" s="121"/>
      <c r="E278" s="121"/>
      <c r="F278" s="121"/>
      <c r="G278" s="121"/>
      <c r="H278" s="121"/>
      <c r="I278" s="105"/>
      <c r="J278" s="105"/>
      <c r="K278" s="105"/>
    </row>
    <row r="279" spans="2:11">
      <c r="B279" s="104"/>
      <c r="C279" s="105"/>
      <c r="D279" s="121"/>
      <c r="E279" s="121"/>
      <c r="F279" s="121"/>
      <c r="G279" s="121"/>
      <c r="H279" s="121"/>
      <c r="I279" s="105"/>
      <c r="J279" s="105"/>
      <c r="K279" s="105"/>
    </row>
    <row r="280" spans="2:11">
      <c r="B280" s="104"/>
      <c r="C280" s="105"/>
      <c r="D280" s="121"/>
      <c r="E280" s="121"/>
      <c r="F280" s="121"/>
      <c r="G280" s="121"/>
      <c r="H280" s="121"/>
      <c r="I280" s="105"/>
      <c r="J280" s="105"/>
      <c r="K280" s="105"/>
    </row>
    <row r="281" spans="2:11">
      <c r="B281" s="104"/>
      <c r="C281" s="105"/>
      <c r="D281" s="121"/>
      <c r="E281" s="121"/>
      <c r="F281" s="121"/>
      <c r="G281" s="121"/>
      <c r="H281" s="121"/>
      <c r="I281" s="105"/>
      <c r="J281" s="105"/>
      <c r="K281" s="105"/>
    </row>
    <row r="282" spans="2:11">
      <c r="B282" s="104"/>
      <c r="C282" s="105"/>
      <c r="D282" s="121"/>
      <c r="E282" s="121"/>
      <c r="F282" s="121"/>
      <c r="G282" s="121"/>
      <c r="H282" s="121"/>
      <c r="I282" s="105"/>
      <c r="J282" s="105"/>
      <c r="K282" s="105"/>
    </row>
    <row r="283" spans="2:11">
      <c r="B283" s="104"/>
      <c r="C283" s="105"/>
      <c r="D283" s="121"/>
      <c r="E283" s="121"/>
      <c r="F283" s="121"/>
      <c r="G283" s="121"/>
      <c r="H283" s="121"/>
      <c r="I283" s="105"/>
      <c r="J283" s="105"/>
      <c r="K283" s="105"/>
    </row>
    <row r="284" spans="2:11">
      <c r="B284" s="104"/>
      <c r="C284" s="105"/>
      <c r="D284" s="121"/>
      <c r="E284" s="121"/>
      <c r="F284" s="121"/>
      <c r="G284" s="121"/>
      <c r="H284" s="121"/>
      <c r="I284" s="105"/>
      <c r="J284" s="105"/>
      <c r="K284" s="105"/>
    </row>
    <row r="285" spans="2:11">
      <c r="B285" s="104"/>
      <c r="C285" s="105"/>
      <c r="D285" s="121"/>
      <c r="E285" s="121"/>
      <c r="F285" s="121"/>
      <c r="G285" s="121"/>
      <c r="H285" s="121"/>
      <c r="I285" s="105"/>
      <c r="J285" s="105"/>
      <c r="K285" s="105"/>
    </row>
    <row r="286" spans="2:11">
      <c r="B286" s="104"/>
      <c r="C286" s="105"/>
      <c r="D286" s="121"/>
      <c r="E286" s="121"/>
      <c r="F286" s="121"/>
      <c r="G286" s="121"/>
      <c r="H286" s="121"/>
      <c r="I286" s="105"/>
      <c r="J286" s="105"/>
      <c r="K286" s="105"/>
    </row>
    <row r="287" spans="2:11">
      <c r="B287" s="104"/>
      <c r="C287" s="105"/>
      <c r="D287" s="121"/>
      <c r="E287" s="121"/>
      <c r="F287" s="121"/>
      <c r="G287" s="121"/>
      <c r="H287" s="121"/>
      <c r="I287" s="105"/>
      <c r="J287" s="105"/>
      <c r="K287" s="105"/>
    </row>
    <row r="288" spans="2:11">
      <c r="B288" s="104"/>
      <c r="C288" s="105"/>
      <c r="D288" s="121"/>
      <c r="E288" s="121"/>
      <c r="F288" s="121"/>
      <c r="G288" s="121"/>
      <c r="H288" s="121"/>
      <c r="I288" s="105"/>
      <c r="J288" s="105"/>
      <c r="K288" s="105"/>
    </row>
    <row r="289" spans="2:11">
      <c r="B289" s="104"/>
      <c r="C289" s="105"/>
      <c r="D289" s="121"/>
      <c r="E289" s="121"/>
      <c r="F289" s="121"/>
      <c r="G289" s="121"/>
      <c r="H289" s="121"/>
      <c r="I289" s="105"/>
      <c r="J289" s="105"/>
      <c r="K289" s="105"/>
    </row>
    <row r="290" spans="2:11">
      <c r="B290" s="104"/>
      <c r="C290" s="105"/>
      <c r="D290" s="121"/>
      <c r="E290" s="121"/>
      <c r="F290" s="121"/>
      <c r="G290" s="121"/>
      <c r="H290" s="121"/>
      <c r="I290" s="105"/>
      <c r="J290" s="105"/>
      <c r="K290" s="105"/>
    </row>
    <row r="291" spans="2:11">
      <c r="B291" s="104"/>
      <c r="C291" s="105"/>
      <c r="D291" s="121"/>
      <c r="E291" s="121"/>
      <c r="F291" s="121"/>
      <c r="G291" s="121"/>
      <c r="H291" s="121"/>
      <c r="I291" s="105"/>
      <c r="J291" s="105"/>
      <c r="K291" s="105"/>
    </row>
    <row r="292" spans="2:11">
      <c r="B292" s="104"/>
      <c r="C292" s="105"/>
      <c r="D292" s="121"/>
      <c r="E292" s="121"/>
      <c r="F292" s="121"/>
      <c r="G292" s="121"/>
      <c r="H292" s="121"/>
      <c r="I292" s="105"/>
      <c r="J292" s="105"/>
      <c r="K292" s="105"/>
    </row>
    <row r="293" spans="2:11">
      <c r="B293" s="104"/>
      <c r="C293" s="105"/>
      <c r="D293" s="121"/>
      <c r="E293" s="121"/>
      <c r="F293" s="121"/>
      <c r="G293" s="121"/>
      <c r="H293" s="121"/>
      <c r="I293" s="105"/>
      <c r="J293" s="105"/>
      <c r="K293" s="105"/>
    </row>
    <row r="294" spans="2:11">
      <c r="B294" s="104"/>
      <c r="C294" s="105"/>
      <c r="D294" s="121"/>
      <c r="E294" s="121"/>
      <c r="F294" s="121"/>
      <c r="G294" s="121"/>
      <c r="H294" s="121"/>
      <c r="I294" s="105"/>
      <c r="J294" s="105"/>
      <c r="K294" s="105"/>
    </row>
    <row r="295" spans="2:11">
      <c r="B295" s="104"/>
      <c r="C295" s="105"/>
      <c r="D295" s="121"/>
      <c r="E295" s="121"/>
      <c r="F295" s="121"/>
      <c r="G295" s="121"/>
      <c r="H295" s="121"/>
      <c r="I295" s="105"/>
      <c r="J295" s="105"/>
      <c r="K295" s="105"/>
    </row>
    <row r="296" spans="2:11">
      <c r="B296" s="104"/>
      <c r="C296" s="105"/>
      <c r="D296" s="121"/>
      <c r="E296" s="121"/>
      <c r="F296" s="121"/>
      <c r="G296" s="121"/>
      <c r="H296" s="121"/>
      <c r="I296" s="105"/>
      <c r="J296" s="105"/>
      <c r="K296" s="105"/>
    </row>
    <row r="297" spans="2:11">
      <c r="B297" s="104"/>
      <c r="C297" s="105"/>
      <c r="D297" s="121"/>
      <c r="E297" s="121"/>
      <c r="F297" s="121"/>
      <c r="G297" s="121"/>
      <c r="H297" s="121"/>
      <c r="I297" s="105"/>
      <c r="J297" s="105"/>
      <c r="K297" s="105"/>
    </row>
    <row r="298" spans="2:11">
      <c r="B298" s="104"/>
      <c r="C298" s="105"/>
      <c r="D298" s="121"/>
      <c r="E298" s="121"/>
      <c r="F298" s="121"/>
      <c r="G298" s="121"/>
      <c r="H298" s="121"/>
      <c r="I298" s="105"/>
      <c r="J298" s="105"/>
      <c r="K298" s="105"/>
    </row>
    <row r="299" spans="2:11">
      <c r="B299" s="104"/>
      <c r="C299" s="105"/>
      <c r="D299" s="121"/>
      <c r="E299" s="121"/>
      <c r="F299" s="121"/>
      <c r="G299" s="121"/>
      <c r="H299" s="121"/>
      <c r="I299" s="105"/>
      <c r="J299" s="105"/>
      <c r="K299" s="105"/>
    </row>
    <row r="300" spans="2:11">
      <c r="B300" s="104"/>
      <c r="C300" s="105"/>
      <c r="D300" s="121"/>
      <c r="E300" s="121"/>
      <c r="F300" s="121"/>
      <c r="G300" s="121"/>
      <c r="H300" s="121"/>
      <c r="I300" s="105"/>
      <c r="J300" s="105"/>
      <c r="K300" s="105"/>
    </row>
    <row r="301" spans="2:11">
      <c r="B301" s="104"/>
      <c r="C301" s="105"/>
      <c r="D301" s="121"/>
      <c r="E301" s="121"/>
      <c r="F301" s="121"/>
      <c r="G301" s="121"/>
      <c r="H301" s="121"/>
      <c r="I301" s="105"/>
      <c r="J301" s="105"/>
      <c r="K301" s="105"/>
    </row>
    <row r="302" spans="2:11">
      <c r="B302" s="104"/>
      <c r="C302" s="105"/>
      <c r="D302" s="121"/>
      <c r="E302" s="121"/>
      <c r="F302" s="121"/>
      <c r="G302" s="121"/>
      <c r="H302" s="121"/>
      <c r="I302" s="105"/>
      <c r="J302" s="105"/>
      <c r="K302" s="105"/>
    </row>
    <row r="303" spans="2:11">
      <c r="B303" s="104"/>
      <c r="C303" s="105"/>
      <c r="D303" s="121"/>
      <c r="E303" s="121"/>
      <c r="F303" s="121"/>
      <c r="G303" s="121"/>
      <c r="H303" s="121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:H27 I1:I11 C5:C1048576 A1:B1048576 J1:K9 I13:K27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3.140625" style="1" bestFit="1" customWidth="1"/>
    <col min="4" max="4" width="11.85546875" style="1" customWidth="1"/>
    <col min="5" max="16384" width="9.140625" style="1"/>
  </cols>
  <sheetData>
    <row r="1" spans="2:6">
      <c r="B1" s="46" t="s">
        <v>125</v>
      </c>
      <c r="C1" s="67" t="s" vm="1">
        <v>201</v>
      </c>
    </row>
    <row r="2" spans="2:6">
      <c r="B2" s="46" t="s">
        <v>124</v>
      </c>
      <c r="C2" s="67" t="s">
        <v>202</v>
      </c>
    </row>
    <row r="3" spans="2:6">
      <c r="B3" s="46" t="s">
        <v>126</v>
      </c>
      <c r="C3" s="67" t="s">
        <v>203</v>
      </c>
    </row>
    <row r="4" spans="2:6">
      <c r="B4" s="46" t="s">
        <v>127</v>
      </c>
      <c r="C4" s="67">
        <v>12147</v>
      </c>
    </row>
    <row r="6" spans="2:6" ht="26.25" customHeight="1">
      <c r="B6" s="130" t="s">
        <v>159</v>
      </c>
      <c r="C6" s="131"/>
      <c r="D6" s="132"/>
    </row>
    <row r="7" spans="2:6" s="3" customFormat="1" ht="31.5">
      <c r="B7" s="47" t="s">
        <v>96</v>
      </c>
      <c r="C7" s="52" t="s">
        <v>88</v>
      </c>
      <c r="D7" s="53" t="s">
        <v>87</v>
      </c>
    </row>
    <row r="8" spans="2:6" s="3" customFormat="1">
      <c r="B8" s="14"/>
      <c r="C8" s="31" t="s">
        <v>182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5" t="s">
        <v>1904</v>
      </c>
      <c r="C10" s="116">
        <v>0</v>
      </c>
      <c r="D10" s="68"/>
    </row>
    <row r="11" spans="2:6">
      <c r="B11" s="114"/>
      <c r="C11" s="68"/>
      <c r="D11" s="68"/>
    </row>
    <row r="12" spans="2:6">
      <c r="B12" s="114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  <row r="601" spans="2:4">
      <c r="B601" s="104"/>
      <c r="C601" s="105"/>
      <c r="D601" s="105"/>
    </row>
    <row r="602" spans="2:4">
      <c r="B602" s="104"/>
      <c r="C602" s="105"/>
      <c r="D602" s="105"/>
    </row>
    <row r="603" spans="2:4">
      <c r="B603" s="104"/>
      <c r="C603" s="105"/>
      <c r="D603" s="105"/>
    </row>
    <row r="604" spans="2:4">
      <c r="B604" s="104"/>
      <c r="C604" s="105"/>
      <c r="D604" s="105"/>
    </row>
    <row r="605" spans="2:4">
      <c r="B605" s="104"/>
      <c r="C605" s="105"/>
      <c r="D605" s="105"/>
    </row>
    <row r="606" spans="2:4">
      <c r="B606" s="104"/>
      <c r="C606" s="105"/>
      <c r="D606" s="105"/>
    </row>
    <row r="607" spans="2:4">
      <c r="B607" s="104"/>
      <c r="C607" s="105"/>
      <c r="D607" s="105"/>
    </row>
    <row r="608" spans="2:4">
      <c r="B608" s="104"/>
      <c r="C608" s="105"/>
      <c r="D608" s="105"/>
    </row>
    <row r="609" spans="2:4">
      <c r="B609" s="104"/>
      <c r="C609" s="105"/>
      <c r="D609" s="105"/>
    </row>
    <row r="610" spans="2:4">
      <c r="B610" s="104"/>
      <c r="C610" s="105"/>
      <c r="D610" s="105"/>
    </row>
    <row r="611" spans="2:4">
      <c r="B611" s="104"/>
      <c r="C611" s="105"/>
      <c r="D611" s="105"/>
    </row>
    <row r="612" spans="2:4">
      <c r="B612" s="104"/>
      <c r="C612" s="105"/>
      <c r="D612" s="105"/>
    </row>
    <row r="613" spans="2:4">
      <c r="B613" s="104"/>
      <c r="C613" s="105"/>
      <c r="D613" s="105"/>
    </row>
    <row r="614" spans="2:4">
      <c r="B614" s="104"/>
      <c r="C614" s="105"/>
      <c r="D614" s="105"/>
    </row>
    <row r="615" spans="2:4">
      <c r="B615" s="104"/>
      <c r="C615" s="105"/>
      <c r="D615" s="105"/>
    </row>
    <row r="616" spans="2:4">
      <c r="B616" s="104"/>
      <c r="C616" s="105"/>
      <c r="D616" s="105"/>
    </row>
    <row r="617" spans="2:4">
      <c r="B617" s="104"/>
      <c r="C617" s="105"/>
      <c r="D617" s="105"/>
    </row>
    <row r="618" spans="2:4">
      <c r="B618" s="104"/>
      <c r="C618" s="105"/>
      <c r="D618" s="105"/>
    </row>
    <row r="619" spans="2:4">
      <c r="B619" s="104"/>
      <c r="C619" s="105"/>
      <c r="D619" s="105"/>
    </row>
    <row r="620" spans="2:4">
      <c r="B620" s="104"/>
      <c r="C620" s="105"/>
      <c r="D620" s="105"/>
    </row>
    <row r="621" spans="2:4">
      <c r="B621" s="104"/>
      <c r="C621" s="105"/>
      <c r="D621" s="105"/>
    </row>
    <row r="622" spans="2:4">
      <c r="B622" s="104"/>
      <c r="C622" s="105"/>
      <c r="D622" s="105"/>
    </row>
    <row r="623" spans="2:4">
      <c r="B623" s="104"/>
      <c r="C623" s="105"/>
      <c r="D623" s="105"/>
    </row>
    <row r="624" spans="2:4">
      <c r="B624" s="104"/>
      <c r="C624" s="105"/>
      <c r="D624" s="105"/>
    </row>
    <row r="625" spans="2:4">
      <c r="B625" s="104"/>
      <c r="C625" s="105"/>
      <c r="D625" s="105"/>
    </row>
    <row r="626" spans="2:4">
      <c r="B626" s="104"/>
      <c r="C626" s="105"/>
      <c r="D626" s="105"/>
    </row>
    <row r="627" spans="2:4">
      <c r="B627" s="104"/>
      <c r="C627" s="105"/>
      <c r="D627" s="105"/>
    </row>
    <row r="628" spans="2:4">
      <c r="B628" s="104"/>
      <c r="C628" s="105"/>
      <c r="D628" s="105"/>
    </row>
    <row r="629" spans="2:4">
      <c r="B629" s="104"/>
      <c r="C629" s="105"/>
      <c r="D629" s="105"/>
    </row>
    <row r="630" spans="2:4">
      <c r="B630" s="104"/>
      <c r="C630" s="105"/>
      <c r="D630" s="105"/>
    </row>
    <row r="631" spans="2:4">
      <c r="B631" s="104"/>
      <c r="C631" s="105"/>
      <c r="D631" s="105"/>
    </row>
    <row r="632" spans="2:4">
      <c r="B632" s="104"/>
      <c r="C632" s="105"/>
      <c r="D632" s="105"/>
    </row>
    <row r="633" spans="2:4">
      <c r="B633" s="104"/>
      <c r="C633" s="105"/>
      <c r="D633" s="105"/>
    </row>
    <row r="634" spans="2:4">
      <c r="B634" s="104"/>
      <c r="C634" s="105"/>
      <c r="D634" s="105"/>
    </row>
    <row r="635" spans="2:4">
      <c r="B635" s="104"/>
      <c r="C635" s="105"/>
      <c r="D635" s="105"/>
    </row>
    <row r="636" spans="2:4">
      <c r="B636" s="104"/>
      <c r="C636" s="105"/>
      <c r="D636" s="105"/>
    </row>
    <row r="637" spans="2:4">
      <c r="B637" s="104"/>
      <c r="C637" s="105"/>
      <c r="D637" s="105"/>
    </row>
    <row r="638" spans="2:4">
      <c r="B638" s="104"/>
      <c r="C638" s="105"/>
      <c r="D638" s="105"/>
    </row>
    <row r="639" spans="2:4">
      <c r="B639" s="104"/>
      <c r="C639" s="105"/>
      <c r="D639" s="105"/>
    </row>
    <row r="640" spans="2:4">
      <c r="B640" s="104"/>
      <c r="C640" s="105"/>
      <c r="D640" s="105"/>
    </row>
    <row r="641" spans="2:4">
      <c r="B641" s="104"/>
      <c r="C641" s="105"/>
      <c r="D641" s="105"/>
    </row>
    <row r="642" spans="2:4">
      <c r="B642" s="104"/>
      <c r="C642" s="105"/>
      <c r="D642" s="105"/>
    </row>
    <row r="643" spans="2:4">
      <c r="B643" s="104"/>
      <c r="C643" s="105"/>
      <c r="D643" s="105"/>
    </row>
    <row r="644" spans="2:4">
      <c r="B644" s="104"/>
      <c r="C644" s="105"/>
      <c r="D644" s="105"/>
    </row>
    <row r="645" spans="2:4">
      <c r="B645" s="104"/>
      <c r="C645" s="105"/>
      <c r="D645" s="105"/>
    </row>
    <row r="646" spans="2:4">
      <c r="B646" s="104"/>
      <c r="C646" s="105"/>
      <c r="D646" s="105"/>
    </row>
    <row r="647" spans="2:4">
      <c r="B647" s="104"/>
      <c r="C647" s="105"/>
      <c r="D647" s="105"/>
    </row>
    <row r="648" spans="2:4">
      <c r="B648" s="104"/>
      <c r="C648" s="105"/>
      <c r="D648" s="105"/>
    </row>
    <row r="649" spans="2:4">
      <c r="B649" s="104"/>
      <c r="C649" s="105"/>
      <c r="D649" s="105"/>
    </row>
    <row r="650" spans="2:4">
      <c r="B650" s="104"/>
      <c r="C650" s="105"/>
      <c r="D650" s="105"/>
    </row>
    <row r="651" spans="2:4">
      <c r="B651" s="104"/>
      <c r="C651" s="105"/>
      <c r="D651" s="105"/>
    </row>
    <row r="652" spans="2:4">
      <c r="B652" s="104"/>
      <c r="C652" s="105"/>
      <c r="D652" s="105"/>
    </row>
    <row r="653" spans="2:4">
      <c r="B653" s="104"/>
      <c r="C653" s="105"/>
      <c r="D653" s="105"/>
    </row>
    <row r="654" spans="2:4">
      <c r="B654" s="104"/>
      <c r="C654" s="105"/>
      <c r="D654" s="105"/>
    </row>
    <row r="655" spans="2:4">
      <c r="B655" s="104"/>
      <c r="C655" s="105"/>
      <c r="D655" s="105"/>
    </row>
    <row r="656" spans="2:4">
      <c r="B656" s="104"/>
      <c r="C656" s="105"/>
      <c r="D656" s="105"/>
    </row>
    <row r="657" spans="2:4">
      <c r="B657" s="104"/>
      <c r="C657" s="105"/>
      <c r="D657" s="105"/>
    </row>
    <row r="658" spans="2:4">
      <c r="B658" s="104"/>
      <c r="C658" s="105"/>
      <c r="D658" s="105"/>
    </row>
    <row r="659" spans="2:4">
      <c r="B659" s="104"/>
      <c r="C659" s="105"/>
      <c r="D659" s="105"/>
    </row>
    <row r="660" spans="2:4">
      <c r="B660" s="104"/>
      <c r="C660" s="105"/>
      <c r="D660" s="105"/>
    </row>
    <row r="661" spans="2:4">
      <c r="B661" s="104"/>
      <c r="C661" s="105"/>
      <c r="D661" s="105"/>
    </row>
    <row r="662" spans="2:4">
      <c r="B662" s="104"/>
      <c r="C662" s="105"/>
      <c r="D662" s="105"/>
    </row>
    <row r="663" spans="2:4">
      <c r="B663" s="104"/>
      <c r="C663" s="105"/>
      <c r="D663" s="105"/>
    </row>
    <row r="664" spans="2:4">
      <c r="B664" s="104"/>
      <c r="C664" s="105"/>
      <c r="D664" s="105"/>
    </row>
    <row r="665" spans="2:4">
      <c r="B665" s="104"/>
      <c r="C665" s="105"/>
      <c r="D665" s="105"/>
    </row>
    <row r="666" spans="2:4">
      <c r="B666" s="104"/>
      <c r="C666" s="105"/>
      <c r="D666" s="105"/>
    </row>
    <row r="667" spans="2:4">
      <c r="B667" s="104"/>
      <c r="C667" s="105"/>
      <c r="D667" s="105"/>
    </row>
    <row r="668" spans="2:4">
      <c r="B668" s="104"/>
      <c r="C668" s="105"/>
      <c r="D668" s="105"/>
    </row>
    <row r="669" spans="2:4">
      <c r="B669" s="104"/>
      <c r="C669" s="105"/>
      <c r="D669" s="105"/>
    </row>
    <row r="670" spans="2:4">
      <c r="B670" s="104"/>
      <c r="C670" s="105"/>
      <c r="D670" s="105"/>
    </row>
    <row r="671" spans="2:4">
      <c r="B671" s="104"/>
      <c r="C671" s="105"/>
      <c r="D671" s="105"/>
    </row>
    <row r="672" spans="2:4">
      <c r="B672" s="104"/>
      <c r="C672" s="105"/>
      <c r="D672" s="105"/>
    </row>
    <row r="673" spans="2:4">
      <c r="B673" s="104"/>
      <c r="C673" s="105"/>
      <c r="D673" s="105"/>
    </row>
    <row r="674" spans="2:4">
      <c r="B674" s="104"/>
      <c r="C674" s="105"/>
      <c r="D674" s="105"/>
    </row>
    <row r="675" spans="2:4">
      <c r="B675" s="104"/>
      <c r="C675" s="105"/>
      <c r="D675" s="105"/>
    </row>
    <row r="676" spans="2:4">
      <c r="B676" s="104"/>
      <c r="C676" s="105"/>
      <c r="D676" s="105"/>
    </row>
    <row r="677" spans="2:4">
      <c r="B677" s="104"/>
      <c r="C677" s="105"/>
      <c r="D677" s="105"/>
    </row>
    <row r="678" spans="2:4">
      <c r="B678" s="104"/>
      <c r="C678" s="105"/>
      <c r="D678" s="105"/>
    </row>
    <row r="679" spans="2:4">
      <c r="B679" s="104"/>
      <c r="C679" s="105"/>
      <c r="D679" s="105"/>
    </row>
    <row r="680" spans="2:4">
      <c r="B680" s="104"/>
      <c r="C680" s="105"/>
      <c r="D680" s="105"/>
    </row>
    <row r="681" spans="2:4">
      <c r="B681" s="104"/>
      <c r="C681" s="105"/>
      <c r="D681" s="105"/>
    </row>
    <row r="682" spans="2:4">
      <c r="B682" s="104"/>
      <c r="C682" s="105"/>
      <c r="D682" s="105"/>
    </row>
    <row r="683" spans="2:4">
      <c r="B683" s="104"/>
      <c r="C683" s="105"/>
      <c r="D683" s="105"/>
    </row>
    <row r="684" spans="2:4">
      <c r="B684" s="104"/>
      <c r="C684" s="105"/>
      <c r="D684" s="105"/>
    </row>
    <row r="685" spans="2:4">
      <c r="B685" s="104"/>
      <c r="C685" s="105"/>
      <c r="D685" s="105"/>
    </row>
    <row r="686" spans="2:4">
      <c r="B686" s="104"/>
      <c r="C686" s="105"/>
      <c r="D686" s="105"/>
    </row>
    <row r="687" spans="2:4">
      <c r="B687" s="104"/>
      <c r="C687" s="105"/>
      <c r="D687" s="105"/>
    </row>
    <row r="688" spans="2:4">
      <c r="B688" s="104"/>
      <c r="C688" s="105"/>
      <c r="D688" s="105"/>
    </row>
    <row r="689" spans="2:4">
      <c r="B689" s="104"/>
      <c r="C689" s="105"/>
      <c r="D689" s="105"/>
    </row>
    <row r="690" spans="2:4">
      <c r="B690" s="104"/>
      <c r="C690" s="105"/>
      <c r="D690" s="105"/>
    </row>
    <row r="691" spans="2:4">
      <c r="B691" s="104"/>
      <c r="C691" s="105"/>
      <c r="D691" s="105"/>
    </row>
    <row r="692" spans="2:4">
      <c r="B692" s="104"/>
      <c r="C692" s="105"/>
      <c r="D692" s="105"/>
    </row>
    <row r="693" spans="2:4">
      <c r="B693" s="104"/>
      <c r="C693" s="105"/>
      <c r="D693" s="105"/>
    </row>
    <row r="694" spans="2:4">
      <c r="B694" s="104"/>
      <c r="C694" s="105"/>
      <c r="D694" s="105"/>
    </row>
    <row r="695" spans="2:4">
      <c r="B695" s="104"/>
      <c r="C695" s="105"/>
      <c r="D695" s="105"/>
    </row>
    <row r="696" spans="2:4">
      <c r="B696" s="104"/>
      <c r="C696" s="105"/>
      <c r="D696" s="105"/>
    </row>
    <row r="697" spans="2:4">
      <c r="B697" s="104"/>
      <c r="C697" s="105"/>
      <c r="D697" s="105"/>
    </row>
    <row r="698" spans="2:4">
      <c r="B698" s="104"/>
      <c r="C698" s="105"/>
      <c r="D698" s="105"/>
    </row>
    <row r="699" spans="2:4">
      <c r="B699" s="104"/>
      <c r="C699" s="105"/>
      <c r="D699" s="105"/>
    </row>
    <row r="700" spans="2:4">
      <c r="B700" s="104"/>
      <c r="C700" s="105"/>
      <c r="D700" s="105"/>
    </row>
    <row r="701" spans="2:4">
      <c r="B701" s="104"/>
      <c r="C701" s="105"/>
      <c r="D701" s="105"/>
    </row>
    <row r="702" spans="2:4">
      <c r="B702" s="104"/>
      <c r="C702" s="105"/>
      <c r="D702" s="105"/>
    </row>
    <row r="703" spans="2:4">
      <c r="B703" s="104"/>
      <c r="C703" s="105"/>
      <c r="D703" s="105"/>
    </row>
    <row r="704" spans="2:4">
      <c r="B704" s="104"/>
      <c r="C704" s="105"/>
      <c r="D704" s="105"/>
    </row>
    <row r="705" spans="2:4">
      <c r="B705" s="104"/>
      <c r="C705" s="105"/>
      <c r="D705" s="105"/>
    </row>
    <row r="706" spans="2:4">
      <c r="B706" s="104"/>
      <c r="C706" s="105"/>
      <c r="D706" s="105"/>
    </row>
    <row r="707" spans="2:4">
      <c r="B707" s="104"/>
      <c r="C707" s="105"/>
      <c r="D707" s="105"/>
    </row>
    <row r="708" spans="2:4">
      <c r="B708" s="104"/>
      <c r="C708" s="105"/>
      <c r="D708" s="105"/>
    </row>
    <row r="709" spans="2:4">
      <c r="B709" s="104"/>
      <c r="C709" s="105"/>
      <c r="D709" s="105"/>
    </row>
    <row r="710" spans="2:4">
      <c r="B710" s="104"/>
      <c r="C710" s="105"/>
      <c r="D710" s="105"/>
    </row>
    <row r="711" spans="2:4">
      <c r="B711" s="104"/>
      <c r="C711" s="105"/>
      <c r="D711" s="105"/>
    </row>
    <row r="712" spans="2:4">
      <c r="B712" s="104"/>
      <c r="C712" s="105"/>
      <c r="D712" s="105"/>
    </row>
    <row r="713" spans="2:4">
      <c r="B713" s="104"/>
      <c r="C713" s="105"/>
      <c r="D713" s="105"/>
    </row>
    <row r="714" spans="2:4">
      <c r="B714" s="104"/>
      <c r="C714" s="105"/>
      <c r="D714" s="105"/>
    </row>
    <row r="715" spans="2:4">
      <c r="B715" s="104"/>
      <c r="C715" s="105"/>
      <c r="D715" s="105"/>
    </row>
    <row r="716" spans="2:4">
      <c r="B716" s="104"/>
      <c r="C716" s="105"/>
      <c r="D716" s="105"/>
    </row>
    <row r="717" spans="2:4">
      <c r="B717" s="104"/>
      <c r="C717" s="105"/>
      <c r="D717" s="105"/>
    </row>
    <row r="718" spans="2:4">
      <c r="B718" s="104"/>
      <c r="C718" s="105"/>
      <c r="D718" s="105"/>
    </row>
    <row r="719" spans="2:4">
      <c r="B719" s="104"/>
      <c r="C719" s="105"/>
      <c r="D719" s="105"/>
    </row>
    <row r="720" spans="2:4">
      <c r="B720" s="104"/>
      <c r="C720" s="105"/>
      <c r="D720" s="105"/>
    </row>
    <row r="721" spans="2:4">
      <c r="B721" s="104"/>
      <c r="C721" s="105"/>
      <c r="D721" s="105"/>
    </row>
    <row r="722" spans="2:4">
      <c r="B722" s="104"/>
      <c r="C722" s="105"/>
      <c r="D722" s="105"/>
    </row>
    <row r="723" spans="2:4">
      <c r="B723" s="104"/>
      <c r="C723" s="105"/>
      <c r="D723" s="105"/>
    </row>
    <row r="724" spans="2:4">
      <c r="B724" s="104"/>
      <c r="C724" s="105"/>
      <c r="D724" s="105"/>
    </row>
    <row r="725" spans="2:4">
      <c r="B725" s="104"/>
      <c r="C725" s="105"/>
      <c r="D725" s="105"/>
    </row>
    <row r="726" spans="2:4">
      <c r="B726" s="104"/>
      <c r="C726" s="105"/>
      <c r="D726" s="105"/>
    </row>
    <row r="727" spans="2:4">
      <c r="B727" s="104"/>
      <c r="C727" s="105"/>
      <c r="D727" s="105"/>
    </row>
    <row r="728" spans="2:4">
      <c r="B728" s="104"/>
      <c r="C728" s="105"/>
      <c r="D728" s="105"/>
    </row>
    <row r="729" spans="2:4">
      <c r="B729" s="104"/>
      <c r="C729" s="105"/>
      <c r="D729" s="105"/>
    </row>
    <row r="730" spans="2:4">
      <c r="B730" s="104"/>
      <c r="C730" s="105"/>
      <c r="D730" s="105"/>
    </row>
    <row r="731" spans="2:4">
      <c r="B731" s="104"/>
      <c r="C731" s="105"/>
      <c r="D731" s="105"/>
    </row>
    <row r="732" spans="2:4">
      <c r="B732" s="104"/>
      <c r="C732" s="105"/>
      <c r="D732" s="105"/>
    </row>
    <row r="733" spans="2:4">
      <c r="B733" s="104"/>
      <c r="C733" s="105"/>
      <c r="D733" s="105"/>
    </row>
    <row r="734" spans="2:4">
      <c r="B734" s="104"/>
      <c r="C734" s="105"/>
      <c r="D734" s="105"/>
    </row>
    <row r="735" spans="2:4">
      <c r="B735" s="104"/>
      <c r="C735" s="105"/>
      <c r="D735" s="105"/>
    </row>
    <row r="736" spans="2:4">
      <c r="B736" s="104"/>
      <c r="C736" s="105"/>
      <c r="D736" s="105"/>
    </row>
    <row r="737" spans="2:4">
      <c r="B737" s="104"/>
      <c r="C737" s="105"/>
      <c r="D737" s="105"/>
    </row>
    <row r="738" spans="2:4">
      <c r="B738" s="104"/>
      <c r="C738" s="105"/>
      <c r="D738" s="105"/>
    </row>
    <row r="739" spans="2:4">
      <c r="B739" s="104"/>
      <c r="C739" s="105"/>
      <c r="D739" s="105"/>
    </row>
    <row r="740" spans="2:4">
      <c r="B740" s="104"/>
      <c r="C740" s="105"/>
      <c r="D740" s="105"/>
    </row>
    <row r="741" spans="2:4">
      <c r="B741" s="104"/>
      <c r="C741" s="105"/>
      <c r="D741" s="105"/>
    </row>
    <row r="742" spans="2:4">
      <c r="B742" s="104"/>
      <c r="C742" s="105"/>
      <c r="D742" s="105"/>
    </row>
    <row r="743" spans="2:4">
      <c r="B743" s="104"/>
      <c r="C743" s="105"/>
      <c r="D743" s="105"/>
    </row>
    <row r="744" spans="2:4">
      <c r="B744" s="104"/>
      <c r="C744" s="105"/>
      <c r="D744" s="105"/>
    </row>
    <row r="745" spans="2:4">
      <c r="B745" s="104"/>
      <c r="C745" s="105"/>
      <c r="D745" s="105"/>
    </row>
    <row r="746" spans="2:4">
      <c r="B746" s="104"/>
      <c r="C746" s="105"/>
      <c r="D746" s="105"/>
    </row>
    <row r="747" spans="2:4">
      <c r="B747" s="104"/>
      <c r="C747" s="105"/>
      <c r="D747" s="105"/>
    </row>
    <row r="748" spans="2:4">
      <c r="B748" s="104"/>
      <c r="C748" s="105"/>
      <c r="D748" s="105"/>
    </row>
    <row r="749" spans="2:4">
      <c r="B749" s="104"/>
      <c r="C749" s="105"/>
      <c r="D749" s="105"/>
    </row>
    <row r="750" spans="2:4">
      <c r="B750" s="104"/>
      <c r="C750" s="105"/>
      <c r="D750" s="105"/>
    </row>
    <row r="751" spans="2:4">
      <c r="B751" s="104"/>
      <c r="C751" s="105"/>
      <c r="D751" s="105"/>
    </row>
    <row r="752" spans="2:4">
      <c r="B752" s="104"/>
      <c r="C752" s="105"/>
      <c r="D752" s="105"/>
    </row>
    <row r="753" spans="2:4">
      <c r="B753" s="104"/>
      <c r="C753" s="105"/>
      <c r="D753" s="105"/>
    </row>
    <row r="754" spans="2:4">
      <c r="B754" s="104"/>
      <c r="C754" s="105"/>
      <c r="D754" s="105"/>
    </row>
    <row r="755" spans="2:4">
      <c r="B755" s="104"/>
      <c r="C755" s="105"/>
      <c r="D755" s="105"/>
    </row>
    <row r="756" spans="2:4">
      <c r="B756" s="104"/>
      <c r="C756" s="105"/>
      <c r="D756" s="105"/>
    </row>
    <row r="757" spans="2:4">
      <c r="B757" s="104"/>
      <c r="C757" s="105"/>
      <c r="D757" s="105"/>
    </row>
    <row r="758" spans="2:4">
      <c r="B758" s="104"/>
      <c r="C758" s="105"/>
      <c r="D758" s="105"/>
    </row>
    <row r="759" spans="2:4">
      <c r="B759" s="104"/>
      <c r="C759" s="105"/>
      <c r="D759" s="105"/>
    </row>
    <row r="760" spans="2:4">
      <c r="B760" s="104"/>
      <c r="C760" s="105"/>
      <c r="D760" s="105"/>
    </row>
    <row r="761" spans="2:4">
      <c r="B761" s="104"/>
      <c r="C761" s="105"/>
      <c r="D761" s="105"/>
    </row>
    <row r="762" spans="2:4">
      <c r="B762" s="104"/>
      <c r="C762" s="105"/>
      <c r="D762" s="105"/>
    </row>
    <row r="763" spans="2:4">
      <c r="B763" s="104"/>
      <c r="C763" s="105"/>
      <c r="D763" s="105"/>
    </row>
    <row r="764" spans="2:4">
      <c r="B764" s="104"/>
      <c r="C764" s="105"/>
      <c r="D764" s="105"/>
    </row>
    <row r="765" spans="2:4">
      <c r="B765" s="104"/>
      <c r="C765" s="105"/>
      <c r="D765" s="105"/>
    </row>
    <row r="766" spans="2:4">
      <c r="B766" s="104"/>
      <c r="C766" s="105"/>
      <c r="D766" s="105"/>
    </row>
    <row r="767" spans="2:4">
      <c r="B767" s="104"/>
      <c r="C767" s="105"/>
      <c r="D767" s="105"/>
    </row>
    <row r="768" spans="2:4">
      <c r="B768" s="104"/>
      <c r="C768" s="105"/>
      <c r="D768" s="105"/>
    </row>
    <row r="769" spans="2:4">
      <c r="B769" s="104"/>
      <c r="C769" s="105"/>
      <c r="D769" s="105"/>
    </row>
    <row r="770" spans="2:4">
      <c r="B770" s="104"/>
      <c r="C770" s="105"/>
      <c r="D770" s="105"/>
    </row>
    <row r="771" spans="2:4">
      <c r="B771" s="104"/>
      <c r="C771" s="105"/>
      <c r="D771" s="105"/>
    </row>
    <row r="772" spans="2:4">
      <c r="B772" s="104"/>
      <c r="C772" s="105"/>
      <c r="D772" s="105"/>
    </row>
    <row r="773" spans="2:4">
      <c r="B773" s="104"/>
      <c r="C773" s="105"/>
      <c r="D773" s="105"/>
    </row>
    <row r="774" spans="2:4">
      <c r="B774" s="104"/>
      <c r="C774" s="105"/>
      <c r="D774" s="105"/>
    </row>
    <row r="775" spans="2:4">
      <c r="B775" s="104"/>
      <c r="C775" s="105"/>
      <c r="D775" s="105"/>
    </row>
    <row r="776" spans="2:4">
      <c r="B776" s="104"/>
      <c r="C776" s="105"/>
      <c r="D776" s="105"/>
    </row>
    <row r="777" spans="2:4">
      <c r="B777" s="104"/>
      <c r="C777" s="105"/>
      <c r="D777" s="105"/>
    </row>
    <row r="778" spans="2:4">
      <c r="B778" s="104"/>
      <c r="C778" s="105"/>
      <c r="D778" s="105"/>
    </row>
    <row r="779" spans="2:4">
      <c r="B779" s="104"/>
      <c r="C779" s="105"/>
      <c r="D779" s="105"/>
    </row>
    <row r="780" spans="2:4">
      <c r="B780" s="104"/>
      <c r="C780" s="105"/>
      <c r="D780" s="105"/>
    </row>
    <row r="781" spans="2:4">
      <c r="B781" s="104"/>
      <c r="C781" s="105"/>
      <c r="D781" s="105"/>
    </row>
    <row r="782" spans="2:4">
      <c r="B782" s="104"/>
      <c r="C782" s="105"/>
      <c r="D782" s="105"/>
    </row>
    <row r="783" spans="2:4">
      <c r="B783" s="104"/>
      <c r="C783" s="105"/>
      <c r="D783" s="105"/>
    </row>
    <row r="784" spans="2:4">
      <c r="B784" s="104"/>
      <c r="C784" s="105"/>
      <c r="D784" s="105"/>
    </row>
    <row r="785" spans="2:4">
      <c r="B785" s="104"/>
      <c r="C785" s="105"/>
      <c r="D785" s="105"/>
    </row>
    <row r="786" spans="2:4">
      <c r="B786" s="104"/>
      <c r="C786" s="105"/>
      <c r="D786" s="105"/>
    </row>
    <row r="787" spans="2:4">
      <c r="B787" s="104"/>
      <c r="C787" s="105"/>
      <c r="D787" s="105"/>
    </row>
    <row r="788" spans="2:4">
      <c r="B788" s="104"/>
      <c r="C788" s="105"/>
      <c r="D788" s="105"/>
    </row>
    <row r="789" spans="2:4">
      <c r="B789" s="104"/>
      <c r="C789" s="105"/>
      <c r="D789" s="105"/>
    </row>
    <row r="790" spans="2:4">
      <c r="B790" s="104"/>
      <c r="C790" s="105"/>
      <c r="D790" s="105"/>
    </row>
    <row r="791" spans="2:4">
      <c r="B791" s="104"/>
      <c r="C791" s="105"/>
      <c r="D791" s="105"/>
    </row>
    <row r="792" spans="2:4">
      <c r="B792" s="104"/>
      <c r="C792" s="105"/>
      <c r="D792" s="105"/>
    </row>
    <row r="793" spans="2:4">
      <c r="B793" s="104"/>
      <c r="C793" s="105"/>
      <c r="D793" s="105"/>
    </row>
    <row r="794" spans="2:4">
      <c r="B794" s="104"/>
      <c r="C794" s="105"/>
      <c r="D794" s="105"/>
    </row>
    <row r="795" spans="2:4">
      <c r="B795" s="104"/>
      <c r="C795" s="105"/>
      <c r="D795" s="105"/>
    </row>
    <row r="796" spans="2:4">
      <c r="B796" s="104"/>
      <c r="C796" s="105"/>
      <c r="D796" s="105"/>
    </row>
    <row r="797" spans="2:4">
      <c r="B797" s="104"/>
      <c r="C797" s="105"/>
      <c r="D797" s="105"/>
    </row>
    <row r="798" spans="2:4">
      <c r="B798" s="104"/>
      <c r="C798" s="105"/>
      <c r="D798" s="105"/>
    </row>
    <row r="799" spans="2:4">
      <c r="B799" s="104"/>
      <c r="C799" s="105"/>
      <c r="D799" s="105"/>
    </row>
    <row r="800" spans="2:4">
      <c r="B800" s="104"/>
      <c r="C800" s="105"/>
      <c r="D800" s="105"/>
    </row>
    <row r="801" spans="2:4">
      <c r="B801" s="104"/>
      <c r="C801" s="105"/>
      <c r="D801" s="105"/>
    </row>
    <row r="802" spans="2:4">
      <c r="B802" s="104"/>
      <c r="C802" s="105"/>
      <c r="D802" s="105"/>
    </row>
    <row r="803" spans="2:4">
      <c r="B803" s="104"/>
      <c r="C803" s="105"/>
      <c r="D803" s="105"/>
    </row>
    <row r="804" spans="2:4">
      <c r="B804" s="104"/>
      <c r="C804" s="105"/>
      <c r="D804" s="105"/>
    </row>
    <row r="805" spans="2:4">
      <c r="B805" s="104"/>
      <c r="C805" s="105"/>
      <c r="D805" s="105"/>
    </row>
    <row r="806" spans="2:4">
      <c r="B806" s="104"/>
      <c r="C806" s="105"/>
      <c r="D806" s="105"/>
    </row>
    <row r="807" spans="2:4">
      <c r="B807" s="104"/>
      <c r="C807" s="105"/>
      <c r="D807" s="105"/>
    </row>
    <row r="808" spans="2:4">
      <c r="B808" s="104"/>
      <c r="C808" s="105"/>
      <c r="D808" s="105"/>
    </row>
    <row r="809" spans="2:4">
      <c r="B809" s="104"/>
      <c r="C809" s="105"/>
      <c r="D809" s="105"/>
    </row>
    <row r="810" spans="2:4">
      <c r="B810" s="104"/>
      <c r="C810" s="105"/>
      <c r="D810" s="105"/>
    </row>
    <row r="811" spans="2:4">
      <c r="B811" s="104"/>
      <c r="C811" s="105"/>
      <c r="D811" s="105"/>
    </row>
    <row r="812" spans="2:4">
      <c r="B812" s="104"/>
      <c r="C812" s="105"/>
      <c r="D812" s="105"/>
    </row>
    <row r="813" spans="2:4">
      <c r="B813" s="104"/>
      <c r="C813" s="105"/>
      <c r="D813" s="105"/>
    </row>
    <row r="814" spans="2:4">
      <c r="B814" s="104"/>
      <c r="C814" s="105"/>
      <c r="D814" s="105"/>
    </row>
    <row r="815" spans="2:4">
      <c r="B815" s="104"/>
      <c r="C815" s="105"/>
      <c r="D815" s="105"/>
    </row>
    <row r="816" spans="2:4">
      <c r="B816" s="104"/>
      <c r="C816" s="105"/>
      <c r="D816" s="105"/>
    </row>
    <row r="817" spans="2:4">
      <c r="B817" s="104"/>
      <c r="C817" s="105"/>
      <c r="D817" s="105"/>
    </row>
    <row r="818" spans="2:4">
      <c r="B818" s="104"/>
      <c r="C818" s="105"/>
      <c r="D818" s="105"/>
    </row>
    <row r="819" spans="2:4">
      <c r="B819" s="104"/>
      <c r="C819" s="105"/>
      <c r="D819" s="105"/>
    </row>
    <row r="820" spans="2:4">
      <c r="B820" s="104"/>
      <c r="C820" s="105"/>
      <c r="D820" s="105"/>
    </row>
    <row r="821" spans="2:4">
      <c r="B821" s="104"/>
      <c r="C821" s="105"/>
      <c r="D821" s="105"/>
    </row>
    <row r="822" spans="2:4">
      <c r="B822" s="104"/>
      <c r="C822" s="105"/>
      <c r="D822" s="105"/>
    </row>
    <row r="823" spans="2:4">
      <c r="B823" s="104"/>
      <c r="C823" s="105"/>
      <c r="D823" s="105"/>
    </row>
    <row r="824" spans="2:4">
      <c r="B824" s="104"/>
      <c r="C824" s="105"/>
      <c r="D824" s="105"/>
    </row>
    <row r="825" spans="2:4">
      <c r="B825" s="104"/>
      <c r="C825" s="105"/>
      <c r="D825" s="105"/>
    </row>
    <row r="826" spans="2:4">
      <c r="B826" s="104"/>
      <c r="C826" s="105"/>
      <c r="D826" s="105"/>
    </row>
    <row r="827" spans="2:4">
      <c r="B827" s="104"/>
      <c r="C827" s="105"/>
      <c r="D827" s="105"/>
    </row>
    <row r="828" spans="2:4">
      <c r="B828" s="104"/>
      <c r="C828" s="105"/>
      <c r="D828" s="105"/>
    </row>
    <row r="829" spans="2:4">
      <c r="B829" s="104"/>
      <c r="C829" s="105"/>
      <c r="D829" s="105"/>
    </row>
    <row r="830" spans="2:4">
      <c r="B830" s="104"/>
      <c r="C830" s="105"/>
      <c r="D830" s="105"/>
    </row>
    <row r="831" spans="2:4">
      <c r="B831" s="104"/>
      <c r="C831" s="105"/>
      <c r="D831" s="105"/>
    </row>
    <row r="832" spans="2:4">
      <c r="B832" s="104"/>
      <c r="C832" s="105"/>
      <c r="D832" s="105"/>
    </row>
    <row r="833" spans="2:4">
      <c r="B833" s="104"/>
      <c r="C833" s="105"/>
      <c r="D833" s="105"/>
    </row>
    <row r="834" spans="2:4">
      <c r="B834" s="104"/>
      <c r="C834" s="105"/>
      <c r="D834" s="105"/>
    </row>
    <row r="835" spans="2:4">
      <c r="B835" s="104"/>
      <c r="C835" s="105"/>
      <c r="D835" s="105"/>
    </row>
    <row r="836" spans="2:4">
      <c r="B836" s="104"/>
      <c r="C836" s="105"/>
      <c r="D836" s="105"/>
    </row>
    <row r="837" spans="2:4">
      <c r="B837" s="104"/>
      <c r="C837" s="105"/>
      <c r="D837" s="105"/>
    </row>
    <row r="838" spans="2:4">
      <c r="B838" s="104"/>
      <c r="C838" s="105"/>
      <c r="D838" s="105"/>
    </row>
    <row r="839" spans="2:4">
      <c r="B839" s="104"/>
      <c r="C839" s="105"/>
      <c r="D839" s="105"/>
    </row>
    <row r="840" spans="2:4">
      <c r="B840" s="104"/>
      <c r="C840" s="105"/>
      <c r="D840" s="105"/>
    </row>
    <row r="841" spans="2:4">
      <c r="B841" s="104"/>
      <c r="C841" s="105"/>
      <c r="D841" s="105"/>
    </row>
    <row r="842" spans="2:4">
      <c r="B842" s="104"/>
      <c r="C842" s="105"/>
      <c r="D842" s="105"/>
    </row>
    <row r="843" spans="2:4">
      <c r="B843" s="104"/>
      <c r="C843" s="105"/>
      <c r="D843" s="105"/>
    </row>
    <row r="844" spans="2:4">
      <c r="B844" s="104"/>
      <c r="C844" s="105"/>
      <c r="D844" s="105"/>
    </row>
    <row r="845" spans="2:4">
      <c r="B845" s="104"/>
      <c r="C845" s="105"/>
      <c r="D845" s="105"/>
    </row>
    <row r="846" spans="2:4">
      <c r="B846" s="104"/>
      <c r="C846" s="105"/>
      <c r="D846" s="105"/>
    </row>
    <row r="847" spans="2:4">
      <c r="B847" s="104"/>
      <c r="C847" s="105"/>
      <c r="D847" s="105"/>
    </row>
    <row r="848" spans="2:4">
      <c r="B848" s="104"/>
      <c r="C848" s="105"/>
      <c r="D848" s="105"/>
    </row>
    <row r="849" spans="2:4">
      <c r="B849" s="104"/>
      <c r="C849" s="105"/>
      <c r="D849" s="105"/>
    </row>
    <row r="850" spans="2:4">
      <c r="B850" s="104"/>
      <c r="C850" s="105"/>
      <c r="D850" s="105"/>
    </row>
    <row r="851" spans="2:4">
      <c r="B851" s="104"/>
      <c r="C851" s="105"/>
      <c r="D851" s="105"/>
    </row>
    <row r="852" spans="2:4">
      <c r="B852" s="104"/>
      <c r="C852" s="105"/>
      <c r="D852" s="105"/>
    </row>
    <row r="853" spans="2:4">
      <c r="B853" s="104"/>
      <c r="C853" s="105"/>
      <c r="D853" s="105"/>
    </row>
    <row r="854" spans="2:4">
      <c r="B854" s="104"/>
      <c r="C854" s="105"/>
      <c r="D854" s="105"/>
    </row>
    <row r="855" spans="2:4">
      <c r="B855" s="104"/>
      <c r="C855" s="105"/>
      <c r="D855" s="105"/>
    </row>
    <row r="856" spans="2:4">
      <c r="B856" s="104"/>
      <c r="C856" s="105"/>
      <c r="D856" s="105"/>
    </row>
    <row r="857" spans="2:4">
      <c r="B857" s="104"/>
      <c r="C857" s="105"/>
      <c r="D857" s="105"/>
    </row>
    <row r="858" spans="2:4">
      <c r="B858" s="104"/>
      <c r="C858" s="105"/>
      <c r="D858" s="105"/>
    </row>
    <row r="859" spans="2:4">
      <c r="B859" s="104"/>
      <c r="C859" s="105"/>
      <c r="D859" s="105"/>
    </row>
    <row r="860" spans="2:4">
      <c r="B860" s="104"/>
      <c r="C860" s="105"/>
      <c r="D860" s="105"/>
    </row>
    <row r="861" spans="2:4">
      <c r="B861" s="104"/>
      <c r="C861" s="105"/>
      <c r="D861" s="105"/>
    </row>
    <row r="862" spans="2:4">
      <c r="B862" s="104"/>
      <c r="C862" s="105"/>
      <c r="D862" s="105"/>
    </row>
    <row r="863" spans="2:4">
      <c r="B863" s="104"/>
      <c r="C863" s="105"/>
      <c r="D863" s="105"/>
    </row>
    <row r="864" spans="2:4">
      <c r="B864" s="104"/>
      <c r="C864" s="105"/>
      <c r="D864" s="105"/>
    </row>
    <row r="865" spans="2:4">
      <c r="B865" s="104"/>
      <c r="C865" s="105"/>
      <c r="D865" s="105"/>
    </row>
    <row r="866" spans="2:4">
      <c r="B866" s="104"/>
      <c r="C866" s="105"/>
      <c r="D866" s="105"/>
    </row>
    <row r="867" spans="2:4">
      <c r="B867" s="104"/>
      <c r="C867" s="105"/>
      <c r="D867" s="105"/>
    </row>
    <row r="868" spans="2:4">
      <c r="B868" s="104"/>
      <c r="C868" s="105"/>
      <c r="D868" s="105"/>
    </row>
    <row r="869" spans="2:4">
      <c r="B869" s="104"/>
      <c r="C869" s="105"/>
      <c r="D869" s="105"/>
    </row>
    <row r="870" spans="2:4">
      <c r="B870" s="104"/>
      <c r="C870" s="105"/>
      <c r="D870" s="105"/>
    </row>
    <row r="871" spans="2:4">
      <c r="B871" s="104"/>
      <c r="C871" s="105"/>
      <c r="D871" s="105"/>
    </row>
    <row r="872" spans="2:4">
      <c r="B872" s="104"/>
      <c r="C872" s="105"/>
      <c r="D872" s="105"/>
    </row>
    <row r="873" spans="2:4">
      <c r="B873" s="104"/>
      <c r="C873" s="105"/>
      <c r="D873" s="105"/>
    </row>
    <row r="874" spans="2:4">
      <c r="B874" s="104"/>
      <c r="C874" s="105"/>
      <c r="D874" s="105"/>
    </row>
    <row r="875" spans="2:4">
      <c r="B875" s="104"/>
      <c r="C875" s="105"/>
      <c r="D875" s="105"/>
    </row>
    <row r="876" spans="2:4">
      <c r="B876" s="104"/>
      <c r="C876" s="105"/>
      <c r="D876" s="105"/>
    </row>
    <row r="877" spans="2:4">
      <c r="B877" s="104"/>
      <c r="C877" s="105"/>
      <c r="D877" s="105"/>
    </row>
    <row r="878" spans="2:4">
      <c r="B878" s="104"/>
      <c r="C878" s="105"/>
      <c r="D878" s="105"/>
    </row>
    <row r="879" spans="2:4">
      <c r="B879" s="104"/>
      <c r="C879" s="105"/>
      <c r="D879" s="105"/>
    </row>
    <row r="880" spans="2:4">
      <c r="B880" s="104"/>
      <c r="C880" s="105"/>
      <c r="D880" s="105"/>
    </row>
    <row r="881" spans="2:4">
      <c r="B881" s="104"/>
      <c r="C881" s="105"/>
      <c r="D881" s="105"/>
    </row>
    <row r="882" spans="2:4">
      <c r="B882" s="104"/>
      <c r="C882" s="105"/>
      <c r="D882" s="105"/>
    </row>
    <row r="883" spans="2:4">
      <c r="B883" s="104"/>
      <c r="C883" s="105"/>
      <c r="D883" s="105"/>
    </row>
    <row r="884" spans="2:4">
      <c r="B884" s="104"/>
      <c r="C884" s="105"/>
      <c r="D884" s="105"/>
    </row>
    <row r="885" spans="2:4">
      <c r="B885" s="104"/>
      <c r="C885" s="105"/>
      <c r="D885" s="105"/>
    </row>
    <row r="886" spans="2:4">
      <c r="B886" s="104"/>
      <c r="C886" s="105"/>
      <c r="D886" s="105"/>
    </row>
    <row r="887" spans="2:4">
      <c r="B887" s="104"/>
      <c r="C887" s="105"/>
      <c r="D887" s="105"/>
    </row>
    <row r="888" spans="2:4">
      <c r="B888" s="104"/>
      <c r="C888" s="105"/>
      <c r="D888" s="105"/>
    </row>
    <row r="889" spans="2:4">
      <c r="B889" s="104"/>
      <c r="C889" s="105"/>
      <c r="D889" s="105"/>
    </row>
    <row r="890" spans="2:4">
      <c r="B890" s="104"/>
      <c r="C890" s="105"/>
      <c r="D890" s="105"/>
    </row>
    <row r="891" spans="2:4">
      <c r="B891" s="104"/>
      <c r="C891" s="105"/>
      <c r="D891" s="105"/>
    </row>
    <row r="892" spans="2:4">
      <c r="B892" s="104"/>
      <c r="C892" s="105"/>
      <c r="D892" s="105"/>
    </row>
    <row r="893" spans="2:4">
      <c r="B893" s="104"/>
      <c r="C893" s="105"/>
      <c r="D893" s="105"/>
    </row>
    <row r="894" spans="2:4">
      <c r="B894" s="104"/>
      <c r="C894" s="105"/>
      <c r="D894" s="105"/>
    </row>
    <row r="895" spans="2:4">
      <c r="B895" s="104"/>
      <c r="C895" s="105"/>
      <c r="D895" s="105"/>
    </row>
    <row r="896" spans="2:4">
      <c r="B896" s="104"/>
      <c r="C896" s="105"/>
      <c r="D896" s="105"/>
    </row>
    <row r="897" spans="2:4">
      <c r="B897" s="104"/>
      <c r="C897" s="105"/>
      <c r="D897" s="105"/>
    </row>
    <row r="898" spans="2:4">
      <c r="B898" s="104"/>
      <c r="C898" s="105"/>
      <c r="D898" s="105"/>
    </row>
    <row r="899" spans="2:4">
      <c r="B899" s="104"/>
      <c r="C899" s="105"/>
      <c r="D899" s="105"/>
    </row>
    <row r="900" spans="2:4">
      <c r="B900" s="104"/>
      <c r="C900" s="105"/>
      <c r="D900" s="105"/>
    </row>
    <row r="901" spans="2:4">
      <c r="B901" s="104"/>
      <c r="C901" s="105"/>
      <c r="D901" s="105"/>
    </row>
    <row r="902" spans="2:4">
      <c r="B902" s="104"/>
      <c r="C902" s="105"/>
      <c r="D902" s="105"/>
    </row>
    <row r="903" spans="2:4">
      <c r="B903" s="104"/>
      <c r="C903" s="105"/>
      <c r="D903" s="105"/>
    </row>
    <row r="904" spans="2:4">
      <c r="B904" s="104"/>
      <c r="C904" s="105"/>
      <c r="D904" s="105"/>
    </row>
    <row r="905" spans="2:4">
      <c r="B905" s="104"/>
      <c r="C905" s="105"/>
      <c r="D905" s="105"/>
    </row>
    <row r="906" spans="2:4">
      <c r="B906" s="104"/>
      <c r="C906" s="105"/>
      <c r="D906" s="105"/>
    </row>
    <row r="907" spans="2:4">
      <c r="B907" s="104"/>
      <c r="C907" s="105"/>
      <c r="D907" s="105"/>
    </row>
    <row r="908" spans="2:4">
      <c r="B908" s="104"/>
      <c r="C908" s="105"/>
      <c r="D908" s="105"/>
    </row>
    <row r="909" spans="2:4">
      <c r="B909" s="104"/>
      <c r="C909" s="105"/>
      <c r="D909" s="105"/>
    </row>
    <row r="910" spans="2:4">
      <c r="B910" s="104"/>
      <c r="C910" s="105"/>
      <c r="D910" s="105"/>
    </row>
    <row r="911" spans="2:4">
      <c r="B911" s="104"/>
      <c r="C911" s="105"/>
      <c r="D911" s="105"/>
    </row>
    <row r="912" spans="2:4">
      <c r="B912" s="104"/>
      <c r="C912" s="105"/>
      <c r="D912" s="105"/>
    </row>
    <row r="913" spans="2:4">
      <c r="B913" s="104"/>
      <c r="C913" s="105"/>
      <c r="D913" s="105"/>
    </row>
    <row r="914" spans="2:4">
      <c r="B914" s="104"/>
      <c r="C914" s="105"/>
      <c r="D914" s="105"/>
    </row>
    <row r="915" spans="2:4">
      <c r="B915" s="104"/>
      <c r="C915" s="105"/>
      <c r="D915" s="105"/>
    </row>
    <row r="916" spans="2:4">
      <c r="B916" s="104"/>
      <c r="C916" s="105"/>
      <c r="D916" s="105"/>
    </row>
    <row r="917" spans="2:4">
      <c r="B917" s="104"/>
      <c r="C917" s="105"/>
      <c r="D917" s="105"/>
    </row>
    <row r="918" spans="2:4">
      <c r="B918" s="104"/>
      <c r="C918" s="105"/>
      <c r="D918" s="105"/>
    </row>
    <row r="919" spans="2:4">
      <c r="B919" s="104"/>
      <c r="C919" s="105"/>
      <c r="D919" s="105"/>
    </row>
    <row r="920" spans="2:4">
      <c r="B920" s="104"/>
      <c r="C920" s="105"/>
      <c r="D920" s="105"/>
    </row>
    <row r="921" spans="2:4">
      <c r="B921" s="104"/>
      <c r="C921" s="105"/>
      <c r="D921" s="105"/>
    </row>
    <row r="922" spans="2:4">
      <c r="B922" s="104"/>
      <c r="C922" s="105"/>
      <c r="D922" s="105"/>
    </row>
    <row r="923" spans="2:4">
      <c r="B923" s="104"/>
      <c r="C923" s="105"/>
      <c r="D923" s="105"/>
    </row>
    <row r="924" spans="2:4">
      <c r="B924" s="104"/>
      <c r="C924" s="105"/>
      <c r="D924" s="105"/>
    </row>
    <row r="925" spans="2:4">
      <c r="B925" s="104"/>
      <c r="C925" s="105"/>
      <c r="D925" s="105"/>
    </row>
    <row r="926" spans="2:4">
      <c r="B926" s="104"/>
      <c r="C926" s="105"/>
      <c r="D926" s="105"/>
    </row>
    <row r="927" spans="2:4">
      <c r="B927" s="104"/>
      <c r="C927" s="105"/>
      <c r="D927" s="105"/>
    </row>
    <row r="928" spans="2:4">
      <c r="B928" s="104"/>
      <c r="C928" s="105"/>
      <c r="D928" s="105"/>
    </row>
    <row r="929" spans="2:4">
      <c r="B929" s="104"/>
      <c r="C929" s="105"/>
      <c r="D929" s="105"/>
    </row>
    <row r="930" spans="2:4">
      <c r="B930" s="104"/>
      <c r="C930" s="105"/>
      <c r="D930" s="105"/>
    </row>
    <row r="931" spans="2:4">
      <c r="B931" s="104"/>
      <c r="C931" s="105"/>
      <c r="D931" s="105"/>
    </row>
    <row r="932" spans="2:4">
      <c r="B932" s="104"/>
      <c r="C932" s="105"/>
      <c r="D932" s="105"/>
    </row>
    <row r="933" spans="2:4">
      <c r="B933" s="104"/>
      <c r="C933" s="105"/>
      <c r="D933" s="105"/>
    </row>
    <row r="934" spans="2:4">
      <c r="B934" s="104"/>
      <c r="C934" s="105"/>
      <c r="D934" s="105"/>
    </row>
    <row r="935" spans="2:4">
      <c r="B935" s="104"/>
      <c r="C935" s="105"/>
      <c r="D935" s="105"/>
    </row>
    <row r="936" spans="2:4">
      <c r="B936" s="104"/>
      <c r="C936" s="105"/>
      <c r="D936" s="105"/>
    </row>
    <row r="937" spans="2:4">
      <c r="B937" s="104"/>
      <c r="C937" s="105"/>
      <c r="D937" s="105"/>
    </row>
    <row r="938" spans="2:4">
      <c r="B938" s="104"/>
      <c r="C938" s="105"/>
      <c r="D938" s="105"/>
    </row>
    <row r="939" spans="2:4">
      <c r="B939" s="104"/>
      <c r="C939" s="105"/>
      <c r="D939" s="105"/>
    </row>
    <row r="940" spans="2:4">
      <c r="B940" s="104"/>
      <c r="C940" s="105"/>
      <c r="D940" s="105"/>
    </row>
    <row r="941" spans="2:4">
      <c r="B941" s="104"/>
      <c r="C941" s="105"/>
      <c r="D941" s="105"/>
    </row>
    <row r="942" spans="2:4">
      <c r="B942" s="104"/>
      <c r="C942" s="105"/>
      <c r="D942" s="105"/>
    </row>
    <row r="943" spans="2:4">
      <c r="B943" s="104"/>
      <c r="C943" s="105"/>
      <c r="D943" s="105"/>
    </row>
    <row r="944" spans="2:4">
      <c r="B944" s="104"/>
      <c r="C944" s="105"/>
      <c r="D944" s="105"/>
    </row>
    <row r="945" spans="2:4">
      <c r="B945" s="104"/>
      <c r="C945" s="105"/>
      <c r="D945" s="105"/>
    </row>
    <row r="946" spans="2:4">
      <c r="B946" s="104"/>
      <c r="C946" s="105"/>
      <c r="D946" s="105"/>
    </row>
    <row r="947" spans="2:4">
      <c r="B947" s="104"/>
      <c r="C947" s="105"/>
      <c r="D947" s="105"/>
    </row>
    <row r="948" spans="2:4">
      <c r="B948" s="104"/>
      <c r="C948" s="105"/>
      <c r="D948" s="105"/>
    </row>
    <row r="949" spans="2:4">
      <c r="B949" s="104"/>
      <c r="C949" s="105"/>
      <c r="D949" s="105"/>
    </row>
    <row r="950" spans="2:4">
      <c r="B950" s="104"/>
      <c r="C950" s="105"/>
      <c r="D950" s="105"/>
    </row>
    <row r="951" spans="2:4">
      <c r="B951" s="104"/>
      <c r="C951" s="105"/>
      <c r="D951" s="105"/>
    </row>
    <row r="952" spans="2:4">
      <c r="B952" s="104"/>
      <c r="C952" s="105"/>
      <c r="D952" s="105"/>
    </row>
    <row r="953" spans="2:4">
      <c r="B953" s="104"/>
      <c r="C953" s="105"/>
      <c r="D953" s="105"/>
    </row>
    <row r="954" spans="2:4">
      <c r="B954" s="104"/>
      <c r="C954" s="105"/>
      <c r="D954" s="105"/>
    </row>
    <row r="955" spans="2:4">
      <c r="B955" s="104"/>
      <c r="C955" s="105"/>
      <c r="D955" s="105"/>
    </row>
    <row r="956" spans="2:4">
      <c r="B956" s="104"/>
      <c r="C956" s="105"/>
      <c r="D956" s="105"/>
    </row>
    <row r="957" spans="2:4">
      <c r="B957" s="104"/>
      <c r="C957" s="105"/>
      <c r="D957" s="105"/>
    </row>
    <row r="958" spans="2:4">
      <c r="B958" s="104"/>
      <c r="C958" s="105"/>
      <c r="D958" s="105"/>
    </row>
    <row r="959" spans="2:4">
      <c r="B959" s="104"/>
      <c r="C959" s="105"/>
      <c r="D959" s="105"/>
    </row>
    <row r="960" spans="2:4">
      <c r="B960" s="104"/>
      <c r="C960" s="105"/>
      <c r="D960" s="105"/>
    </row>
    <row r="961" spans="2:4">
      <c r="B961" s="104"/>
      <c r="C961" s="105"/>
      <c r="D961" s="105"/>
    </row>
    <row r="962" spans="2:4">
      <c r="B962" s="104"/>
      <c r="C962" s="105"/>
      <c r="D962" s="105"/>
    </row>
    <row r="963" spans="2:4">
      <c r="B963" s="104"/>
      <c r="C963" s="105"/>
      <c r="D963" s="105"/>
    </row>
    <row r="964" spans="2:4">
      <c r="B964" s="104"/>
      <c r="C964" s="105"/>
      <c r="D964" s="105"/>
    </row>
    <row r="965" spans="2:4">
      <c r="B965" s="104"/>
      <c r="C965" s="105"/>
      <c r="D965" s="105"/>
    </row>
    <row r="966" spans="2:4">
      <c r="B966" s="104"/>
      <c r="C966" s="105"/>
      <c r="D966" s="105"/>
    </row>
    <row r="967" spans="2:4">
      <c r="B967" s="104"/>
      <c r="C967" s="105"/>
      <c r="D9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125</v>
      </c>
      <c r="C1" s="67" t="s" vm="1">
        <v>201</v>
      </c>
    </row>
    <row r="2" spans="2:16">
      <c r="B2" s="46" t="s">
        <v>124</v>
      </c>
      <c r="C2" s="67" t="s">
        <v>202</v>
      </c>
    </row>
    <row r="3" spans="2:16">
      <c r="B3" s="46" t="s">
        <v>126</v>
      </c>
      <c r="C3" s="67" t="s">
        <v>203</v>
      </c>
    </row>
    <row r="4" spans="2:16">
      <c r="B4" s="46" t="s">
        <v>127</v>
      </c>
      <c r="C4" s="67">
        <v>12147</v>
      </c>
    </row>
    <row r="6" spans="2:16" ht="26.25" customHeight="1">
      <c r="B6" s="130" t="s">
        <v>162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1905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6">
        <v>0</v>
      </c>
      <c r="N10" s="68"/>
      <c r="O10" s="117">
        <v>0</v>
      </c>
      <c r="P10" s="117">
        <v>0</v>
      </c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125</v>
      </c>
      <c r="C1" s="67" t="s" vm="1">
        <v>201</v>
      </c>
    </row>
    <row r="2" spans="2:16">
      <c r="B2" s="46" t="s">
        <v>124</v>
      </c>
      <c r="C2" s="67" t="s">
        <v>202</v>
      </c>
    </row>
    <row r="3" spans="2:16">
      <c r="B3" s="46" t="s">
        <v>126</v>
      </c>
      <c r="C3" s="67" t="s">
        <v>203</v>
      </c>
    </row>
    <row r="4" spans="2:16">
      <c r="B4" s="46" t="s">
        <v>127</v>
      </c>
      <c r="C4" s="67">
        <v>12147</v>
      </c>
    </row>
    <row r="6" spans="2:16" ht="26.25" customHeight="1">
      <c r="B6" s="130" t="s">
        <v>163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1906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6">
        <v>0</v>
      </c>
      <c r="N10" s="68"/>
      <c r="O10" s="117">
        <v>0</v>
      </c>
      <c r="P10" s="117">
        <v>0</v>
      </c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20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20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21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125</v>
      </c>
      <c r="C1" s="67" t="s" vm="1">
        <v>201</v>
      </c>
    </row>
    <row r="2" spans="2:18">
      <c r="B2" s="46" t="s">
        <v>124</v>
      </c>
      <c r="C2" s="67" t="s">
        <v>202</v>
      </c>
    </row>
    <row r="3" spans="2:18">
      <c r="B3" s="46" t="s">
        <v>126</v>
      </c>
      <c r="C3" s="67" t="s">
        <v>203</v>
      </c>
    </row>
    <row r="4" spans="2:18">
      <c r="B4" s="46" t="s">
        <v>127</v>
      </c>
      <c r="C4" s="67">
        <v>12147</v>
      </c>
    </row>
    <row r="6" spans="2:18" ht="21.75" customHeight="1">
      <c r="B6" s="133" t="s">
        <v>152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ht="27.75" customHeight="1">
      <c r="B7" s="136" t="s">
        <v>69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8" s="3" customFormat="1" ht="66" customHeight="1">
      <c r="B8" s="21" t="s">
        <v>95</v>
      </c>
      <c r="C8" s="29" t="s">
        <v>35</v>
      </c>
      <c r="D8" s="29" t="s">
        <v>99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128</v>
      </c>
      <c r="R8" s="59" t="s">
        <v>130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9" t="s">
        <v>94</v>
      </c>
    </row>
    <row r="11" spans="2:18" s="4" customFormat="1" ht="18" customHeight="1">
      <c r="B11" s="115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6">
        <v>0</v>
      </c>
      <c r="P11" s="68"/>
      <c r="Q11" s="117">
        <v>0</v>
      </c>
      <c r="R11" s="117">
        <v>0</v>
      </c>
    </row>
    <row r="12" spans="2:18" ht="22.5" customHeight="1">
      <c r="B12" s="113" t="s">
        <v>92</v>
      </c>
      <c r="C12" s="118"/>
      <c r="D12" s="11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3" t="s">
        <v>177</v>
      </c>
      <c r="C13" s="118"/>
      <c r="D13" s="11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39" t="s">
        <v>185</v>
      </c>
      <c r="C14" s="139"/>
      <c r="D14" s="13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201</v>
      </c>
    </row>
    <row r="2" spans="2:16">
      <c r="B2" s="46" t="s">
        <v>124</v>
      </c>
      <c r="C2" s="67" t="s">
        <v>202</v>
      </c>
    </row>
    <row r="3" spans="2:16">
      <c r="B3" s="46" t="s">
        <v>126</v>
      </c>
      <c r="C3" s="67" t="s">
        <v>203</v>
      </c>
    </row>
    <row r="4" spans="2:16">
      <c r="B4" s="46" t="s">
        <v>127</v>
      </c>
      <c r="C4" s="67">
        <v>12147</v>
      </c>
    </row>
    <row r="6" spans="2:16" ht="26.25" customHeight="1">
      <c r="B6" s="130" t="s">
        <v>165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1907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6">
        <v>0</v>
      </c>
      <c r="N10" s="68"/>
      <c r="O10" s="117">
        <v>0</v>
      </c>
      <c r="P10" s="117">
        <v>0</v>
      </c>
    </row>
    <row r="11" spans="2:16" ht="20.25" customHeight="1">
      <c r="B11" s="11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20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20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21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04"/>
      <c r="C410" s="104"/>
      <c r="D410" s="104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04"/>
      <c r="C411" s="10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04"/>
      <c r="C412" s="104"/>
      <c r="D412" s="104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04"/>
      <c r="C413" s="104"/>
      <c r="D413" s="104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04"/>
      <c r="C414" s="10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04"/>
      <c r="C415" s="104"/>
      <c r="D415" s="104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04"/>
      <c r="C416" s="10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04"/>
      <c r="C417" s="104"/>
      <c r="D417" s="104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04"/>
      <c r="C418" s="104"/>
      <c r="D418" s="104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04"/>
      <c r="C419" s="10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04"/>
      <c r="C420" s="104"/>
      <c r="D420" s="104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04"/>
      <c r="C421" s="10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04"/>
      <c r="C422" s="104"/>
      <c r="D422" s="104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04"/>
      <c r="C423" s="104"/>
      <c r="D423" s="104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04"/>
      <c r="C424" s="10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04"/>
      <c r="C425" s="104"/>
      <c r="D425" s="104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04"/>
      <c r="C426" s="10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04"/>
      <c r="C427" s="104"/>
      <c r="D427" s="104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04"/>
      <c r="C428" s="104"/>
      <c r="D428" s="104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04"/>
      <c r="C429" s="104"/>
      <c r="D429" s="104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04"/>
      <c r="C430" s="104"/>
      <c r="D430" s="104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04"/>
      <c r="C431" s="104"/>
      <c r="D431" s="104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04"/>
      <c r="C432" s="104"/>
      <c r="D432" s="104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04"/>
      <c r="C433" s="104"/>
      <c r="D433" s="104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04"/>
      <c r="C434" s="104"/>
      <c r="D434" s="104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04"/>
      <c r="C435" s="104"/>
      <c r="D435" s="104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04"/>
      <c r="C436" s="104"/>
      <c r="D436" s="104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04"/>
      <c r="C437" s="104"/>
      <c r="D437" s="104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04"/>
      <c r="C438" s="104"/>
      <c r="D438" s="104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04"/>
      <c r="C439" s="104"/>
      <c r="D439" s="104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04"/>
      <c r="C440" s="104"/>
      <c r="D440" s="104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04"/>
      <c r="C441" s="104"/>
      <c r="D441" s="104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04"/>
      <c r="C442" s="104"/>
      <c r="D442" s="104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04"/>
      <c r="C443" s="104"/>
      <c r="D443" s="104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04"/>
      <c r="C444" s="104"/>
      <c r="D444" s="104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04"/>
      <c r="C445" s="104"/>
      <c r="D445" s="104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04"/>
      <c r="C446" s="104"/>
      <c r="D446" s="104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04"/>
      <c r="C447" s="104"/>
      <c r="D447" s="104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04"/>
      <c r="C448" s="104"/>
      <c r="D448" s="104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04"/>
      <c r="C449" s="104"/>
      <c r="D449" s="104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04"/>
      <c r="C450" s="104"/>
      <c r="D450" s="104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04"/>
      <c r="C451" s="104"/>
      <c r="D451" s="104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04"/>
      <c r="C452" s="104"/>
      <c r="D452" s="104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04"/>
      <c r="C453" s="104"/>
      <c r="D453" s="104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04"/>
      <c r="C454" s="104"/>
      <c r="D454" s="104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04"/>
      <c r="C455" s="104"/>
      <c r="D455" s="104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04"/>
      <c r="C456" s="104"/>
      <c r="D456" s="104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04"/>
      <c r="C457" s="104"/>
      <c r="D457" s="104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04"/>
      <c r="C458" s="104"/>
      <c r="D458" s="104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04"/>
      <c r="C459" s="104"/>
      <c r="D459" s="104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04"/>
      <c r="C460" s="104"/>
      <c r="D460" s="104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04"/>
      <c r="C461" s="104"/>
      <c r="D461" s="104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04"/>
      <c r="C462" s="104"/>
      <c r="D462" s="104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04"/>
      <c r="C463" s="104"/>
      <c r="D463" s="104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125</v>
      </c>
      <c r="C1" s="67" t="s" vm="1">
        <v>201</v>
      </c>
    </row>
    <row r="2" spans="2:20">
      <c r="B2" s="46" t="s">
        <v>124</v>
      </c>
      <c r="C2" s="67" t="s">
        <v>202</v>
      </c>
    </row>
    <row r="3" spans="2:20">
      <c r="B3" s="46" t="s">
        <v>126</v>
      </c>
      <c r="C3" s="67" t="s">
        <v>203</v>
      </c>
    </row>
    <row r="4" spans="2:20">
      <c r="B4" s="46" t="s">
        <v>127</v>
      </c>
      <c r="C4" s="67">
        <v>12147</v>
      </c>
    </row>
    <row r="6" spans="2:20" ht="26.25" customHeight="1">
      <c r="B6" s="136" t="s">
        <v>152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2:20" ht="26.25" customHeight="1">
      <c r="B7" s="136" t="s">
        <v>70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</row>
    <row r="8" spans="2:20" s="3" customFormat="1" ht="78.75">
      <c r="B8" s="36" t="s">
        <v>95</v>
      </c>
      <c r="C8" s="12" t="s">
        <v>35</v>
      </c>
      <c r="D8" s="12" t="s">
        <v>99</v>
      </c>
      <c r="E8" s="12" t="s">
        <v>168</v>
      </c>
      <c r="F8" s="12" t="s">
        <v>97</v>
      </c>
      <c r="G8" s="12" t="s">
        <v>49</v>
      </c>
      <c r="H8" s="12" t="s">
        <v>14</v>
      </c>
      <c r="I8" s="12" t="s">
        <v>50</v>
      </c>
      <c r="J8" s="12" t="s">
        <v>84</v>
      </c>
      <c r="K8" s="12" t="s">
        <v>17</v>
      </c>
      <c r="L8" s="12" t="s">
        <v>83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128</v>
      </c>
      <c r="T8" s="37" t="s">
        <v>130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43" t="s">
        <v>131</v>
      </c>
      <c r="T10" s="60" t="s">
        <v>169</v>
      </c>
    </row>
    <row r="11" spans="2:20" s="4" customFormat="1" ht="18" customHeight="1">
      <c r="B11" s="115" t="s">
        <v>1896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6">
        <v>0</v>
      </c>
      <c r="R11" s="68"/>
      <c r="S11" s="117">
        <v>0</v>
      </c>
      <c r="T11" s="117">
        <v>0</v>
      </c>
    </row>
    <row r="12" spans="2:20">
      <c r="B12" s="11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9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63.1406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9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125</v>
      </c>
      <c r="C1" s="67" t="s" vm="1">
        <v>201</v>
      </c>
    </row>
    <row r="2" spans="2:21">
      <c r="B2" s="46" t="s">
        <v>124</v>
      </c>
      <c r="C2" s="67" t="s">
        <v>202</v>
      </c>
    </row>
    <row r="3" spans="2:21">
      <c r="B3" s="46" t="s">
        <v>126</v>
      </c>
      <c r="C3" s="67" t="s">
        <v>203</v>
      </c>
    </row>
    <row r="4" spans="2:21">
      <c r="B4" s="46" t="s">
        <v>127</v>
      </c>
      <c r="C4" s="67">
        <v>12147</v>
      </c>
    </row>
    <row r="6" spans="2:21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21" ht="26.25" customHeight="1">
      <c r="B7" s="130" t="s">
        <v>71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</row>
    <row r="8" spans="2:21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14</v>
      </c>
      <c r="I8" s="29" t="s">
        <v>50</v>
      </c>
      <c r="J8" s="29" t="s">
        <v>84</v>
      </c>
      <c r="K8" s="29" t="s">
        <v>17</v>
      </c>
      <c r="L8" s="29" t="s">
        <v>83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128</v>
      </c>
      <c r="U8" s="13" t="s">
        <v>130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93</v>
      </c>
      <c r="R10" s="18" t="s">
        <v>94</v>
      </c>
      <c r="S10" s="18" t="s">
        <v>131</v>
      </c>
      <c r="T10" s="18" t="s">
        <v>169</v>
      </c>
      <c r="U10" s="19" t="s">
        <v>188</v>
      </c>
    </row>
    <row r="11" spans="2:21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69"/>
      <c r="K11" s="76">
        <v>3.2202409514555694</v>
      </c>
      <c r="L11" s="69"/>
      <c r="M11" s="69"/>
      <c r="N11" s="77">
        <v>-3.2378054485684898E-2</v>
      </c>
      <c r="O11" s="76"/>
      <c r="P11" s="78"/>
      <c r="Q11" s="69"/>
      <c r="R11" s="76">
        <v>24.892718601000009</v>
      </c>
      <c r="S11" s="69"/>
      <c r="T11" s="79">
        <f>IFERROR(R11/$R$11,0)</f>
        <v>1</v>
      </c>
      <c r="U11" s="79">
        <f>R11/'סכום נכסי הקרן'!$C$42</f>
        <v>6.3165272890941592E-4</v>
      </c>
    </row>
    <row r="12" spans="2:21">
      <c r="B12" s="70" t="s">
        <v>172</v>
      </c>
      <c r="C12" s="69"/>
      <c r="D12" s="69"/>
      <c r="E12" s="69"/>
      <c r="F12" s="69"/>
      <c r="G12" s="69"/>
      <c r="H12" s="69"/>
      <c r="I12" s="69"/>
      <c r="J12" s="69"/>
      <c r="K12" s="76">
        <v>3.2202409514555694</v>
      </c>
      <c r="L12" s="69"/>
      <c r="M12" s="69"/>
      <c r="N12" s="77">
        <v>-3.2378054485684898E-2</v>
      </c>
      <c r="O12" s="76"/>
      <c r="P12" s="78"/>
      <c r="Q12" s="69"/>
      <c r="R12" s="76">
        <v>24.892718601000009</v>
      </c>
      <c r="S12" s="69"/>
      <c r="T12" s="79">
        <f t="shared" ref="T12:T17" si="0">IFERROR(R12/$R$11,0)</f>
        <v>1</v>
      </c>
      <c r="U12" s="79">
        <f>R12/'סכום נכסי הקרן'!$C$42</f>
        <v>6.3165272890941592E-4</v>
      </c>
    </row>
    <row r="13" spans="2:21">
      <c r="B13" s="71" t="s">
        <v>48</v>
      </c>
      <c r="C13" s="72"/>
      <c r="D13" s="72"/>
      <c r="E13" s="72"/>
      <c r="F13" s="72"/>
      <c r="G13" s="72"/>
      <c r="H13" s="72"/>
      <c r="I13" s="72"/>
      <c r="J13" s="72"/>
      <c r="K13" s="80">
        <v>2.5199999999582041</v>
      </c>
      <c r="L13" s="72"/>
      <c r="M13" s="72"/>
      <c r="N13" s="81">
        <v>-7.3799999997718635E-2</v>
      </c>
      <c r="O13" s="80"/>
      <c r="P13" s="82"/>
      <c r="Q13" s="72"/>
      <c r="R13" s="80">
        <v>11.484333249000001</v>
      </c>
      <c r="S13" s="72"/>
      <c r="T13" s="83">
        <f t="shared" si="0"/>
        <v>0.46135311426123793</v>
      </c>
      <c r="U13" s="83">
        <f>R13/'סכום נכסי הקרן'!$C$42</f>
        <v>2.9141495361396854E-4</v>
      </c>
    </row>
    <row r="14" spans="2:21">
      <c r="B14" s="73" t="s">
        <v>204</v>
      </c>
      <c r="C14" s="69" t="s">
        <v>205</v>
      </c>
      <c r="D14" s="74" t="s">
        <v>24</v>
      </c>
      <c r="E14" s="74" t="s">
        <v>206</v>
      </c>
      <c r="F14" s="69" t="s">
        <v>207</v>
      </c>
      <c r="G14" s="74" t="s">
        <v>208</v>
      </c>
      <c r="H14" s="69" t="s">
        <v>209</v>
      </c>
      <c r="I14" s="69"/>
      <c r="J14" s="69"/>
      <c r="K14" s="76">
        <v>2.5199999999582041</v>
      </c>
      <c r="L14" s="74" t="s">
        <v>111</v>
      </c>
      <c r="M14" s="77">
        <v>0</v>
      </c>
      <c r="N14" s="77">
        <v>-7.3799999997718635E-2</v>
      </c>
      <c r="O14" s="76">
        <v>2612.5125000000003</v>
      </c>
      <c r="P14" s="78">
        <v>118.80800000000001</v>
      </c>
      <c r="Q14" s="69"/>
      <c r="R14" s="76">
        <v>11.484333249000001</v>
      </c>
      <c r="S14" s="79">
        <v>4.1304545454545461E-6</v>
      </c>
      <c r="T14" s="79">
        <f t="shared" si="0"/>
        <v>0.46135311426123793</v>
      </c>
      <c r="U14" s="79">
        <f>R14/'סכום נכסי הקרן'!$C$42</f>
        <v>2.9141495361396854E-4</v>
      </c>
    </row>
    <row r="15" spans="2:21">
      <c r="B15" s="7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6"/>
      <c r="P15" s="78"/>
      <c r="Q15" s="69"/>
      <c r="R15" s="69"/>
      <c r="S15" s="69"/>
      <c r="T15" s="79"/>
      <c r="U15" s="69"/>
    </row>
    <row r="16" spans="2:21">
      <c r="B16" s="71" t="s">
        <v>47</v>
      </c>
      <c r="C16" s="72"/>
      <c r="D16" s="72"/>
      <c r="E16" s="72"/>
      <c r="F16" s="72"/>
      <c r="G16" s="72"/>
      <c r="H16" s="72"/>
      <c r="I16" s="72"/>
      <c r="J16" s="72"/>
      <c r="K16" s="80">
        <v>3.820000000026849</v>
      </c>
      <c r="L16" s="72"/>
      <c r="M16" s="72"/>
      <c r="N16" s="81">
        <v>3.0999999999105042E-3</v>
      </c>
      <c r="O16" s="80"/>
      <c r="P16" s="82"/>
      <c r="Q16" s="72"/>
      <c r="R16" s="80">
        <v>13.408385352000002</v>
      </c>
      <c r="S16" s="72"/>
      <c r="T16" s="83">
        <f t="shared" si="0"/>
        <v>0.53864688573876174</v>
      </c>
      <c r="U16" s="83">
        <f>R16/'סכום נכסי הקרן'!$C$42</f>
        <v>3.4023777529544721E-4</v>
      </c>
    </row>
    <row r="17" spans="2:21">
      <c r="B17" s="73" t="s">
        <v>210</v>
      </c>
      <c r="C17" s="69" t="s">
        <v>211</v>
      </c>
      <c r="D17" s="74" t="s">
        <v>24</v>
      </c>
      <c r="E17" s="74" t="s">
        <v>206</v>
      </c>
      <c r="F17" s="69"/>
      <c r="G17" s="74" t="s">
        <v>213</v>
      </c>
      <c r="H17" s="69" t="s">
        <v>209</v>
      </c>
      <c r="I17" s="69"/>
      <c r="J17" s="69"/>
      <c r="K17" s="76">
        <v>3.820000000026849</v>
      </c>
      <c r="L17" s="74" t="s">
        <v>111</v>
      </c>
      <c r="M17" s="77">
        <v>2.5000000000000001E-2</v>
      </c>
      <c r="N17" s="77">
        <v>3.0999999999105042E-3</v>
      </c>
      <c r="O17" s="76">
        <v>3315.8812500000004</v>
      </c>
      <c r="P17" s="78">
        <v>109.28883</v>
      </c>
      <c r="Q17" s="69"/>
      <c r="R17" s="76">
        <v>13.408385352000002</v>
      </c>
      <c r="S17" s="79">
        <v>7.6890000000000004E-6</v>
      </c>
      <c r="T17" s="79">
        <f t="shared" si="0"/>
        <v>0.53864688573876174</v>
      </c>
      <c r="U17" s="79">
        <f>R17/'סכום נכסי הקרן'!$C$42</f>
        <v>3.4023777529544721E-4</v>
      </c>
    </row>
    <row r="18" spans="2:21">
      <c r="B18" s="75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6"/>
      <c r="P18" s="78"/>
      <c r="Q18" s="69"/>
      <c r="R18" s="69"/>
      <c r="S18" s="69"/>
      <c r="T18" s="79"/>
      <c r="U18" s="69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113" t="s">
        <v>194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113" t="s">
        <v>92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113" t="s">
        <v>177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113" t="s">
        <v>185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139" t="s">
        <v>190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20 B26:B117">
    <cfRule type="cellIs" dxfId="8" priority="2" operator="equal">
      <formula>"NR3"</formula>
    </cfRule>
  </conditionalFormatting>
  <conditionalFormatting sqref="B12:B20 B26:B117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26:I35 I12:I24 I37:I828 G26:G35 G12:G24 G37:G555 L12:L828 E26:E35 E12:E24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63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201</v>
      </c>
    </row>
    <row r="2" spans="2:15">
      <c r="B2" s="46" t="s">
        <v>124</v>
      </c>
      <c r="C2" s="67" t="s">
        <v>202</v>
      </c>
    </row>
    <row r="3" spans="2:15">
      <c r="B3" s="46" t="s">
        <v>126</v>
      </c>
      <c r="C3" s="67" t="s">
        <v>203</v>
      </c>
    </row>
    <row r="4" spans="2:15">
      <c r="B4" s="46" t="s">
        <v>127</v>
      </c>
      <c r="C4" s="67">
        <v>12147</v>
      </c>
    </row>
    <row r="6" spans="2:15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72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83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128</v>
      </c>
      <c r="O8" s="13" t="s">
        <v>130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26</v>
      </c>
      <c r="C11" s="86"/>
      <c r="D11" s="86"/>
      <c r="E11" s="86"/>
      <c r="F11" s="86"/>
      <c r="G11" s="86"/>
      <c r="H11" s="86"/>
      <c r="I11" s="87"/>
      <c r="J11" s="88"/>
      <c r="K11" s="87">
        <v>1.1593631850000004</v>
      </c>
      <c r="L11" s="87">
        <f>L12+L187</f>
        <v>5424.1585981960006</v>
      </c>
      <c r="M11" s="86"/>
      <c r="N11" s="89">
        <f>IFERROR(L11/$L$11,0)</f>
        <v>1</v>
      </c>
      <c r="O11" s="89">
        <f>L11/'סכום נכסי הקרן'!$C$42</f>
        <v>0.13763802321094556</v>
      </c>
    </row>
    <row r="12" spans="2:15">
      <c r="B12" s="85" t="s">
        <v>173</v>
      </c>
      <c r="C12" s="72"/>
      <c r="D12" s="72"/>
      <c r="E12" s="72"/>
      <c r="F12" s="72"/>
      <c r="G12" s="72"/>
      <c r="H12" s="72"/>
      <c r="I12" s="80"/>
      <c r="J12" s="82"/>
      <c r="K12" s="80">
        <v>1.0221634730000002</v>
      </c>
      <c r="L12" s="80">
        <f>L13+L49+L115</f>
        <v>4092.1791931350008</v>
      </c>
      <c r="M12" s="72"/>
      <c r="N12" s="83">
        <f t="shared" ref="N12:N75" si="0">IFERROR(L12/$L$11,0)</f>
        <v>0.75443575608132152</v>
      </c>
      <c r="O12" s="83">
        <f>L12/'סכום נכסי הקרן'!$C$42</f>
        <v>0.1038390461066882</v>
      </c>
    </row>
    <row r="13" spans="2:15">
      <c r="B13" s="71" t="s">
        <v>214</v>
      </c>
      <c r="C13" s="72"/>
      <c r="D13" s="72"/>
      <c r="E13" s="72"/>
      <c r="F13" s="72"/>
      <c r="G13" s="72"/>
      <c r="H13" s="72"/>
      <c r="I13" s="80"/>
      <c r="J13" s="82"/>
      <c r="K13" s="80">
        <v>0.95572819800000008</v>
      </c>
      <c r="L13" s="80">
        <v>2520.4410623090002</v>
      </c>
      <c r="M13" s="72"/>
      <c r="N13" s="83">
        <f t="shared" si="0"/>
        <v>0.46466949973536242</v>
      </c>
      <c r="O13" s="83">
        <f>L13/'סכום נכסי הקרן'!$C$42</f>
        <v>6.3956191389994282E-2</v>
      </c>
    </row>
    <row r="14" spans="2:15">
      <c r="B14" s="73" t="s">
        <v>215</v>
      </c>
      <c r="C14" s="69" t="s">
        <v>216</v>
      </c>
      <c r="D14" s="74" t="s">
        <v>100</v>
      </c>
      <c r="E14" s="74" t="s">
        <v>217</v>
      </c>
      <c r="F14" s="69" t="s">
        <v>218</v>
      </c>
      <c r="G14" s="74" t="s">
        <v>219</v>
      </c>
      <c r="H14" s="74" t="s">
        <v>112</v>
      </c>
      <c r="I14" s="76">
        <v>2355.9397920000006</v>
      </c>
      <c r="J14" s="78">
        <v>2442</v>
      </c>
      <c r="K14" s="69"/>
      <c r="L14" s="76">
        <v>57.532049728000004</v>
      </c>
      <c r="M14" s="79">
        <v>1.0497787561466766E-5</v>
      </c>
      <c r="N14" s="79">
        <f t="shared" si="0"/>
        <v>1.060663118278554E-2</v>
      </c>
      <c r="O14" s="79">
        <f>L14/'סכום נכסי הקרן'!$C$42</f>
        <v>1.4598757489261752E-3</v>
      </c>
    </row>
    <row r="15" spans="2:15">
      <c r="B15" s="73" t="s">
        <v>220</v>
      </c>
      <c r="C15" s="69" t="s">
        <v>221</v>
      </c>
      <c r="D15" s="74" t="s">
        <v>100</v>
      </c>
      <c r="E15" s="74" t="s">
        <v>217</v>
      </c>
      <c r="F15" s="69" t="s">
        <v>212</v>
      </c>
      <c r="G15" s="74" t="s">
        <v>213</v>
      </c>
      <c r="H15" s="74" t="s">
        <v>112</v>
      </c>
      <c r="I15" s="76">
        <v>287.48767299999997</v>
      </c>
      <c r="J15" s="78">
        <v>29830</v>
      </c>
      <c r="K15" s="69"/>
      <c r="L15" s="76">
        <v>85.757573069000017</v>
      </c>
      <c r="M15" s="79">
        <v>5.124930355895058E-6</v>
      </c>
      <c r="N15" s="79">
        <f t="shared" si="0"/>
        <v>1.5810299702062876E-2</v>
      </c>
      <c r="O15" s="79">
        <f>L15/'סכום נכסי הקרן'!$C$42</f>
        <v>2.1760983973645358E-3</v>
      </c>
    </row>
    <row r="16" spans="2:15">
      <c r="B16" s="73" t="s">
        <v>222</v>
      </c>
      <c r="C16" s="69" t="s">
        <v>223</v>
      </c>
      <c r="D16" s="74" t="s">
        <v>100</v>
      </c>
      <c r="E16" s="74" t="s">
        <v>217</v>
      </c>
      <c r="F16" s="69" t="s">
        <v>224</v>
      </c>
      <c r="G16" s="74" t="s">
        <v>225</v>
      </c>
      <c r="H16" s="74" t="s">
        <v>112</v>
      </c>
      <c r="I16" s="76">
        <v>8911.1083820000003</v>
      </c>
      <c r="J16" s="78">
        <v>2010</v>
      </c>
      <c r="K16" s="69"/>
      <c r="L16" s="76">
        <v>179.11327846900005</v>
      </c>
      <c r="M16" s="79">
        <v>6.9113082284383472E-6</v>
      </c>
      <c r="N16" s="79">
        <f t="shared" si="0"/>
        <v>3.3021394051525453E-2</v>
      </c>
      <c r="O16" s="79">
        <f>L16/'סכום נכסי הקרן'!$C$42</f>
        <v>4.5449994009216397E-3</v>
      </c>
    </row>
    <row r="17" spans="2:15">
      <c r="B17" s="73" t="s">
        <v>226</v>
      </c>
      <c r="C17" s="69" t="s">
        <v>227</v>
      </c>
      <c r="D17" s="74" t="s">
        <v>100</v>
      </c>
      <c r="E17" s="74" t="s">
        <v>217</v>
      </c>
      <c r="F17" s="69" t="s">
        <v>228</v>
      </c>
      <c r="G17" s="74" t="s">
        <v>229</v>
      </c>
      <c r="H17" s="74" t="s">
        <v>112</v>
      </c>
      <c r="I17" s="76">
        <v>225.21349000000006</v>
      </c>
      <c r="J17" s="78">
        <v>77200</v>
      </c>
      <c r="K17" s="76">
        <v>0.41857821800000006</v>
      </c>
      <c r="L17" s="76">
        <v>174.28339269700004</v>
      </c>
      <c r="M17" s="79">
        <v>5.0783637950765748E-6</v>
      </c>
      <c r="N17" s="79">
        <f t="shared" si="0"/>
        <v>3.213095442212259E-2</v>
      </c>
      <c r="O17" s="79">
        <f>L17/'סכום נכסי הקרן'!$C$42</f>
        <v>4.4224410505419431E-3</v>
      </c>
    </row>
    <row r="18" spans="2:15">
      <c r="B18" s="73" t="s">
        <v>230</v>
      </c>
      <c r="C18" s="69" t="s">
        <v>231</v>
      </c>
      <c r="D18" s="74" t="s">
        <v>100</v>
      </c>
      <c r="E18" s="74" t="s">
        <v>217</v>
      </c>
      <c r="F18" s="69" t="s">
        <v>232</v>
      </c>
      <c r="G18" s="74" t="s">
        <v>233</v>
      </c>
      <c r="H18" s="74" t="s">
        <v>112</v>
      </c>
      <c r="I18" s="76">
        <v>182.10270500000001</v>
      </c>
      <c r="J18" s="78">
        <v>2886</v>
      </c>
      <c r="K18" s="69"/>
      <c r="L18" s="76">
        <v>5.2554840739999999</v>
      </c>
      <c r="M18" s="79">
        <v>1.0132439533756906E-6</v>
      </c>
      <c r="N18" s="79">
        <f t="shared" si="0"/>
        <v>9.6890309876777945E-4</v>
      </c>
      <c r="O18" s="79">
        <f>L18/'סכום נכסי הקרן'!$C$42</f>
        <v>1.3335790719735672E-4</v>
      </c>
    </row>
    <row r="19" spans="2:15">
      <c r="B19" s="73" t="s">
        <v>234</v>
      </c>
      <c r="C19" s="69" t="s">
        <v>235</v>
      </c>
      <c r="D19" s="74" t="s">
        <v>100</v>
      </c>
      <c r="E19" s="74" t="s">
        <v>217</v>
      </c>
      <c r="F19" s="69" t="s">
        <v>236</v>
      </c>
      <c r="G19" s="74" t="s">
        <v>237</v>
      </c>
      <c r="H19" s="74" t="s">
        <v>112</v>
      </c>
      <c r="I19" s="76">
        <v>54.480264000000005</v>
      </c>
      <c r="J19" s="78">
        <v>152880</v>
      </c>
      <c r="K19" s="69"/>
      <c r="L19" s="76">
        <v>83.289427412000023</v>
      </c>
      <c r="M19" s="79">
        <v>1.4220345906671864E-5</v>
      </c>
      <c r="N19" s="79">
        <f t="shared" si="0"/>
        <v>1.5355271403697695E-2</v>
      </c>
      <c r="O19" s="79">
        <f>L19/'סכום נכסי הקרן'!$C$42</f>
        <v>2.113469201872512E-3</v>
      </c>
    </row>
    <row r="20" spans="2:15">
      <c r="B20" s="73" t="s">
        <v>238</v>
      </c>
      <c r="C20" s="69" t="s">
        <v>239</v>
      </c>
      <c r="D20" s="74" t="s">
        <v>100</v>
      </c>
      <c r="E20" s="74" t="s">
        <v>217</v>
      </c>
      <c r="F20" s="69" t="s">
        <v>240</v>
      </c>
      <c r="G20" s="74" t="s">
        <v>233</v>
      </c>
      <c r="H20" s="74" t="s">
        <v>112</v>
      </c>
      <c r="I20" s="76">
        <v>2465.7426200000004</v>
      </c>
      <c r="J20" s="78">
        <v>1943</v>
      </c>
      <c r="K20" s="69"/>
      <c r="L20" s="76">
        <v>47.909379098000002</v>
      </c>
      <c r="M20" s="79">
        <v>5.2452738781551967E-6</v>
      </c>
      <c r="N20" s="79">
        <f t="shared" si="0"/>
        <v>8.8325918629912469E-3</v>
      </c>
      <c r="O20" s="79">
        <f>L20/'סכום נכסי הקרן'!$C$42</f>
        <v>1.2157004838511982E-3</v>
      </c>
    </row>
    <row r="21" spans="2:15">
      <c r="B21" s="73" t="s">
        <v>241</v>
      </c>
      <c r="C21" s="69" t="s">
        <v>242</v>
      </c>
      <c r="D21" s="74" t="s">
        <v>100</v>
      </c>
      <c r="E21" s="74" t="s">
        <v>217</v>
      </c>
      <c r="F21" s="69" t="s">
        <v>243</v>
      </c>
      <c r="G21" s="74" t="s">
        <v>213</v>
      </c>
      <c r="H21" s="74" t="s">
        <v>112</v>
      </c>
      <c r="I21" s="76">
        <v>1092.3799530000001</v>
      </c>
      <c r="J21" s="78">
        <v>6515</v>
      </c>
      <c r="K21" s="69"/>
      <c r="L21" s="76">
        <v>71.168553960000025</v>
      </c>
      <c r="M21" s="79">
        <v>9.2853018030068209E-6</v>
      </c>
      <c r="N21" s="79">
        <f t="shared" si="0"/>
        <v>1.312066243484652E-2</v>
      </c>
      <c r="O21" s="79">
        <f>L21/'סכום נכסי הקרן'!$C$42</f>
        <v>1.8059020407503869E-3</v>
      </c>
    </row>
    <row r="22" spans="2:15">
      <c r="B22" s="73" t="s">
        <v>244</v>
      </c>
      <c r="C22" s="69" t="s">
        <v>245</v>
      </c>
      <c r="D22" s="74" t="s">
        <v>100</v>
      </c>
      <c r="E22" s="74" t="s">
        <v>217</v>
      </c>
      <c r="F22" s="69" t="s">
        <v>246</v>
      </c>
      <c r="G22" s="74" t="s">
        <v>107</v>
      </c>
      <c r="H22" s="74" t="s">
        <v>112</v>
      </c>
      <c r="I22" s="76">
        <v>455.23325100000011</v>
      </c>
      <c r="J22" s="78">
        <v>4750</v>
      </c>
      <c r="K22" s="69"/>
      <c r="L22" s="76">
        <v>21.623579402000001</v>
      </c>
      <c r="M22" s="79">
        <v>2.5706407925949002E-6</v>
      </c>
      <c r="N22" s="79">
        <f t="shared" si="0"/>
        <v>3.9865315533346869E-3</v>
      </c>
      <c r="O22" s="79">
        <f>L22/'סכום נכסי הקרן'!$C$42</f>
        <v>5.486983224690465E-4</v>
      </c>
    </row>
    <row r="23" spans="2:15">
      <c r="B23" s="73" t="s">
        <v>247</v>
      </c>
      <c r="C23" s="69" t="s">
        <v>248</v>
      </c>
      <c r="D23" s="74" t="s">
        <v>100</v>
      </c>
      <c r="E23" s="74" t="s">
        <v>217</v>
      </c>
      <c r="F23" s="69" t="s">
        <v>249</v>
      </c>
      <c r="G23" s="74" t="s">
        <v>213</v>
      </c>
      <c r="H23" s="74" t="s">
        <v>112</v>
      </c>
      <c r="I23" s="76">
        <v>4806.1879350000008</v>
      </c>
      <c r="J23" s="78">
        <v>1200</v>
      </c>
      <c r="K23" s="69"/>
      <c r="L23" s="76">
        <v>57.674255222000006</v>
      </c>
      <c r="M23" s="79">
        <v>8.7730859676600135E-6</v>
      </c>
      <c r="N23" s="79">
        <f t="shared" si="0"/>
        <v>1.0632848243261482E-2</v>
      </c>
      <c r="O23" s="79">
        <f>L23/'סכום נכסי הקרן'!$C$42</f>
        <v>1.4634842133044855E-3</v>
      </c>
    </row>
    <row r="24" spans="2:15">
      <c r="B24" s="73" t="s">
        <v>250</v>
      </c>
      <c r="C24" s="69" t="s">
        <v>251</v>
      </c>
      <c r="D24" s="74" t="s">
        <v>100</v>
      </c>
      <c r="E24" s="74" t="s">
        <v>217</v>
      </c>
      <c r="F24" s="69" t="s">
        <v>252</v>
      </c>
      <c r="G24" s="74" t="s">
        <v>233</v>
      </c>
      <c r="H24" s="74" t="s">
        <v>112</v>
      </c>
      <c r="I24" s="76">
        <v>633.2000240000001</v>
      </c>
      <c r="J24" s="78">
        <v>4872</v>
      </c>
      <c r="K24" s="69"/>
      <c r="L24" s="76">
        <v>30.849505186000002</v>
      </c>
      <c r="M24" s="79">
        <v>5.0968426139814803E-6</v>
      </c>
      <c r="N24" s="79">
        <f t="shared" si="0"/>
        <v>5.6874268381938752E-3</v>
      </c>
      <c r="O24" s="79">
        <f>L24/'סכום נכסי הקרן'!$C$42</f>
        <v>7.8280618716588331E-4</v>
      </c>
    </row>
    <row r="25" spans="2:15">
      <c r="B25" s="73" t="s">
        <v>253</v>
      </c>
      <c r="C25" s="69" t="s">
        <v>254</v>
      </c>
      <c r="D25" s="74" t="s">
        <v>100</v>
      </c>
      <c r="E25" s="74" t="s">
        <v>217</v>
      </c>
      <c r="F25" s="69" t="s">
        <v>255</v>
      </c>
      <c r="G25" s="74" t="s">
        <v>256</v>
      </c>
      <c r="H25" s="74" t="s">
        <v>112</v>
      </c>
      <c r="I25" s="76">
        <v>140.65218000000002</v>
      </c>
      <c r="J25" s="78">
        <v>5122</v>
      </c>
      <c r="K25" s="69"/>
      <c r="L25" s="76">
        <v>7.2042046610000003</v>
      </c>
      <c r="M25" s="79">
        <v>1.3894748334789866E-6</v>
      </c>
      <c r="N25" s="79">
        <f t="shared" si="0"/>
        <v>1.3281699881334623E-3</v>
      </c>
      <c r="O25" s="79">
        <f>L25/'סכום נכסי הקרן'!$C$42</f>
        <v>1.8280669165479481E-4</v>
      </c>
    </row>
    <row r="26" spans="2:15">
      <c r="B26" s="73" t="s">
        <v>257</v>
      </c>
      <c r="C26" s="69" t="s">
        <v>258</v>
      </c>
      <c r="D26" s="74" t="s">
        <v>100</v>
      </c>
      <c r="E26" s="74" t="s">
        <v>217</v>
      </c>
      <c r="F26" s="69" t="s">
        <v>259</v>
      </c>
      <c r="G26" s="74" t="s">
        <v>135</v>
      </c>
      <c r="H26" s="74" t="s">
        <v>112</v>
      </c>
      <c r="I26" s="76">
        <v>13897.068658000002</v>
      </c>
      <c r="J26" s="78">
        <v>452.6</v>
      </c>
      <c r="K26" s="69"/>
      <c r="L26" s="76">
        <v>62.898132746000009</v>
      </c>
      <c r="M26" s="79">
        <v>5.0229680097339434E-6</v>
      </c>
      <c r="N26" s="79">
        <f t="shared" si="0"/>
        <v>1.1595924346113156E-2</v>
      </c>
      <c r="O26" s="79">
        <f>L26/'סכום נכסי הקרן'!$C$42</f>
        <v>1.5960401043026912E-3</v>
      </c>
    </row>
    <row r="27" spans="2:15">
      <c r="B27" s="73" t="s">
        <v>260</v>
      </c>
      <c r="C27" s="69" t="s">
        <v>261</v>
      </c>
      <c r="D27" s="74" t="s">
        <v>100</v>
      </c>
      <c r="E27" s="74" t="s">
        <v>217</v>
      </c>
      <c r="F27" s="69" t="s">
        <v>262</v>
      </c>
      <c r="G27" s="74" t="s">
        <v>233</v>
      </c>
      <c r="H27" s="74" t="s">
        <v>112</v>
      </c>
      <c r="I27" s="76">
        <v>167.85968900000003</v>
      </c>
      <c r="J27" s="78">
        <v>33330</v>
      </c>
      <c r="K27" s="69"/>
      <c r="L27" s="76">
        <v>55.947634360000002</v>
      </c>
      <c r="M27" s="79">
        <v>6.9715328271923026E-6</v>
      </c>
      <c r="N27" s="79">
        <f t="shared" si="0"/>
        <v>1.0314527746037404E-2</v>
      </c>
      <c r="O27" s="79">
        <f>L27/'סכום נכסי הקרן'!$C$42</f>
        <v>1.4196712093190384E-3</v>
      </c>
    </row>
    <row r="28" spans="2:15">
      <c r="B28" s="73" t="s">
        <v>263</v>
      </c>
      <c r="C28" s="69" t="s">
        <v>264</v>
      </c>
      <c r="D28" s="74" t="s">
        <v>100</v>
      </c>
      <c r="E28" s="74" t="s">
        <v>217</v>
      </c>
      <c r="F28" s="69" t="s">
        <v>265</v>
      </c>
      <c r="G28" s="74" t="s">
        <v>266</v>
      </c>
      <c r="H28" s="74" t="s">
        <v>112</v>
      </c>
      <c r="I28" s="76">
        <v>271.27700100000004</v>
      </c>
      <c r="J28" s="78">
        <v>14420</v>
      </c>
      <c r="K28" s="69"/>
      <c r="L28" s="76">
        <v>39.118143569000004</v>
      </c>
      <c r="M28" s="79">
        <v>2.7038462358830919E-6</v>
      </c>
      <c r="N28" s="79">
        <f t="shared" si="0"/>
        <v>7.2118362435069933E-3</v>
      </c>
      <c r="O28" s="79">
        <f>L28/'סכום נכסי הקרן'!$C$42</f>
        <v>9.9262288427735411E-4</v>
      </c>
    </row>
    <row r="29" spans="2:15">
      <c r="B29" s="73" t="s">
        <v>267</v>
      </c>
      <c r="C29" s="69" t="s">
        <v>268</v>
      </c>
      <c r="D29" s="74" t="s">
        <v>100</v>
      </c>
      <c r="E29" s="74" t="s">
        <v>217</v>
      </c>
      <c r="F29" s="69" t="s">
        <v>269</v>
      </c>
      <c r="G29" s="74" t="s">
        <v>266</v>
      </c>
      <c r="H29" s="74" t="s">
        <v>112</v>
      </c>
      <c r="I29" s="76">
        <v>6340.2048940000004</v>
      </c>
      <c r="J29" s="78">
        <v>1840</v>
      </c>
      <c r="K29" s="69"/>
      <c r="L29" s="76">
        <v>116.65977004700001</v>
      </c>
      <c r="M29" s="79">
        <v>5.1254219988758021E-6</v>
      </c>
      <c r="N29" s="79">
        <f t="shared" si="0"/>
        <v>2.1507440819632268E-2</v>
      </c>
      <c r="O29" s="79">
        <f>L29/'סכום נכסי הקרן'!$C$42</f>
        <v>2.9602416387405845E-3</v>
      </c>
    </row>
    <row r="30" spans="2:15">
      <c r="B30" s="73" t="s">
        <v>270</v>
      </c>
      <c r="C30" s="69" t="s">
        <v>271</v>
      </c>
      <c r="D30" s="74" t="s">
        <v>100</v>
      </c>
      <c r="E30" s="74" t="s">
        <v>217</v>
      </c>
      <c r="F30" s="69" t="s">
        <v>272</v>
      </c>
      <c r="G30" s="74" t="s">
        <v>107</v>
      </c>
      <c r="H30" s="74" t="s">
        <v>112</v>
      </c>
      <c r="I30" s="76">
        <v>15.503319000000001</v>
      </c>
      <c r="J30" s="78">
        <v>42110</v>
      </c>
      <c r="K30" s="69"/>
      <c r="L30" s="76">
        <v>6.5284476519999997</v>
      </c>
      <c r="M30" s="79">
        <v>8.4147283102261899E-7</v>
      </c>
      <c r="N30" s="79">
        <f t="shared" si="0"/>
        <v>1.2035871617344061E-3</v>
      </c>
      <c r="O30" s="79">
        <f>L30/'סכום נכסי הקרן'!$C$42</f>
        <v>1.6565935770319629E-4</v>
      </c>
    </row>
    <row r="31" spans="2:15">
      <c r="B31" s="73" t="s">
        <v>273</v>
      </c>
      <c r="C31" s="69" t="s">
        <v>274</v>
      </c>
      <c r="D31" s="74" t="s">
        <v>100</v>
      </c>
      <c r="E31" s="74" t="s">
        <v>217</v>
      </c>
      <c r="F31" s="69" t="s">
        <v>275</v>
      </c>
      <c r="G31" s="74" t="s">
        <v>276</v>
      </c>
      <c r="H31" s="74" t="s">
        <v>112</v>
      </c>
      <c r="I31" s="76">
        <v>1369.3787750000001</v>
      </c>
      <c r="J31" s="78">
        <v>3725</v>
      </c>
      <c r="K31" s="69"/>
      <c r="L31" s="76">
        <v>51.009359365000009</v>
      </c>
      <c r="M31" s="79">
        <v>5.3989505435020561E-6</v>
      </c>
      <c r="N31" s="79">
        <f t="shared" si="0"/>
        <v>9.4041054371022652E-3</v>
      </c>
      <c r="O31" s="79">
        <f>L31/'סכום נכסי הקרן'!$C$42</f>
        <v>1.294362482430061E-3</v>
      </c>
    </row>
    <row r="32" spans="2:15">
      <c r="B32" s="73" t="s">
        <v>277</v>
      </c>
      <c r="C32" s="69" t="s">
        <v>278</v>
      </c>
      <c r="D32" s="74" t="s">
        <v>100</v>
      </c>
      <c r="E32" s="74" t="s">
        <v>217</v>
      </c>
      <c r="F32" s="69" t="s">
        <v>279</v>
      </c>
      <c r="G32" s="74" t="s">
        <v>276</v>
      </c>
      <c r="H32" s="74" t="s">
        <v>112</v>
      </c>
      <c r="I32" s="76">
        <v>1113.9461230000002</v>
      </c>
      <c r="J32" s="78">
        <v>2884</v>
      </c>
      <c r="K32" s="69"/>
      <c r="L32" s="76">
        <v>32.126206200000006</v>
      </c>
      <c r="M32" s="79">
        <v>5.3021388010858841E-6</v>
      </c>
      <c r="N32" s="79">
        <f t="shared" si="0"/>
        <v>5.9227999363227939E-3</v>
      </c>
      <c r="O32" s="79">
        <f>L32/'סכום נכסי הקרן'!$C$42</f>
        <v>8.1520247510938359E-4</v>
      </c>
    </row>
    <row r="33" spans="2:15">
      <c r="B33" s="73" t="s">
        <v>280</v>
      </c>
      <c r="C33" s="69" t="s">
        <v>281</v>
      </c>
      <c r="D33" s="74" t="s">
        <v>100</v>
      </c>
      <c r="E33" s="74" t="s">
        <v>217</v>
      </c>
      <c r="F33" s="69" t="s">
        <v>282</v>
      </c>
      <c r="G33" s="74" t="s">
        <v>237</v>
      </c>
      <c r="H33" s="74" t="s">
        <v>112</v>
      </c>
      <c r="I33" s="76">
        <v>25.793135000000003</v>
      </c>
      <c r="J33" s="78">
        <v>97110</v>
      </c>
      <c r="K33" s="69"/>
      <c r="L33" s="76">
        <v>25.047713350000006</v>
      </c>
      <c r="M33" s="79">
        <v>3.3487183848130258E-6</v>
      </c>
      <c r="N33" s="79">
        <f t="shared" si="0"/>
        <v>4.6178062268183908E-3</v>
      </c>
      <c r="O33" s="79">
        <f>L33/'סכום נכסי הקרן'!$C$42</f>
        <v>6.3558572063047861E-4</v>
      </c>
    </row>
    <row r="34" spans="2:15">
      <c r="B34" s="73" t="s">
        <v>283</v>
      </c>
      <c r="C34" s="69" t="s">
        <v>284</v>
      </c>
      <c r="D34" s="74" t="s">
        <v>100</v>
      </c>
      <c r="E34" s="74" t="s">
        <v>217</v>
      </c>
      <c r="F34" s="69" t="s">
        <v>285</v>
      </c>
      <c r="G34" s="74" t="s">
        <v>286</v>
      </c>
      <c r="H34" s="74" t="s">
        <v>112</v>
      </c>
      <c r="I34" s="76">
        <v>275.26690900000006</v>
      </c>
      <c r="J34" s="78">
        <v>13670</v>
      </c>
      <c r="K34" s="69"/>
      <c r="L34" s="76">
        <v>37.628986478000009</v>
      </c>
      <c r="M34" s="79">
        <v>2.4996287246425412E-6</v>
      </c>
      <c r="N34" s="79">
        <f t="shared" si="0"/>
        <v>6.9372946599523993E-3</v>
      </c>
      <c r="O34" s="79">
        <f>L34/'סכום נכסי הקרן'!$C$42</f>
        <v>9.5483552342769714E-4</v>
      </c>
    </row>
    <row r="35" spans="2:15">
      <c r="B35" s="73" t="s">
        <v>287</v>
      </c>
      <c r="C35" s="69" t="s">
        <v>288</v>
      </c>
      <c r="D35" s="74" t="s">
        <v>100</v>
      </c>
      <c r="E35" s="74" t="s">
        <v>217</v>
      </c>
      <c r="F35" s="69" t="s">
        <v>289</v>
      </c>
      <c r="G35" s="74" t="s">
        <v>290</v>
      </c>
      <c r="H35" s="74" t="s">
        <v>112</v>
      </c>
      <c r="I35" s="76">
        <v>1311.3468980000002</v>
      </c>
      <c r="J35" s="78">
        <v>2795</v>
      </c>
      <c r="K35" s="69"/>
      <c r="L35" s="76">
        <v>36.652145801000003</v>
      </c>
      <c r="M35" s="79">
        <v>1.170456271067878E-6</v>
      </c>
      <c r="N35" s="79">
        <f t="shared" si="0"/>
        <v>6.7572039307976714E-3</v>
      </c>
      <c r="O35" s="79">
        <f>L35/'סכום נכסי הקרן'!$C$42</f>
        <v>9.3004819146822251E-4</v>
      </c>
    </row>
    <row r="36" spans="2:15">
      <c r="B36" s="73" t="s">
        <v>291</v>
      </c>
      <c r="C36" s="69" t="s">
        <v>292</v>
      </c>
      <c r="D36" s="74" t="s">
        <v>100</v>
      </c>
      <c r="E36" s="74" t="s">
        <v>217</v>
      </c>
      <c r="F36" s="69" t="s">
        <v>293</v>
      </c>
      <c r="G36" s="74" t="s">
        <v>266</v>
      </c>
      <c r="H36" s="74" t="s">
        <v>112</v>
      </c>
      <c r="I36" s="76">
        <v>8843.2917100000013</v>
      </c>
      <c r="J36" s="78">
        <v>2759</v>
      </c>
      <c r="K36" s="69"/>
      <c r="L36" s="76">
        <v>243.98641828600003</v>
      </c>
      <c r="M36" s="79">
        <v>5.750714139799641E-6</v>
      </c>
      <c r="N36" s="79">
        <f t="shared" si="0"/>
        <v>4.4981431473472493E-2</v>
      </c>
      <c r="O36" s="79">
        <f>L36/'סכום נכסי הקרן'!$C$42</f>
        <v>6.1911553092073648E-3</v>
      </c>
    </row>
    <row r="37" spans="2:15">
      <c r="B37" s="73" t="s">
        <v>294</v>
      </c>
      <c r="C37" s="69" t="s">
        <v>295</v>
      </c>
      <c r="D37" s="74" t="s">
        <v>100</v>
      </c>
      <c r="E37" s="74" t="s">
        <v>217</v>
      </c>
      <c r="F37" s="69" t="s">
        <v>296</v>
      </c>
      <c r="G37" s="74" t="s">
        <v>233</v>
      </c>
      <c r="H37" s="74" t="s">
        <v>112</v>
      </c>
      <c r="I37" s="76">
        <v>9519.611310000002</v>
      </c>
      <c r="J37" s="78">
        <v>902.1</v>
      </c>
      <c r="K37" s="69"/>
      <c r="L37" s="76">
        <v>85.876413624999998</v>
      </c>
      <c r="M37" s="79">
        <v>1.2610635001786084E-5</v>
      </c>
      <c r="N37" s="79">
        <f t="shared" si="0"/>
        <v>1.5832209193433484E-2</v>
      </c>
      <c r="O37" s="79">
        <f>L37/'סכום נכסי הקרן'!$C$42</f>
        <v>2.1791139764463438E-3</v>
      </c>
    </row>
    <row r="38" spans="2:15">
      <c r="B38" s="73" t="s">
        <v>297</v>
      </c>
      <c r="C38" s="69" t="s">
        <v>298</v>
      </c>
      <c r="D38" s="74" t="s">
        <v>100</v>
      </c>
      <c r="E38" s="74" t="s">
        <v>217</v>
      </c>
      <c r="F38" s="69" t="s">
        <v>299</v>
      </c>
      <c r="G38" s="74" t="s">
        <v>266</v>
      </c>
      <c r="H38" s="74" t="s">
        <v>112</v>
      </c>
      <c r="I38" s="76">
        <v>1458.6810810000002</v>
      </c>
      <c r="J38" s="78">
        <v>12330</v>
      </c>
      <c r="K38" s="69"/>
      <c r="L38" s="76">
        <v>179.855377315</v>
      </c>
      <c r="M38" s="79">
        <v>5.6676325196179E-6</v>
      </c>
      <c r="N38" s="79">
        <f t="shared" si="0"/>
        <v>3.3158207684933362E-2</v>
      </c>
      <c r="O38" s="79">
        <f>L38/'סכום נכסי הקרן'!$C$42</f>
        <v>4.5638301589722118E-3</v>
      </c>
    </row>
    <row r="39" spans="2:15">
      <c r="B39" s="73" t="s">
        <v>300</v>
      </c>
      <c r="C39" s="69" t="s">
        <v>301</v>
      </c>
      <c r="D39" s="74" t="s">
        <v>100</v>
      </c>
      <c r="E39" s="74" t="s">
        <v>217</v>
      </c>
      <c r="F39" s="69" t="s">
        <v>302</v>
      </c>
      <c r="G39" s="74" t="s">
        <v>233</v>
      </c>
      <c r="H39" s="74" t="s">
        <v>112</v>
      </c>
      <c r="I39" s="76">
        <v>425.22787600000004</v>
      </c>
      <c r="J39" s="78">
        <v>24000</v>
      </c>
      <c r="K39" s="76">
        <v>0.53714998000000003</v>
      </c>
      <c r="L39" s="76">
        <v>102.59184021500003</v>
      </c>
      <c r="M39" s="79">
        <v>8.9520338858164212E-6</v>
      </c>
      <c r="N39" s="79">
        <f t="shared" si="0"/>
        <v>1.8913871775268636E-2</v>
      </c>
      <c r="O39" s="79">
        <f>L39/'סכום נכסי הקרן'!$C$42</f>
        <v>2.6032679224132732E-3</v>
      </c>
    </row>
    <row r="40" spans="2:15">
      <c r="B40" s="73" t="s">
        <v>303</v>
      </c>
      <c r="C40" s="69" t="s">
        <v>304</v>
      </c>
      <c r="D40" s="74" t="s">
        <v>100</v>
      </c>
      <c r="E40" s="74" t="s">
        <v>217</v>
      </c>
      <c r="F40" s="69" t="s">
        <v>305</v>
      </c>
      <c r="G40" s="74" t="s">
        <v>286</v>
      </c>
      <c r="H40" s="74" t="s">
        <v>112</v>
      </c>
      <c r="I40" s="76">
        <v>61.003373000000011</v>
      </c>
      <c r="J40" s="78">
        <v>41920</v>
      </c>
      <c r="K40" s="69"/>
      <c r="L40" s="76">
        <v>25.572613815000004</v>
      </c>
      <c r="M40" s="79">
        <v>2.1237172717144962E-6</v>
      </c>
      <c r="N40" s="79">
        <f t="shared" si="0"/>
        <v>4.7145770817809598E-3</v>
      </c>
      <c r="O40" s="79">
        <f>L40/'סכום נכסי הקרן'!$C$42</f>
        <v>6.4890506981195978E-4</v>
      </c>
    </row>
    <row r="41" spans="2:15">
      <c r="B41" s="73" t="s">
        <v>306</v>
      </c>
      <c r="C41" s="69" t="s">
        <v>307</v>
      </c>
      <c r="D41" s="74" t="s">
        <v>100</v>
      </c>
      <c r="E41" s="74" t="s">
        <v>217</v>
      </c>
      <c r="F41" s="69" t="s">
        <v>308</v>
      </c>
      <c r="G41" s="74" t="s">
        <v>107</v>
      </c>
      <c r="H41" s="74" t="s">
        <v>112</v>
      </c>
      <c r="I41" s="76">
        <v>4448.7577820000006</v>
      </c>
      <c r="J41" s="78">
        <v>1033</v>
      </c>
      <c r="K41" s="69"/>
      <c r="L41" s="76">
        <v>45.955667898000009</v>
      </c>
      <c r="M41" s="79">
        <v>3.7900000878418043E-6</v>
      </c>
      <c r="N41" s="79">
        <f t="shared" si="0"/>
        <v>8.4724049022615634E-3</v>
      </c>
      <c r="O41" s="79">
        <f>L41/'סכום נכסי הקרן'!$C$42</f>
        <v>1.1661250625900062E-3</v>
      </c>
    </row>
    <row r="42" spans="2:15">
      <c r="B42" s="73" t="s">
        <v>309</v>
      </c>
      <c r="C42" s="69" t="s">
        <v>310</v>
      </c>
      <c r="D42" s="74" t="s">
        <v>100</v>
      </c>
      <c r="E42" s="74" t="s">
        <v>217</v>
      </c>
      <c r="F42" s="69" t="s">
        <v>311</v>
      </c>
      <c r="G42" s="74" t="s">
        <v>136</v>
      </c>
      <c r="H42" s="74" t="s">
        <v>112</v>
      </c>
      <c r="I42" s="76">
        <v>56.978496000000007</v>
      </c>
      <c r="J42" s="78">
        <v>75700</v>
      </c>
      <c r="K42" s="69"/>
      <c r="L42" s="76">
        <v>43.132721245000006</v>
      </c>
      <c r="M42" s="79">
        <v>9.005442145927386E-7</v>
      </c>
      <c r="N42" s="79">
        <f t="shared" si="0"/>
        <v>7.9519653535472488E-3</v>
      </c>
      <c r="O42" s="79">
        <f>L42/'סכום נכסי הקרן'!$C$42</f>
        <v>1.0944927919041712E-3</v>
      </c>
    </row>
    <row r="43" spans="2:15">
      <c r="B43" s="73" t="s">
        <v>312</v>
      </c>
      <c r="C43" s="69" t="s">
        <v>313</v>
      </c>
      <c r="D43" s="74" t="s">
        <v>100</v>
      </c>
      <c r="E43" s="74" t="s">
        <v>217</v>
      </c>
      <c r="F43" s="69" t="s">
        <v>314</v>
      </c>
      <c r="G43" s="74" t="s">
        <v>233</v>
      </c>
      <c r="H43" s="74" t="s">
        <v>112</v>
      </c>
      <c r="I43" s="76">
        <v>547.87548900000013</v>
      </c>
      <c r="J43" s="78">
        <v>20800</v>
      </c>
      <c r="K43" s="69"/>
      <c r="L43" s="76">
        <v>113.95810178500003</v>
      </c>
      <c r="M43" s="79">
        <v>4.5177127081135133E-6</v>
      </c>
      <c r="N43" s="79">
        <f t="shared" si="0"/>
        <v>2.1009360202502356E-2</v>
      </c>
      <c r="O43" s="79">
        <f>L43/'סכום נכסי הקרן'!$C$42</f>
        <v>2.8916868071991353E-3</v>
      </c>
    </row>
    <row r="44" spans="2:15">
      <c r="B44" s="73" t="s">
        <v>315</v>
      </c>
      <c r="C44" s="69" t="s">
        <v>316</v>
      </c>
      <c r="D44" s="74" t="s">
        <v>100</v>
      </c>
      <c r="E44" s="74" t="s">
        <v>217</v>
      </c>
      <c r="F44" s="69" t="s">
        <v>317</v>
      </c>
      <c r="G44" s="74" t="s">
        <v>266</v>
      </c>
      <c r="H44" s="74" t="s">
        <v>112</v>
      </c>
      <c r="I44" s="76">
        <v>7559.4355980000018</v>
      </c>
      <c r="J44" s="78">
        <v>3038</v>
      </c>
      <c r="K44" s="69"/>
      <c r="L44" s="76">
        <v>229.65565346600005</v>
      </c>
      <c r="M44" s="79">
        <v>5.6528983110090726E-6</v>
      </c>
      <c r="N44" s="79">
        <f t="shared" si="0"/>
        <v>4.233940606795316E-2</v>
      </c>
      <c r="O44" s="79">
        <f>L44/'סכום נכסי הקרן'!$C$42</f>
        <v>5.8275121551185863E-3</v>
      </c>
    </row>
    <row r="45" spans="2:15">
      <c r="B45" s="73" t="s">
        <v>318</v>
      </c>
      <c r="C45" s="69" t="s">
        <v>319</v>
      </c>
      <c r="D45" s="74" t="s">
        <v>100</v>
      </c>
      <c r="E45" s="74" t="s">
        <v>217</v>
      </c>
      <c r="F45" s="69" t="s">
        <v>320</v>
      </c>
      <c r="G45" s="74" t="s">
        <v>321</v>
      </c>
      <c r="H45" s="74" t="s">
        <v>112</v>
      </c>
      <c r="I45" s="76">
        <v>720.07994700000006</v>
      </c>
      <c r="J45" s="78">
        <v>8344</v>
      </c>
      <c r="K45" s="69"/>
      <c r="L45" s="76">
        <v>60.083470816000009</v>
      </c>
      <c r="M45" s="79">
        <v>6.1802738942621223E-6</v>
      </c>
      <c r="N45" s="79">
        <f t="shared" si="0"/>
        <v>1.1077012172170433E-2</v>
      </c>
      <c r="O45" s="79">
        <f>L45/'סכום נכסי הקרן'!$C$42</f>
        <v>1.5246180584611206E-3</v>
      </c>
    </row>
    <row r="46" spans="2:15">
      <c r="B46" s="73" t="s">
        <v>322</v>
      </c>
      <c r="C46" s="69" t="s">
        <v>323</v>
      </c>
      <c r="D46" s="74" t="s">
        <v>100</v>
      </c>
      <c r="E46" s="74" t="s">
        <v>217</v>
      </c>
      <c r="F46" s="69" t="s">
        <v>324</v>
      </c>
      <c r="G46" s="74" t="s">
        <v>256</v>
      </c>
      <c r="H46" s="74" t="s">
        <v>112</v>
      </c>
      <c r="I46" s="76">
        <v>3034.9182580000006</v>
      </c>
      <c r="J46" s="78">
        <v>789.1</v>
      </c>
      <c r="K46" s="69"/>
      <c r="L46" s="76">
        <v>23.948539976000003</v>
      </c>
      <c r="M46" s="79">
        <v>6.3193093511381616E-6</v>
      </c>
      <c r="N46" s="79">
        <f t="shared" si="0"/>
        <v>4.4151621938128714E-3</v>
      </c>
      <c r="O46" s="79">
        <f>L46/'סכום נכסי הקרן'!$C$42</f>
        <v>6.0769419651210529E-4</v>
      </c>
    </row>
    <row r="47" spans="2:15">
      <c r="B47" s="73" t="s">
        <v>325</v>
      </c>
      <c r="C47" s="69" t="s">
        <v>326</v>
      </c>
      <c r="D47" s="74" t="s">
        <v>100</v>
      </c>
      <c r="E47" s="74" t="s">
        <v>217</v>
      </c>
      <c r="F47" s="69" t="s">
        <v>327</v>
      </c>
      <c r="G47" s="74" t="s">
        <v>328</v>
      </c>
      <c r="H47" s="74" t="s">
        <v>112</v>
      </c>
      <c r="I47" s="76">
        <v>3154.9949600000004</v>
      </c>
      <c r="J47" s="78">
        <v>2553</v>
      </c>
      <c r="K47" s="69"/>
      <c r="L47" s="76">
        <v>80.547021321000003</v>
      </c>
      <c r="M47" s="79">
        <v>8.8312911254885512E-6</v>
      </c>
      <c r="N47" s="79">
        <f t="shared" si="0"/>
        <v>1.4849680344484915E-2</v>
      </c>
      <c r="O47" s="79">
        <f>L47/'סכום נכסי הקרן'!$C$42</f>
        <v>2.043880647929337E-3</v>
      </c>
    </row>
    <row r="48" spans="2:15">
      <c r="B48" s="75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9"/>
      <c r="O48" s="69"/>
    </row>
    <row r="49" spans="2:15">
      <c r="B49" s="71" t="s">
        <v>329</v>
      </c>
      <c r="C49" s="72"/>
      <c r="D49" s="72"/>
      <c r="E49" s="72"/>
      <c r="F49" s="72"/>
      <c r="G49" s="72"/>
      <c r="H49" s="72"/>
      <c r="I49" s="80"/>
      <c r="J49" s="82"/>
      <c r="K49" s="72"/>
      <c r="L49" s="80">
        <v>1294.5008061950002</v>
      </c>
      <c r="M49" s="72"/>
      <c r="N49" s="83">
        <f t="shared" si="0"/>
        <v>0.23865467477767577</v>
      </c>
      <c r="O49" s="83">
        <f>L49/'סכום נכסי הקרן'!$C$42</f>
        <v>3.2847957666450406E-2</v>
      </c>
    </row>
    <row r="50" spans="2:15">
      <c r="B50" s="73" t="s">
        <v>330</v>
      </c>
      <c r="C50" s="69" t="s">
        <v>331</v>
      </c>
      <c r="D50" s="74" t="s">
        <v>100</v>
      </c>
      <c r="E50" s="74" t="s">
        <v>217</v>
      </c>
      <c r="F50" s="69" t="s">
        <v>332</v>
      </c>
      <c r="G50" s="74" t="s">
        <v>256</v>
      </c>
      <c r="H50" s="74" t="s">
        <v>112</v>
      </c>
      <c r="I50" s="76">
        <v>1844.2539540000005</v>
      </c>
      <c r="J50" s="78">
        <v>1125</v>
      </c>
      <c r="K50" s="69"/>
      <c r="L50" s="76">
        <v>20.747856985000002</v>
      </c>
      <c r="M50" s="79">
        <v>8.7513101087671766E-6</v>
      </c>
      <c r="N50" s="79">
        <f t="shared" si="0"/>
        <v>3.8250830261306241E-3</v>
      </c>
      <c r="O50" s="79">
        <f>L50/'סכום נכסי הקרן'!$C$42</f>
        <v>5.2647686633436081E-4</v>
      </c>
    </row>
    <row r="51" spans="2:15">
      <c r="B51" s="73" t="s">
        <v>333</v>
      </c>
      <c r="C51" s="69" t="s">
        <v>334</v>
      </c>
      <c r="D51" s="74" t="s">
        <v>100</v>
      </c>
      <c r="E51" s="74" t="s">
        <v>217</v>
      </c>
      <c r="F51" s="69" t="s">
        <v>335</v>
      </c>
      <c r="G51" s="74" t="s">
        <v>276</v>
      </c>
      <c r="H51" s="74" t="s">
        <v>112</v>
      </c>
      <c r="I51" s="76">
        <v>68.274196000000018</v>
      </c>
      <c r="J51" s="78">
        <v>8395</v>
      </c>
      <c r="K51" s="69"/>
      <c r="L51" s="76">
        <v>5.7316187460000014</v>
      </c>
      <c r="M51" s="79">
        <v>4.6524429821151253E-6</v>
      </c>
      <c r="N51" s="79">
        <f t="shared" si="0"/>
        <v>1.0566834730655291E-3</v>
      </c>
      <c r="O51" s="79">
        <f>L51/'סכום נכסי הקרן'!$C$42</f>
        <v>1.4543982439241585E-4</v>
      </c>
    </row>
    <row r="52" spans="2:15">
      <c r="B52" s="73" t="s">
        <v>336</v>
      </c>
      <c r="C52" s="69" t="s">
        <v>337</v>
      </c>
      <c r="D52" s="74" t="s">
        <v>100</v>
      </c>
      <c r="E52" s="74" t="s">
        <v>217</v>
      </c>
      <c r="F52" s="69" t="s">
        <v>338</v>
      </c>
      <c r="G52" s="74" t="s">
        <v>328</v>
      </c>
      <c r="H52" s="74" t="s">
        <v>112</v>
      </c>
      <c r="I52" s="76">
        <v>1859.2486470000001</v>
      </c>
      <c r="J52" s="78">
        <v>1281</v>
      </c>
      <c r="K52" s="69"/>
      <c r="L52" s="76">
        <v>23.816975162000002</v>
      </c>
      <c r="M52" s="79">
        <v>1.4862097239169885E-5</v>
      </c>
      <c r="N52" s="79">
        <f t="shared" si="0"/>
        <v>4.3909068532622178E-3</v>
      </c>
      <c r="O52" s="79">
        <f>L52/'סכום נכסי הקרן'!$C$42</f>
        <v>6.0435573938640507E-4</v>
      </c>
    </row>
    <row r="53" spans="2:15">
      <c r="B53" s="73" t="s">
        <v>339</v>
      </c>
      <c r="C53" s="69" t="s">
        <v>340</v>
      </c>
      <c r="D53" s="74" t="s">
        <v>100</v>
      </c>
      <c r="E53" s="74" t="s">
        <v>217</v>
      </c>
      <c r="F53" s="69" t="s">
        <v>341</v>
      </c>
      <c r="G53" s="74" t="s">
        <v>110</v>
      </c>
      <c r="H53" s="74" t="s">
        <v>112</v>
      </c>
      <c r="I53" s="76">
        <v>284.58433600000006</v>
      </c>
      <c r="J53" s="78">
        <v>657.6</v>
      </c>
      <c r="K53" s="69"/>
      <c r="L53" s="76">
        <v>1.8714265940000003</v>
      </c>
      <c r="M53" s="79">
        <v>1.4413559962015599E-6</v>
      </c>
      <c r="N53" s="79">
        <f t="shared" si="0"/>
        <v>3.4501693859438599E-4</v>
      </c>
      <c r="O53" s="79">
        <f>L53/'סכום נכסי הקרן'!$C$42</f>
        <v>4.7487449402423479E-5</v>
      </c>
    </row>
    <row r="54" spans="2:15">
      <c r="B54" s="73" t="s">
        <v>342</v>
      </c>
      <c r="C54" s="69" t="s">
        <v>343</v>
      </c>
      <c r="D54" s="74" t="s">
        <v>100</v>
      </c>
      <c r="E54" s="74" t="s">
        <v>217</v>
      </c>
      <c r="F54" s="69" t="s">
        <v>344</v>
      </c>
      <c r="G54" s="74" t="s">
        <v>345</v>
      </c>
      <c r="H54" s="74" t="s">
        <v>112</v>
      </c>
      <c r="I54" s="76">
        <v>135.49990300000002</v>
      </c>
      <c r="J54" s="78">
        <v>4213</v>
      </c>
      <c r="K54" s="69"/>
      <c r="L54" s="76">
        <v>5.708610932</v>
      </c>
      <c r="M54" s="79">
        <v>2.4040711581442787E-6</v>
      </c>
      <c r="N54" s="79">
        <f t="shared" si="0"/>
        <v>1.0524417434804735E-3</v>
      </c>
      <c r="O54" s="79">
        <f>L54/'סכום נכסי הקרן'!$C$42</f>
        <v>1.4485600111733342E-4</v>
      </c>
    </row>
    <row r="55" spans="2:15">
      <c r="B55" s="73" t="s">
        <v>346</v>
      </c>
      <c r="C55" s="69" t="s">
        <v>347</v>
      </c>
      <c r="D55" s="74" t="s">
        <v>100</v>
      </c>
      <c r="E55" s="74" t="s">
        <v>217</v>
      </c>
      <c r="F55" s="69" t="s">
        <v>348</v>
      </c>
      <c r="G55" s="74" t="s">
        <v>349</v>
      </c>
      <c r="H55" s="74" t="s">
        <v>112</v>
      </c>
      <c r="I55" s="76">
        <v>164.26085300000003</v>
      </c>
      <c r="J55" s="78">
        <v>9180</v>
      </c>
      <c r="K55" s="69"/>
      <c r="L55" s="76">
        <v>15.079146269000002</v>
      </c>
      <c r="M55" s="79">
        <v>7.605325783916066E-6</v>
      </c>
      <c r="N55" s="79">
        <f t="shared" si="0"/>
        <v>2.7799973020728257E-3</v>
      </c>
      <c r="O55" s="79">
        <f>L55/'סכום נכסי הקרן'!$C$42</f>
        <v>3.8263333318906565E-4</v>
      </c>
    </row>
    <row r="56" spans="2:15">
      <c r="B56" s="73" t="s">
        <v>350</v>
      </c>
      <c r="C56" s="69" t="s">
        <v>351</v>
      </c>
      <c r="D56" s="74" t="s">
        <v>100</v>
      </c>
      <c r="E56" s="74" t="s">
        <v>217</v>
      </c>
      <c r="F56" s="69" t="s">
        <v>352</v>
      </c>
      <c r="G56" s="74" t="s">
        <v>256</v>
      </c>
      <c r="H56" s="74" t="s">
        <v>112</v>
      </c>
      <c r="I56" s="76">
        <v>164.68354400000004</v>
      </c>
      <c r="J56" s="78">
        <v>17820</v>
      </c>
      <c r="K56" s="69"/>
      <c r="L56" s="76">
        <v>29.346607492000004</v>
      </c>
      <c r="M56" s="79">
        <v>1.3025117656959259E-5</v>
      </c>
      <c r="N56" s="79">
        <f t="shared" si="0"/>
        <v>5.4103520316976491E-3</v>
      </c>
      <c r="O56" s="79">
        <f>L56/'סכום נכסי הקרן'!$C$42</f>
        <v>7.4467015851818752E-4</v>
      </c>
    </row>
    <row r="57" spans="2:15">
      <c r="B57" s="73" t="s">
        <v>353</v>
      </c>
      <c r="C57" s="69" t="s">
        <v>354</v>
      </c>
      <c r="D57" s="74" t="s">
        <v>100</v>
      </c>
      <c r="E57" s="74" t="s">
        <v>217</v>
      </c>
      <c r="F57" s="69" t="s">
        <v>355</v>
      </c>
      <c r="G57" s="74" t="s">
        <v>237</v>
      </c>
      <c r="H57" s="74" t="s">
        <v>112</v>
      </c>
      <c r="I57" s="76">
        <v>127.68627600000002</v>
      </c>
      <c r="J57" s="78">
        <v>10400</v>
      </c>
      <c r="K57" s="69"/>
      <c r="L57" s="76">
        <v>13.279372753000002</v>
      </c>
      <c r="M57" s="79">
        <v>3.5145232986330673E-6</v>
      </c>
      <c r="N57" s="79">
        <f t="shared" si="0"/>
        <v>2.4481903529547486E-3</v>
      </c>
      <c r="O57" s="79">
        <f>L57/'סכום נכסי הקרן'!$C$42</f>
        <v>3.3696408062479876E-4</v>
      </c>
    </row>
    <row r="58" spans="2:15">
      <c r="B58" s="73" t="s">
        <v>356</v>
      </c>
      <c r="C58" s="69" t="s">
        <v>357</v>
      </c>
      <c r="D58" s="74" t="s">
        <v>100</v>
      </c>
      <c r="E58" s="74" t="s">
        <v>217</v>
      </c>
      <c r="F58" s="69" t="s">
        <v>358</v>
      </c>
      <c r="G58" s="74" t="s">
        <v>256</v>
      </c>
      <c r="H58" s="74" t="s">
        <v>112</v>
      </c>
      <c r="I58" s="76">
        <v>59.459847000000011</v>
      </c>
      <c r="J58" s="78">
        <v>3235</v>
      </c>
      <c r="K58" s="69"/>
      <c r="L58" s="76">
        <v>1.9235260400000003</v>
      </c>
      <c r="M58" s="79">
        <v>1.033363816427816E-6</v>
      </c>
      <c r="N58" s="79">
        <f t="shared" si="0"/>
        <v>3.5462201282973881E-4</v>
      </c>
      <c r="O58" s="79">
        <f>L58/'סכום נכסי הקרן'!$C$42</f>
        <v>4.8809472832971832E-5</v>
      </c>
    </row>
    <row r="59" spans="2:15">
      <c r="B59" s="73" t="s">
        <v>359</v>
      </c>
      <c r="C59" s="69" t="s">
        <v>360</v>
      </c>
      <c r="D59" s="74" t="s">
        <v>100</v>
      </c>
      <c r="E59" s="74" t="s">
        <v>217</v>
      </c>
      <c r="F59" s="69" t="s">
        <v>361</v>
      </c>
      <c r="G59" s="74" t="s">
        <v>345</v>
      </c>
      <c r="H59" s="74" t="s">
        <v>112</v>
      </c>
      <c r="I59" s="76">
        <v>9.3261340000000015</v>
      </c>
      <c r="J59" s="78">
        <v>4615</v>
      </c>
      <c r="K59" s="69"/>
      <c r="L59" s="76">
        <v>0.43040107100000008</v>
      </c>
      <c r="M59" s="79">
        <v>5.1521235714056066E-7</v>
      </c>
      <c r="N59" s="79">
        <f t="shared" si="0"/>
        <v>7.9348909735630781E-5</v>
      </c>
      <c r="O59" s="79">
        <f>L59/'סכום נכסי הקרן'!$C$42</f>
        <v>1.0921427079955976E-5</v>
      </c>
    </row>
    <row r="60" spans="2:15">
      <c r="B60" s="73" t="s">
        <v>362</v>
      </c>
      <c r="C60" s="69" t="s">
        <v>363</v>
      </c>
      <c r="D60" s="74" t="s">
        <v>100</v>
      </c>
      <c r="E60" s="74" t="s">
        <v>217</v>
      </c>
      <c r="F60" s="69" t="s">
        <v>364</v>
      </c>
      <c r="G60" s="74" t="s">
        <v>219</v>
      </c>
      <c r="H60" s="74" t="s">
        <v>112</v>
      </c>
      <c r="I60" s="76">
        <v>12420.710528000001</v>
      </c>
      <c r="J60" s="78">
        <v>105.8</v>
      </c>
      <c r="K60" s="69"/>
      <c r="L60" s="76">
        <v>13.141111738000001</v>
      </c>
      <c r="M60" s="79">
        <v>3.8994707638382488E-6</v>
      </c>
      <c r="N60" s="79">
        <f t="shared" si="0"/>
        <v>2.422700498169532E-3</v>
      </c>
      <c r="O60" s="79">
        <f>L60/'סכום נכסי הקרן'!$C$42</f>
        <v>3.3345570740022745E-4</v>
      </c>
    </row>
    <row r="61" spans="2:15">
      <c r="B61" s="73" t="s">
        <v>365</v>
      </c>
      <c r="C61" s="69" t="s">
        <v>366</v>
      </c>
      <c r="D61" s="74" t="s">
        <v>100</v>
      </c>
      <c r="E61" s="74" t="s">
        <v>217</v>
      </c>
      <c r="F61" s="69" t="s">
        <v>367</v>
      </c>
      <c r="G61" s="74" t="s">
        <v>345</v>
      </c>
      <c r="H61" s="74" t="s">
        <v>112</v>
      </c>
      <c r="I61" s="76">
        <v>1683.8134749999999</v>
      </c>
      <c r="J61" s="78">
        <v>1216</v>
      </c>
      <c r="K61" s="69"/>
      <c r="L61" s="76">
        <v>20.475171857000007</v>
      </c>
      <c r="M61" s="79">
        <v>9.4310021129689236E-6</v>
      </c>
      <c r="N61" s="79">
        <f t="shared" si="0"/>
        <v>3.7748106893131339E-3</v>
      </c>
      <c r="O61" s="79">
        <f>L61/'סכום נכסי הקרן'!$C$42</f>
        <v>5.1955748127260654E-4</v>
      </c>
    </row>
    <row r="62" spans="2:15">
      <c r="B62" s="73" t="s">
        <v>368</v>
      </c>
      <c r="C62" s="69" t="s">
        <v>369</v>
      </c>
      <c r="D62" s="74" t="s">
        <v>100</v>
      </c>
      <c r="E62" s="74" t="s">
        <v>217</v>
      </c>
      <c r="F62" s="69" t="s">
        <v>370</v>
      </c>
      <c r="G62" s="74" t="s">
        <v>237</v>
      </c>
      <c r="H62" s="74" t="s">
        <v>112</v>
      </c>
      <c r="I62" s="76">
        <v>21034.035610999999</v>
      </c>
      <c r="J62" s="78">
        <v>78.599999999999994</v>
      </c>
      <c r="K62" s="69"/>
      <c r="L62" s="76">
        <v>16.532751991000005</v>
      </c>
      <c r="M62" s="79">
        <v>1.6628279636626931E-5</v>
      </c>
      <c r="N62" s="79">
        <f t="shared" si="0"/>
        <v>3.0479846213380575E-3</v>
      </c>
      <c r="O62" s="79">
        <f>L62/'סכום נכסי הקרן'!$C$42</f>
        <v>4.1951857805833266E-4</v>
      </c>
    </row>
    <row r="63" spans="2:15">
      <c r="B63" s="73" t="s">
        <v>371</v>
      </c>
      <c r="C63" s="69" t="s">
        <v>372</v>
      </c>
      <c r="D63" s="74" t="s">
        <v>100</v>
      </c>
      <c r="E63" s="74" t="s">
        <v>217</v>
      </c>
      <c r="F63" s="69" t="s">
        <v>373</v>
      </c>
      <c r="G63" s="74" t="s">
        <v>213</v>
      </c>
      <c r="H63" s="74" t="s">
        <v>112</v>
      </c>
      <c r="I63" s="76">
        <v>1205.2030610000002</v>
      </c>
      <c r="J63" s="78">
        <v>742</v>
      </c>
      <c r="K63" s="69"/>
      <c r="L63" s="76">
        <v>8.9426067110000016</v>
      </c>
      <c r="M63" s="79">
        <v>6.7813617985354702E-6</v>
      </c>
      <c r="N63" s="79">
        <f t="shared" si="0"/>
        <v>1.6486624697836432E-3</v>
      </c>
      <c r="O63" s="79">
        <f>L63/'סכום נכסי הקרן'!$C$42</f>
        <v>2.2691864328309592E-4</v>
      </c>
    </row>
    <row r="64" spans="2:15">
      <c r="B64" s="73" t="s">
        <v>374</v>
      </c>
      <c r="C64" s="69" t="s">
        <v>375</v>
      </c>
      <c r="D64" s="74" t="s">
        <v>100</v>
      </c>
      <c r="E64" s="74" t="s">
        <v>217</v>
      </c>
      <c r="F64" s="69" t="s">
        <v>376</v>
      </c>
      <c r="G64" s="74" t="s">
        <v>108</v>
      </c>
      <c r="H64" s="74" t="s">
        <v>112</v>
      </c>
      <c r="I64" s="76">
        <v>61.792217000000008</v>
      </c>
      <c r="J64" s="78">
        <v>3189</v>
      </c>
      <c r="K64" s="69"/>
      <c r="L64" s="76">
        <v>1.9705538140000003</v>
      </c>
      <c r="M64" s="79">
        <v>2.2577926310689475E-6</v>
      </c>
      <c r="N64" s="79">
        <f t="shared" si="0"/>
        <v>3.6329207163215673E-4</v>
      </c>
      <c r="O64" s="79">
        <f>L64/'סכום נכסי הקרן'!$C$42</f>
        <v>5.0002802587659289E-5</v>
      </c>
    </row>
    <row r="65" spans="2:15">
      <c r="B65" s="73" t="s">
        <v>377</v>
      </c>
      <c r="C65" s="69" t="s">
        <v>378</v>
      </c>
      <c r="D65" s="74" t="s">
        <v>100</v>
      </c>
      <c r="E65" s="74" t="s">
        <v>217</v>
      </c>
      <c r="F65" s="69" t="s">
        <v>379</v>
      </c>
      <c r="G65" s="74" t="s">
        <v>133</v>
      </c>
      <c r="H65" s="74" t="s">
        <v>112</v>
      </c>
      <c r="I65" s="76">
        <v>116.27958200000003</v>
      </c>
      <c r="J65" s="78">
        <v>14500</v>
      </c>
      <c r="K65" s="69"/>
      <c r="L65" s="76">
        <v>16.860539390000007</v>
      </c>
      <c r="M65" s="79">
        <v>4.5229145099959976E-6</v>
      </c>
      <c r="N65" s="79">
        <f t="shared" si="0"/>
        <v>3.1084156343820011E-3</v>
      </c>
      <c r="O65" s="79">
        <f>L65/'סכום נכסי הקרן'!$C$42</f>
        <v>4.2783618323433598E-4</v>
      </c>
    </row>
    <row r="66" spans="2:15">
      <c r="B66" s="73" t="s">
        <v>380</v>
      </c>
      <c r="C66" s="69" t="s">
        <v>381</v>
      </c>
      <c r="D66" s="74" t="s">
        <v>100</v>
      </c>
      <c r="E66" s="74" t="s">
        <v>217</v>
      </c>
      <c r="F66" s="69" t="s">
        <v>382</v>
      </c>
      <c r="G66" s="74" t="s">
        <v>256</v>
      </c>
      <c r="H66" s="74" t="s">
        <v>112</v>
      </c>
      <c r="I66" s="76">
        <v>130.66809500000002</v>
      </c>
      <c r="J66" s="78">
        <v>22990</v>
      </c>
      <c r="K66" s="69"/>
      <c r="L66" s="76">
        <v>30.040595058000001</v>
      </c>
      <c r="M66" s="79">
        <v>6.9846587567339982E-6</v>
      </c>
      <c r="N66" s="79">
        <f t="shared" si="0"/>
        <v>5.5382958507133404E-3</v>
      </c>
      <c r="O66" s="79">
        <f>L66/'סכום נכסי הקרן'!$C$42</f>
        <v>7.6228009284956631E-4</v>
      </c>
    </row>
    <row r="67" spans="2:15">
      <c r="B67" s="73" t="s">
        <v>383</v>
      </c>
      <c r="C67" s="69" t="s">
        <v>384</v>
      </c>
      <c r="D67" s="74" t="s">
        <v>100</v>
      </c>
      <c r="E67" s="74" t="s">
        <v>217</v>
      </c>
      <c r="F67" s="69" t="s">
        <v>385</v>
      </c>
      <c r="G67" s="74" t="s">
        <v>109</v>
      </c>
      <c r="H67" s="74" t="s">
        <v>112</v>
      </c>
      <c r="I67" s="76">
        <v>74.434634000000017</v>
      </c>
      <c r="J67" s="78">
        <v>26200</v>
      </c>
      <c r="K67" s="69"/>
      <c r="L67" s="76">
        <v>19.501874200000003</v>
      </c>
      <c r="M67" s="79">
        <v>1.280392973431651E-5</v>
      </c>
      <c r="N67" s="79">
        <f t="shared" si="0"/>
        <v>3.5953731527109205E-3</v>
      </c>
      <c r="O67" s="79">
        <f>L67/'סכום נכסי הקרן'!$C$42</f>
        <v>4.948600534448363E-4</v>
      </c>
    </row>
    <row r="68" spans="2:15">
      <c r="B68" s="73" t="s">
        <v>386</v>
      </c>
      <c r="C68" s="69" t="s">
        <v>387</v>
      </c>
      <c r="D68" s="74" t="s">
        <v>100</v>
      </c>
      <c r="E68" s="74" t="s">
        <v>217</v>
      </c>
      <c r="F68" s="69" t="s">
        <v>388</v>
      </c>
      <c r="G68" s="74" t="s">
        <v>256</v>
      </c>
      <c r="H68" s="74" t="s">
        <v>112</v>
      </c>
      <c r="I68" s="76">
        <v>87.951908000000017</v>
      </c>
      <c r="J68" s="78">
        <v>8995</v>
      </c>
      <c r="K68" s="69"/>
      <c r="L68" s="76">
        <v>7.9112741250000012</v>
      </c>
      <c r="M68" s="79">
        <v>2.8129940683413844E-6</v>
      </c>
      <c r="N68" s="79">
        <f t="shared" si="0"/>
        <v>1.4585255909794342E-3</v>
      </c>
      <c r="O68" s="79">
        <f>L68/'סכום נכסי הקרן'!$C$42</f>
        <v>2.0074857914498546E-4</v>
      </c>
    </row>
    <row r="69" spans="2:15">
      <c r="B69" s="73" t="s">
        <v>389</v>
      </c>
      <c r="C69" s="69" t="s">
        <v>390</v>
      </c>
      <c r="D69" s="74" t="s">
        <v>100</v>
      </c>
      <c r="E69" s="74" t="s">
        <v>217</v>
      </c>
      <c r="F69" s="69" t="s">
        <v>391</v>
      </c>
      <c r="G69" s="74" t="s">
        <v>392</v>
      </c>
      <c r="H69" s="74" t="s">
        <v>112</v>
      </c>
      <c r="I69" s="76">
        <v>1198.703933</v>
      </c>
      <c r="J69" s="78">
        <v>4990</v>
      </c>
      <c r="K69" s="69"/>
      <c r="L69" s="76">
        <v>59.815326280000015</v>
      </c>
      <c r="M69" s="79">
        <v>1.6761081377740427E-5</v>
      </c>
      <c r="N69" s="79">
        <f t="shared" si="0"/>
        <v>1.1027576940669427E-2</v>
      </c>
      <c r="O69" s="79">
        <f>L69/'סכום נכסי הקרן'!$C$42</f>
        <v>1.5178138909203466E-3</v>
      </c>
    </row>
    <row r="70" spans="2:15">
      <c r="B70" s="73" t="s">
        <v>393</v>
      </c>
      <c r="C70" s="69" t="s">
        <v>394</v>
      </c>
      <c r="D70" s="74" t="s">
        <v>100</v>
      </c>
      <c r="E70" s="74" t="s">
        <v>217</v>
      </c>
      <c r="F70" s="69" t="s">
        <v>395</v>
      </c>
      <c r="G70" s="74" t="s">
        <v>134</v>
      </c>
      <c r="H70" s="74" t="s">
        <v>112</v>
      </c>
      <c r="I70" s="76">
        <v>551.90478700000017</v>
      </c>
      <c r="J70" s="78">
        <v>1766</v>
      </c>
      <c r="K70" s="69"/>
      <c r="L70" s="76">
        <v>9.7466385470000017</v>
      </c>
      <c r="M70" s="79">
        <v>4.1773738816803907E-6</v>
      </c>
      <c r="N70" s="79">
        <f t="shared" si="0"/>
        <v>1.7968940934436537E-3</v>
      </c>
      <c r="O70" s="79">
        <f>L70/'סכום נכסי הקרן'!$C$42</f>
        <v>2.4732095094100859E-4</v>
      </c>
    </row>
    <row r="71" spans="2:15">
      <c r="B71" s="73" t="s">
        <v>396</v>
      </c>
      <c r="C71" s="69" t="s">
        <v>397</v>
      </c>
      <c r="D71" s="74" t="s">
        <v>100</v>
      </c>
      <c r="E71" s="74" t="s">
        <v>217</v>
      </c>
      <c r="F71" s="69" t="s">
        <v>398</v>
      </c>
      <c r="G71" s="74" t="s">
        <v>392</v>
      </c>
      <c r="H71" s="74" t="s">
        <v>112</v>
      </c>
      <c r="I71" s="76">
        <v>291.37338500000004</v>
      </c>
      <c r="J71" s="78">
        <v>18310</v>
      </c>
      <c r="K71" s="69"/>
      <c r="L71" s="76">
        <v>53.350466821000012</v>
      </c>
      <c r="M71" s="79">
        <v>1.2705598434931956E-5</v>
      </c>
      <c r="N71" s="79">
        <f t="shared" si="0"/>
        <v>9.8357129230593719E-3</v>
      </c>
      <c r="O71" s="79">
        <f>L71/'סכום נכסי הקרן'!$C$42</f>
        <v>1.3537680836002432E-3</v>
      </c>
    </row>
    <row r="72" spans="2:15">
      <c r="B72" s="73" t="s">
        <v>399</v>
      </c>
      <c r="C72" s="69" t="s">
        <v>400</v>
      </c>
      <c r="D72" s="74" t="s">
        <v>100</v>
      </c>
      <c r="E72" s="74" t="s">
        <v>217</v>
      </c>
      <c r="F72" s="69" t="s">
        <v>401</v>
      </c>
      <c r="G72" s="74" t="s">
        <v>349</v>
      </c>
      <c r="H72" s="74" t="s">
        <v>112</v>
      </c>
      <c r="I72" s="76">
        <v>121.19753600000001</v>
      </c>
      <c r="J72" s="78">
        <v>16480</v>
      </c>
      <c r="K72" s="69"/>
      <c r="L72" s="76">
        <v>19.973353982000003</v>
      </c>
      <c r="M72" s="79">
        <v>8.3654546634216515E-6</v>
      </c>
      <c r="N72" s="79">
        <f t="shared" si="0"/>
        <v>3.6822953496682162E-3</v>
      </c>
      <c r="O72" s="79">
        <f>L72/'סכום נכסי הקרן'!$C$42</f>
        <v>5.0682385280719085E-4</v>
      </c>
    </row>
    <row r="73" spans="2:15">
      <c r="B73" s="73" t="s">
        <v>402</v>
      </c>
      <c r="C73" s="69" t="s">
        <v>403</v>
      </c>
      <c r="D73" s="74" t="s">
        <v>100</v>
      </c>
      <c r="E73" s="74" t="s">
        <v>217</v>
      </c>
      <c r="F73" s="69" t="s">
        <v>404</v>
      </c>
      <c r="G73" s="74" t="s">
        <v>110</v>
      </c>
      <c r="H73" s="74" t="s">
        <v>112</v>
      </c>
      <c r="I73" s="76">
        <v>751.28750300000013</v>
      </c>
      <c r="J73" s="78">
        <v>1546</v>
      </c>
      <c r="K73" s="69"/>
      <c r="L73" s="76">
        <v>11.614904789000002</v>
      </c>
      <c r="M73" s="79">
        <v>3.7518781201520482E-6</v>
      </c>
      <c r="N73" s="79">
        <f t="shared" si="0"/>
        <v>2.1413283883076274E-3</v>
      </c>
      <c r="O73" s="79">
        <f>L73/'סכום נכסי הקרן'!$C$42</f>
        <v>2.947282064121419E-4</v>
      </c>
    </row>
    <row r="74" spans="2:15">
      <c r="B74" s="73" t="s">
        <v>405</v>
      </c>
      <c r="C74" s="69" t="s">
        <v>406</v>
      </c>
      <c r="D74" s="74" t="s">
        <v>100</v>
      </c>
      <c r="E74" s="74" t="s">
        <v>217</v>
      </c>
      <c r="F74" s="69" t="s">
        <v>407</v>
      </c>
      <c r="G74" s="74" t="s">
        <v>256</v>
      </c>
      <c r="H74" s="74" t="s">
        <v>112</v>
      </c>
      <c r="I74" s="76">
        <v>2014.6968920000002</v>
      </c>
      <c r="J74" s="78">
        <v>855</v>
      </c>
      <c r="K74" s="69"/>
      <c r="L74" s="76">
        <v>17.225658423000006</v>
      </c>
      <c r="M74" s="79">
        <v>6.6583012777675632E-6</v>
      </c>
      <c r="N74" s="79">
        <f t="shared" si="0"/>
        <v>3.1757291220667881E-3</v>
      </c>
      <c r="O74" s="79">
        <f>L74/'סכום נכסי הקרן'!$C$42</f>
        <v>4.3710107861470439E-4</v>
      </c>
    </row>
    <row r="75" spans="2:15">
      <c r="B75" s="73" t="s">
        <v>408</v>
      </c>
      <c r="C75" s="69" t="s">
        <v>409</v>
      </c>
      <c r="D75" s="74" t="s">
        <v>100</v>
      </c>
      <c r="E75" s="74" t="s">
        <v>217</v>
      </c>
      <c r="F75" s="69" t="s">
        <v>410</v>
      </c>
      <c r="G75" s="74" t="s">
        <v>107</v>
      </c>
      <c r="H75" s="74" t="s">
        <v>112</v>
      </c>
      <c r="I75" s="76">
        <v>46601.878258000004</v>
      </c>
      <c r="J75" s="78">
        <v>125.8</v>
      </c>
      <c r="K75" s="69"/>
      <c r="L75" s="76">
        <v>58.625162849000013</v>
      </c>
      <c r="M75" s="79">
        <v>1.7989828719911186E-5</v>
      </c>
      <c r="N75" s="79">
        <f t="shared" si="0"/>
        <v>1.0808157945178433E-2</v>
      </c>
      <c r="O75" s="79">
        <f>L75/'סכום נכסי הקרן'!$C$42</f>
        <v>1.4876134941260348E-3</v>
      </c>
    </row>
    <row r="76" spans="2:15">
      <c r="B76" s="73" t="s">
        <v>411</v>
      </c>
      <c r="C76" s="69" t="s">
        <v>412</v>
      </c>
      <c r="D76" s="74" t="s">
        <v>100</v>
      </c>
      <c r="E76" s="74" t="s">
        <v>217</v>
      </c>
      <c r="F76" s="69" t="s">
        <v>413</v>
      </c>
      <c r="G76" s="74" t="s">
        <v>233</v>
      </c>
      <c r="H76" s="74" t="s">
        <v>112</v>
      </c>
      <c r="I76" s="76">
        <v>29.287203000000005</v>
      </c>
      <c r="J76" s="78">
        <v>68330</v>
      </c>
      <c r="K76" s="69"/>
      <c r="L76" s="76">
        <v>20.011945776000005</v>
      </c>
      <c r="M76" s="79">
        <v>5.4783200358996113E-6</v>
      </c>
      <c r="N76" s="79">
        <f t="shared" ref="N76:N139" si="1">IFERROR(L76/$L$11,0)</f>
        <v>3.6894101478993808E-3</v>
      </c>
      <c r="O76" s="79">
        <f>L76/'סכום נכסי הקרן'!$C$42</f>
        <v>5.0780311957127305E-4</v>
      </c>
    </row>
    <row r="77" spans="2:15">
      <c r="B77" s="73" t="s">
        <v>414</v>
      </c>
      <c r="C77" s="69" t="s">
        <v>415</v>
      </c>
      <c r="D77" s="74" t="s">
        <v>100</v>
      </c>
      <c r="E77" s="74" t="s">
        <v>217</v>
      </c>
      <c r="F77" s="69" t="s">
        <v>416</v>
      </c>
      <c r="G77" s="74" t="s">
        <v>276</v>
      </c>
      <c r="H77" s="74" t="s">
        <v>112</v>
      </c>
      <c r="I77" s="76">
        <v>363.15866100000005</v>
      </c>
      <c r="J77" s="78">
        <v>5758</v>
      </c>
      <c r="K77" s="69"/>
      <c r="L77" s="76">
        <v>20.910675712000003</v>
      </c>
      <c r="M77" s="79">
        <v>4.5951475589238811E-6</v>
      </c>
      <c r="N77" s="79">
        <f t="shared" si="1"/>
        <v>3.8551003503021837E-3</v>
      </c>
      <c r="O77" s="79">
        <f>L77/'סכום נכסי הקרן'!$C$42</f>
        <v>5.3060839149541639E-4</v>
      </c>
    </row>
    <row r="78" spans="2:15">
      <c r="B78" s="73" t="s">
        <v>417</v>
      </c>
      <c r="C78" s="69" t="s">
        <v>418</v>
      </c>
      <c r="D78" s="74" t="s">
        <v>100</v>
      </c>
      <c r="E78" s="74" t="s">
        <v>217</v>
      </c>
      <c r="F78" s="69" t="s">
        <v>419</v>
      </c>
      <c r="G78" s="74" t="s">
        <v>233</v>
      </c>
      <c r="H78" s="74" t="s">
        <v>112</v>
      </c>
      <c r="I78" s="76">
        <v>519.83894300000009</v>
      </c>
      <c r="J78" s="78">
        <v>808</v>
      </c>
      <c r="K78" s="69"/>
      <c r="L78" s="76">
        <v>4.2002986600000014</v>
      </c>
      <c r="M78" s="79">
        <v>3.4564585702696823E-6</v>
      </c>
      <c r="N78" s="79">
        <f t="shared" si="1"/>
        <v>7.7436870326707662E-4</v>
      </c>
      <c r="O78" s="79">
        <f>L78/'סכום נכסי הקרן'!$C$42</f>
        <v>1.0658257755410372E-4</v>
      </c>
    </row>
    <row r="79" spans="2:15">
      <c r="B79" s="73" t="s">
        <v>420</v>
      </c>
      <c r="C79" s="69" t="s">
        <v>421</v>
      </c>
      <c r="D79" s="74" t="s">
        <v>100</v>
      </c>
      <c r="E79" s="74" t="s">
        <v>217</v>
      </c>
      <c r="F79" s="69" t="s">
        <v>422</v>
      </c>
      <c r="G79" s="74" t="s">
        <v>233</v>
      </c>
      <c r="H79" s="74" t="s">
        <v>112</v>
      </c>
      <c r="I79" s="76">
        <v>345.71351099999998</v>
      </c>
      <c r="J79" s="78">
        <v>7673</v>
      </c>
      <c r="K79" s="69"/>
      <c r="L79" s="76">
        <v>26.526597712000001</v>
      </c>
      <c r="M79" s="79">
        <v>9.4728207527389541E-6</v>
      </c>
      <c r="N79" s="79">
        <f t="shared" si="1"/>
        <v>4.8904539260379255E-3</v>
      </c>
      <c r="O79" s="79">
        <f>L79/'סכום נכסי הקרן'!$C$42</f>
        <v>6.7311241098406787E-4</v>
      </c>
    </row>
    <row r="80" spans="2:15">
      <c r="B80" s="73" t="s">
        <v>423</v>
      </c>
      <c r="C80" s="69" t="s">
        <v>424</v>
      </c>
      <c r="D80" s="74" t="s">
        <v>100</v>
      </c>
      <c r="E80" s="74" t="s">
        <v>217</v>
      </c>
      <c r="F80" s="69" t="s">
        <v>425</v>
      </c>
      <c r="G80" s="74" t="s">
        <v>392</v>
      </c>
      <c r="H80" s="74" t="s">
        <v>112</v>
      </c>
      <c r="I80" s="76">
        <v>798.78293199999996</v>
      </c>
      <c r="J80" s="78">
        <v>7553</v>
      </c>
      <c r="K80" s="69"/>
      <c r="L80" s="76">
        <v>60.332074818000009</v>
      </c>
      <c r="M80" s="79">
        <v>1.2574887067607803E-5</v>
      </c>
      <c r="N80" s="79">
        <f t="shared" si="1"/>
        <v>1.1122844903182886E-2</v>
      </c>
      <c r="O80" s="79">
        <f>L80/'סכום נכסי הקרן'!$C$42</f>
        <v>1.5309263849560336E-3</v>
      </c>
    </row>
    <row r="81" spans="2:15">
      <c r="B81" s="73" t="s">
        <v>426</v>
      </c>
      <c r="C81" s="69" t="s">
        <v>427</v>
      </c>
      <c r="D81" s="74" t="s">
        <v>100</v>
      </c>
      <c r="E81" s="74" t="s">
        <v>217</v>
      </c>
      <c r="F81" s="69" t="s">
        <v>428</v>
      </c>
      <c r="G81" s="74" t="s">
        <v>429</v>
      </c>
      <c r="H81" s="74" t="s">
        <v>112</v>
      </c>
      <c r="I81" s="76">
        <v>875.71856200000013</v>
      </c>
      <c r="J81" s="78">
        <v>5064</v>
      </c>
      <c r="K81" s="69"/>
      <c r="L81" s="76">
        <v>44.346387958999998</v>
      </c>
      <c r="M81" s="79">
        <v>7.9839936400728956E-6</v>
      </c>
      <c r="N81" s="79">
        <f t="shared" si="1"/>
        <v>8.1757174234818632E-3</v>
      </c>
      <c r="O81" s="79">
        <f>L81/'סכום נכסי הקרן'!$C$42</f>
        <v>1.1252895844993287E-3</v>
      </c>
    </row>
    <row r="82" spans="2:15">
      <c r="B82" s="73" t="s">
        <v>430</v>
      </c>
      <c r="C82" s="69" t="s">
        <v>431</v>
      </c>
      <c r="D82" s="74" t="s">
        <v>100</v>
      </c>
      <c r="E82" s="74" t="s">
        <v>217</v>
      </c>
      <c r="F82" s="69" t="s">
        <v>432</v>
      </c>
      <c r="G82" s="74" t="s">
        <v>433</v>
      </c>
      <c r="H82" s="74" t="s">
        <v>112</v>
      </c>
      <c r="I82" s="76">
        <v>19.992151000000003</v>
      </c>
      <c r="J82" s="78">
        <v>45610</v>
      </c>
      <c r="K82" s="69"/>
      <c r="L82" s="76">
        <v>9.118420265000001</v>
      </c>
      <c r="M82" s="79">
        <v>6.7613140902935706E-6</v>
      </c>
      <c r="N82" s="79">
        <f t="shared" si="1"/>
        <v>1.681075525341877E-3</v>
      </c>
      <c r="O82" s="79">
        <f>L82/'סכום נכסי הקרן'!$C$42</f>
        <v>2.3137991217635779E-4</v>
      </c>
    </row>
    <row r="83" spans="2:15">
      <c r="B83" s="73" t="s">
        <v>434</v>
      </c>
      <c r="C83" s="69" t="s">
        <v>435</v>
      </c>
      <c r="D83" s="74" t="s">
        <v>100</v>
      </c>
      <c r="E83" s="74" t="s">
        <v>217</v>
      </c>
      <c r="F83" s="69" t="s">
        <v>436</v>
      </c>
      <c r="G83" s="74" t="s">
        <v>276</v>
      </c>
      <c r="H83" s="74" t="s">
        <v>112</v>
      </c>
      <c r="I83" s="76">
        <v>339.50336800000002</v>
      </c>
      <c r="J83" s="78">
        <v>7851</v>
      </c>
      <c r="K83" s="69"/>
      <c r="L83" s="76">
        <v>26.654409422000004</v>
      </c>
      <c r="M83" s="79">
        <v>5.486212903994166E-6</v>
      </c>
      <c r="N83" s="79">
        <f t="shared" si="1"/>
        <v>4.9140173428676827E-3</v>
      </c>
      <c r="O83" s="79">
        <f>L83/'סכום נכסי הקרן'!$C$42</f>
        <v>6.7635563309661117E-4</v>
      </c>
    </row>
    <row r="84" spans="2:15">
      <c r="B84" s="73" t="s">
        <v>437</v>
      </c>
      <c r="C84" s="69" t="s">
        <v>438</v>
      </c>
      <c r="D84" s="74" t="s">
        <v>100</v>
      </c>
      <c r="E84" s="74" t="s">
        <v>217</v>
      </c>
      <c r="F84" s="69" t="s">
        <v>439</v>
      </c>
      <c r="G84" s="74" t="s">
        <v>233</v>
      </c>
      <c r="H84" s="74" t="s">
        <v>112</v>
      </c>
      <c r="I84" s="76">
        <v>11582.074844000002</v>
      </c>
      <c r="J84" s="78">
        <v>159</v>
      </c>
      <c r="K84" s="69"/>
      <c r="L84" s="76">
        <v>18.415499002000004</v>
      </c>
      <c r="M84" s="79">
        <v>1.6786006319010814E-5</v>
      </c>
      <c r="N84" s="79">
        <f t="shared" si="1"/>
        <v>3.3950885964368267E-3</v>
      </c>
      <c r="O84" s="79">
        <f>L84/'סכום נכסי הקרן'!$C$42</f>
        <v>4.6729328303958854E-4</v>
      </c>
    </row>
    <row r="85" spans="2:15">
      <c r="B85" s="73" t="s">
        <v>440</v>
      </c>
      <c r="C85" s="69" t="s">
        <v>441</v>
      </c>
      <c r="D85" s="74" t="s">
        <v>100</v>
      </c>
      <c r="E85" s="74" t="s">
        <v>217</v>
      </c>
      <c r="F85" s="69" t="s">
        <v>442</v>
      </c>
      <c r="G85" s="74" t="s">
        <v>219</v>
      </c>
      <c r="H85" s="74" t="s">
        <v>112</v>
      </c>
      <c r="I85" s="76">
        <v>2462.8707310000004</v>
      </c>
      <c r="J85" s="78">
        <v>311.60000000000002</v>
      </c>
      <c r="K85" s="69"/>
      <c r="L85" s="76">
        <v>7.6743051990000017</v>
      </c>
      <c r="M85" s="79">
        <v>4.3057493832573153E-6</v>
      </c>
      <c r="N85" s="79">
        <f t="shared" si="1"/>
        <v>1.414837907127636E-3</v>
      </c>
      <c r="O85" s="79">
        <f>L85/'סכום נכסי הקרן'!$C$42</f>
        <v>1.9473549270095921E-4</v>
      </c>
    </row>
    <row r="86" spans="2:15">
      <c r="B86" s="73" t="s">
        <v>443</v>
      </c>
      <c r="C86" s="69" t="s">
        <v>444</v>
      </c>
      <c r="D86" s="74" t="s">
        <v>100</v>
      </c>
      <c r="E86" s="74" t="s">
        <v>217</v>
      </c>
      <c r="F86" s="69" t="s">
        <v>445</v>
      </c>
      <c r="G86" s="74" t="s">
        <v>107</v>
      </c>
      <c r="H86" s="74" t="s">
        <v>112</v>
      </c>
      <c r="I86" s="76">
        <v>402.05951100000004</v>
      </c>
      <c r="J86" s="78">
        <v>1892</v>
      </c>
      <c r="K86" s="69"/>
      <c r="L86" s="76">
        <v>7.6069659460000016</v>
      </c>
      <c r="M86" s="79">
        <v>4.2854752802088809E-6</v>
      </c>
      <c r="N86" s="79">
        <f t="shared" si="1"/>
        <v>1.402423216115025E-3</v>
      </c>
      <c r="O86" s="79">
        <f>L86/'סכום נכסי הקרן'!$C$42</f>
        <v>1.9302675917120876E-4</v>
      </c>
    </row>
    <row r="87" spans="2:15">
      <c r="B87" s="73" t="s">
        <v>446</v>
      </c>
      <c r="C87" s="69" t="s">
        <v>447</v>
      </c>
      <c r="D87" s="74" t="s">
        <v>100</v>
      </c>
      <c r="E87" s="74" t="s">
        <v>217</v>
      </c>
      <c r="F87" s="69" t="s">
        <v>448</v>
      </c>
      <c r="G87" s="74" t="s">
        <v>136</v>
      </c>
      <c r="H87" s="74" t="s">
        <v>112</v>
      </c>
      <c r="I87" s="76">
        <v>83.455988000000019</v>
      </c>
      <c r="J87" s="78">
        <v>7005</v>
      </c>
      <c r="K87" s="69"/>
      <c r="L87" s="76">
        <v>5.8460919840000001</v>
      </c>
      <c r="M87" s="79">
        <v>2.5323454870317415E-6</v>
      </c>
      <c r="N87" s="79">
        <f t="shared" si="1"/>
        <v>1.0777878039820458E-3</v>
      </c>
      <c r="O87" s="79">
        <f>L87/'סכום נכסי הקרן'!$C$42</f>
        <v>1.4834458278095488E-4</v>
      </c>
    </row>
    <row r="88" spans="2:15">
      <c r="B88" s="73" t="s">
        <v>449</v>
      </c>
      <c r="C88" s="69" t="s">
        <v>450</v>
      </c>
      <c r="D88" s="74" t="s">
        <v>100</v>
      </c>
      <c r="E88" s="74" t="s">
        <v>217</v>
      </c>
      <c r="F88" s="69" t="s">
        <v>451</v>
      </c>
      <c r="G88" s="74" t="s">
        <v>109</v>
      </c>
      <c r="H88" s="74" t="s">
        <v>112</v>
      </c>
      <c r="I88" s="76">
        <v>8520.7739610000026</v>
      </c>
      <c r="J88" s="78">
        <v>180</v>
      </c>
      <c r="K88" s="69"/>
      <c r="L88" s="76">
        <v>15.337393129000002</v>
      </c>
      <c r="M88" s="79">
        <v>1.6687813240801474E-5</v>
      </c>
      <c r="N88" s="79">
        <f t="shared" si="1"/>
        <v>2.827607794156499E-3</v>
      </c>
      <c r="O88" s="79">
        <f>L88/'סכום נכסי הקרן'!$C$42</f>
        <v>3.8918634720356285E-4</v>
      </c>
    </row>
    <row r="89" spans="2:15">
      <c r="B89" s="73" t="s">
        <v>452</v>
      </c>
      <c r="C89" s="69" t="s">
        <v>453</v>
      </c>
      <c r="D89" s="74" t="s">
        <v>100</v>
      </c>
      <c r="E89" s="74" t="s">
        <v>217</v>
      </c>
      <c r="F89" s="69" t="s">
        <v>454</v>
      </c>
      <c r="G89" s="74" t="s">
        <v>213</v>
      </c>
      <c r="H89" s="74" t="s">
        <v>112</v>
      </c>
      <c r="I89" s="76">
        <v>276.01408900000007</v>
      </c>
      <c r="J89" s="78">
        <v>8242</v>
      </c>
      <c r="K89" s="69"/>
      <c r="L89" s="76">
        <v>22.749081234000005</v>
      </c>
      <c r="M89" s="79">
        <v>7.766182124781998E-6</v>
      </c>
      <c r="N89" s="79">
        <f t="shared" si="1"/>
        <v>4.1940295111514685E-3</v>
      </c>
      <c r="O89" s="79">
        <f>L89/'סכום נכסי הקרן'!$C$42</f>
        <v>5.7725793120325651E-4</v>
      </c>
    </row>
    <row r="90" spans="2:15">
      <c r="B90" s="73" t="s">
        <v>455</v>
      </c>
      <c r="C90" s="69" t="s">
        <v>456</v>
      </c>
      <c r="D90" s="74" t="s">
        <v>100</v>
      </c>
      <c r="E90" s="74" t="s">
        <v>217</v>
      </c>
      <c r="F90" s="69" t="s">
        <v>457</v>
      </c>
      <c r="G90" s="74" t="s">
        <v>107</v>
      </c>
      <c r="H90" s="74" t="s">
        <v>112</v>
      </c>
      <c r="I90" s="76">
        <v>863.10567900000012</v>
      </c>
      <c r="J90" s="78">
        <v>1540</v>
      </c>
      <c r="K90" s="69"/>
      <c r="L90" s="76">
        <v>13.291827464000004</v>
      </c>
      <c r="M90" s="79">
        <v>9.1656970305843212E-6</v>
      </c>
      <c r="N90" s="79">
        <f t="shared" si="1"/>
        <v>2.4504865083444793E-3</v>
      </c>
      <c r="O90" s="79">
        <f>L90/'סכום נכסי הקרן'!$C$42</f>
        <v>3.3728011891362642E-4</v>
      </c>
    </row>
    <row r="91" spans="2:15">
      <c r="B91" s="73" t="s">
        <v>458</v>
      </c>
      <c r="C91" s="69" t="s">
        <v>459</v>
      </c>
      <c r="D91" s="74" t="s">
        <v>100</v>
      </c>
      <c r="E91" s="74" t="s">
        <v>217</v>
      </c>
      <c r="F91" s="69" t="s">
        <v>460</v>
      </c>
      <c r="G91" s="74" t="s">
        <v>345</v>
      </c>
      <c r="H91" s="74" t="s">
        <v>112</v>
      </c>
      <c r="I91" s="76">
        <v>148.183987</v>
      </c>
      <c r="J91" s="78">
        <v>4749</v>
      </c>
      <c r="K91" s="69"/>
      <c r="L91" s="76">
        <v>7.0372575220000009</v>
      </c>
      <c r="M91" s="79">
        <v>2.0054700165803435E-6</v>
      </c>
      <c r="N91" s="79">
        <f t="shared" si="1"/>
        <v>1.2973915483113813E-3</v>
      </c>
      <c r="O91" s="79">
        <f>L91/'סכום נכסי הקרן'!$C$42</f>
        <v>1.7857040804016651E-4</v>
      </c>
    </row>
    <row r="92" spans="2:15">
      <c r="B92" s="73" t="s">
        <v>461</v>
      </c>
      <c r="C92" s="69" t="s">
        <v>462</v>
      </c>
      <c r="D92" s="74" t="s">
        <v>100</v>
      </c>
      <c r="E92" s="74" t="s">
        <v>217</v>
      </c>
      <c r="F92" s="69" t="s">
        <v>463</v>
      </c>
      <c r="G92" s="74" t="s">
        <v>135</v>
      </c>
      <c r="H92" s="74" t="s">
        <v>112</v>
      </c>
      <c r="I92" s="76">
        <v>1763.2759230000001</v>
      </c>
      <c r="J92" s="78">
        <v>1279</v>
      </c>
      <c r="K92" s="69"/>
      <c r="L92" s="76">
        <v>22.552299058000003</v>
      </c>
      <c r="M92" s="79">
        <v>1.0665020452042155E-5</v>
      </c>
      <c r="N92" s="79">
        <f t="shared" si="1"/>
        <v>4.1577506722426192E-3</v>
      </c>
      <c r="O92" s="79">
        <f>L92/'סכום נכסי הקרן'!$C$42</f>
        <v>5.7226458353145412E-4</v>
      </c>
    </row>
    <row r="93" spans="2:15">
      <c r="B93" s="73" t="s">
        <v>464</v>
      </c>
      <c r="C93" s="69" t="s">
        <v>465</v>
      </c>
      <c r="D93" s="74" t="s">
        <v>100</v>
      </c>
      <c r="E93" s="74" t="s">
        <v>217</v>
      </c>
      <c r="F93" s="69" t="s">
        <v>466</v>
      </c>
      <c r="G93" s="74" t="s">
        <v>108</v>
      </c>
      <c r="H93" s="74" t="s">
        <v>112</v>
      </c>
      <c r="I93" s="76">
        <v>118.38821500000002</v>
      </c>
      <c r="J93" s="78">
        <v>13450</v>
      </c>
      <c r="K93" s="69"/>
      <c r="L93" s="76">
        <v>15.923214854000001</v>
      </c>
      <c r="M93" s="79">
        <v>9.6746315714979884E-6</v>
      </c>
      <c r="N93" s="79">
        <f t="shared" si="1"/>
        <v>2.9356101164327753E-3</v>
      </c>
      <c r="O93" s="79">
        <f>L93/'סכום נכסי הקרן'!$C$42</f>
        <v>4.0405157334386094E-4</v>
      </c>
    </row>
    <row r="94" spans="2:15">
      <c r="B94" s="73" t="s">
        <v>467</v>
      </c>
      <c r="C94" s="69" t="s">
        <v>468</v>
      </c>
      <c r="D94" s="74" t="s">
        <v>100</v>
      </c>
      <c r="E94" s="74" t="s">
        <v>217</v>
      </c>
      <c r="F94" s="69" t="s">
        <v>469</v>
      </c>
      <c r="G94" s="74" t="s">
        <v>237</v>
      </c>
      <c r="H94" s="74" t="s">
        <v>112</v>
      </c>
      <c r="I94" s="76">
        <v>48.528960000000005</v>
      </c>
      <c r="J94" s="78">
        <v>40330</v>
      </c>
      <c r="K94" s="69"/>
      <c r="L94" s="76">
        <v>19.571729729000001</v>
      </c>
      <c r="M94" s="79">
        <v>7.1351826295968375E-6</v>
      </c>
      <c r="N94" s="79">
        <f t="shared" si="1"/>
        <v>3.608251745350751E-3</v>
      </c>
      <c r="O94" s="79">
        <f>L94/'סכום נכסי הקרן'!$C$42</f>
        <v>4.9663263747752151E-4</v>
      </c>
    </row>
    <row r="95" spans="2:15">
      <c r="B95" s="73" t="s">
        <v>470</v>
      </c>
      <c r="C95" s="69" t="s">
        <v>471</v>
      </c>
      <c r="D95" s="74" t="s">
        <v>100</v>
      </c>
      <c r="E95" s="74" t="s">
        <v>217</v>
      </c>
      <c r="F95" s="69" t="s">
        <v>472</v>
      </c>
      <c r="G95" s="74" t="s">
        <v>349</v>
      </c>
      <c r="H95" s="74" t="s">
        <v>112</v>
      </c>
      <c r="I95" s="76">
        <v>60.107616000000007</v>
      </c>
      <c r="J95" s="78">
        <v>30370</v>
      </c>
      <c r="K95" s="69"/>
      <c r="L95" s="76">
        <v>18.254682918</v>
      </c>
      <c r="M95" s="79">
        <v>4.3637855755013134E-6</v>
      </c>
      <c r="N95" s="79">
        <f t="shared" si="1"/>
        <v>3.3654404803117764E-3</v>
      </c>
      <c r="O95" s="79">
        <f>L95/'סכום נכסי הקרן'!$C$42</f>
        <v>4.6321257494420808E-4</v>
      </c>
    </row>
    <row r="96" spans="2:15">
      <c r="B96" s="73" t="s">
        <v>473</v>
      </c>
      <c r="C96" s="69" t="s">
        <v>474</v>
      </c>
      <c r="D96" s="74" t="s">
        <v>100</v>
      </c>
      <c r="E96" s="74" t="s">
        <v>217</v>
      </c>
      <c r="F96" s="69" t="s">
        <v>475</v>
      </c>
      <c r="G96" s="74" t="s">
        <v>219</v>
      </c>
      <c r="H96" s="74" t="s">
        <v>112</v>
      </c>
      <c r="I96" s="76">
        <v>117.05221600000003</v>
      </c>
      <c r="J96" s="78">
        <v>39800</v>
      </c>
      <c r="K96" s="69"/>
      <c r="L96" s="76">
        <v>46.586781898000005</v>
      </c>
      <c r="M96" s="79">
        <v>1.1009198079046523E-5</v>
      </c>
      <c r="N96" s="79">
        <f t="shared" si="1"/>
        <v>8.5887573260660412E-3</v>
      </c>
      <c r="O96" s="79">
        <f>L96/'סכום נכסי הקרן'!$C$42</f>
        <v>1.1821395801982564E-3</v>
      </c>
    </row>
    <row r="97" spans="2:15">
      <c r="B97" s="73" t="s">
        <v>476</v>
      </c>
      <c r="C97" s="69" t="s">
        <v>477</v>
      </c>
      <c r="D97" s="74" t="s">
        <v>100</v>
      </c>
      <c r="E97" s="74" t="s">
        <v>217</v>
      </c>
      <c r="F97" s="69">
        <v>520029026</v>
      </c>
      <c r="G97" s="74" t="s">
        <v>266</v>
      </c>
      <c r="H97" s="74" t="s">
        <v>112</v>
      </c>
      <c r="I97" s="76">
        <v>12.741023000000002</v>
      </c>
      <c r="J97" s="78">
        <v>14950</v>
      </c>
      <c r="K97" s="69"/>
      <c r="L97" s="76">
        <v>1.9047828640000004</v>
      </c>
      <c r="M97" s="79">
        <v>3.5938150163147235E-7</v>
      </c>
      <c r="N97" s="79">
        <f t="shared" si="1"/>
        <v>3.511665135738296E-4</v>
      </c>
      <c r="O97" s="79">
        <f>L97/'סכום נכסי הקרן'!$C$42</f>
        <v>4.8333864746181589E-5</v>
      </c>
    </row>
    <row r="98" spans="2:15">
      <c r="B98" s="73" t="s">
        <v>478</v>
      </c>
      <c r="C98" s="69" t="s">
        <v>479</v>
      </c>
      <c r="D98" s="74" t="s">
        <v>100</v>
      </c>
      <c r="E98" s="74" t="s">
        <v>217</v>
      </c>
      <c r="F98" s="69" t="s">
        <v>480</v>
      </c>
      <c r="G98" s="74" t="s">
        <v>225</v>
      </c>
      <c r="H98" s="74" t="s">
        <v>112</v>
      </c>
      <c r="I98" s="76">
        <v>70.526986000000008</v>
      </c>
      <c r="J98" s="78">
        <v>15850</v>
      </c>
      <c r="K98" s="69"/>
      <c r="L98" s="76">
        <v>11.178527206</v>
      </c>
      <c r="M98" s="79">
        <v>7.3866064513291074E-6</v>
      </c>
      <c r="N98" s="79">
        <f t="shared" si="1"/>
        <v>2.0608776464828707E-3</v>
      </c>
      <c r="O98" s="79">
        <f>L98/'סכום נכסי הקרן'!$C$42</f>
        <v>2.8365512534152823E-4</v>
      </c>
    </row>
    <row r="99" spans="2:15">
      <c r="B99" s="73" t="s">
        <v>481</v>
      </c>
      <c r="C99" s="69" t="s">
        <v>482</v>
      </c>
      <c r="D99" s="74" t="s">
        <v>100</v>
      </c>
      <c r="E99" s="74" t="s">
        <v>217</v>
      </c>
      <c r="F99" s="69" t="s">
        <v>483</v>
      </c>
      <c r="G99" s="74" t="s">
        <v>135</v>
      </c>
      <c r="H99" s="74" t="s">
        <v>112</v>
      </c>
      <c r="I99" s="76">
        <v>1988.8886170000003</v>
      </c>
      <c r="J99" s="78">
        <v>1460</v>
      </c>
      <c r="K99" s="69"/>
      <c r="L99" s="76">
        <v>29.037773815000008</v>
      </c>
      <c r="M99" s="79">
        <v>1.0678575100855503E-5</v>
      </c>
      <c r="N99" s="79">
        <f t="shared" si="1"/>
        <v>5.3534153342524992E-3</v>
      </c>
      <c r="O99" s="79">
        <f>L99/'סכום נכסי הקרן'!$C$42</f>
        <v>7.3683350403367742E-4</v>
      </c>
    </row>
    <row r="100" spans="2:15">
      <c r="B100" s="73" t="s">
        <v>484</v>
      </c>
      <c r="C100" s="69" t="s">
        <v>485</v>
      </c>
      <c r="D100" s="74" t="s">
        <v>100</v>
      </c>
      <c r="E100" s="74" t="s">
        <v>217</v>
      </c>
      <c r="F100" s="69" t="s">
        <v>486</v>
      </c>
      <c r="G100" s="74" t="s">
        <v>136</v>
      </c>
      <c r="H100" s="74" t="s">
        <v>112</v>
      </c>
      <c r="I100" s="76">
        <v>3.3493750000000007</v>
      </c>
      <c r="J100" s="78">
        <v>11580</v>
      </c>
      <c r="K100" s="69"/>
      <c r="L100" s="76">
        <v>0.38785762500000004</v>
      </c>
      <c r="M100" s="79">
        <v>7.2541037245814536E-8</v>
      </c>
      <c r="N100" s="79">
        <f t="shared" si="1"/>
        <v>7.1505583396657332E-5</v>
      </c>
      <c r="O100" s="79">
        <f>L100/'סכום נכסי הקרן'!$C$42</f>
        <v>9.8418871472613256E-6</v>
      </c>
    </row>
    <row r="101" spans="2:15">
      <c r="B101" s="73" t="s">
        <v>487</v>
      </c>
      <c r="C101" s="69" t="s">
        <v>488</v>
      </c>
      <c r="D101" s="74" t="s">
        <v>100</v>
      </c>
      <c r="E101" s="74" t="s">
        <v>217</v>
      </c>
      <c r="F101" s="69" t="s">
        <v>489</v>
      </c>
      <c r="G101" s="74" t="s">
        <v>256</v>
      </c>
      <c r="H101" s="74" t="s">
        <v>112</v>
      </c>
      <c r="I101" s="76">
        <v>45.368623999999997</v>
      </c>
      <c r="J101" s="78">
        <v>8997</v>
      </c>
      <c r="K101" s="69"/>
      <c r="L101" s="76">
        <v>4.0818151130000002</v>
      </c>
      <c r="M101" s="79">
        <v>2.1533813122696478E-6</v>
      </c>
      <c r="N101" s="79">
        <f t="shared" si="1"/>
        <v>7.5252503021529553E-4</v>
      </c>
      <c r="O101" s="79">
        <f>L101/'סכום נכסי הקרן'!$C$42</f>
        <v>1.0357605757559036E-4</v>
      </c>
    </row>
    <row r="102" spans="2:15">
      <c r="B102" s="73" t="s">
        <v>490</v>
      </c>
      <c r="C102" s="69" t="s">
        <v>491</v>
      </c>
      <c r="D102" s="74" t="s">
        <v>100</v>
      </c>
      <c r="E102" s="74" t="s">
        <v>217</v>
      </c>
      <c r="F102" s="69" t="s">
        <v>492</v>
      </c>
      <c r="G102" s="74" t="s">
        <v>493</v>
      </c>
      <c r="H102" s="74" t="s">
        <v>112</v>
      </c>
      <c r="I102" s="76">
        <v>222.78908100000004</v>
      </c>
      <c r="J102" s="78">
        <v>35950</v>
      </c>
      <c r="K102" s="69"/>
      <c r="L102" s="76">
        <v>80.092674740999996</v>
      </c>
      <c r="M102" s="79">
        <v>1.3563731689662928E-5</v>
      </c>
      <c r="N102" s="79">
        <f t="shared" si="1"/>
        <v>1.4765916831347391E-2</v>
      </c>
      <c r="O102" s="79">
        <f>L102/'סכום נכסי הקרן'!$C$42</f>
        <v>2.0323516035638842E-3</v>
      </c>
    </row>
    <row r="103" spans="2:15">
      <c r="B103" s="73" t="s">
        <v>494</v>
      </c>
      <c r="C103" s="69" t="s">
        <v>495</v>
      </c>
      <c r="D103" s="74" t="s">
        <v>100</v>
      </c>
      <c r="E103" s="74" t="s">
        <v>217</v>
      </c>
      <c r="F103" s="69" t="s">
        <v>496</v>
      </c>
      <c r="G103" s="74" t="s">
        <v>286</v>
      </c>
      <c r="H103" s="74" t="s">
        <v>112</v>
      </c>
      <c r="I103" s="76">
        <v>151.31659000000002</v>
      </c>
      <c r="J103" s="78">
        <v>12800</v>
      </c>
      <c r="K103" s="69"/>
      <c r="L103" s="76">
        <v>19.368523523</v>
      </c>
      <c r="M103" s="79">
        <v>3.4185423230250547E-6</v>
      </c>
      <c r="N103" s="79">
        <f t="shared" si="1"/>
        <v>3.5707885697593171E-3</v>
      </c>
      <c r="O103" s="79">
        <f>L103/'סכום נכסי הקרן'!$C$42</f>
        <v>4.9147628004591205E-4</v>
      </c>
    </row>
    <row r="104" spans="2:15">
      <c r="B104" s="73" t="s">
        <v>497</v>
      </c>
      <c r="C104" s="69" t="s">
        <v>498</v>
      </c>
      <c r="D104" s="74" t="s">
        <v>100</v>
      </c>
      <c r="E104" s="74" t="s">
        <v>217</v>
      </c>
      <c r="F104" s="69" t="s">
        <v>499</v>
      </c>
      <c r="G104" s="74" t="s">
        <v>256</v>
      </c>
      <c r="H104" s="74" t="s">
        <v>112</v>
      </c>
      <c r="I104" s="76">
        <v>421.88513100000006</v>
      </c>
      <c r="J104" s="78">
        <v>2255</v>
      </c>
      <c r="K104" s="69"/>
      <c r="L104" s="76">
        <v>9.5135097130000013</v>
      </c>
      <c r="M104" s="79">
        <v>7.7898207365947783E-6</v>
      </c>
      <c r="N104" s="79">
        <f t="shared" si="1"/>
        <v>1.7539143704544445E-3</v>
      </c>
      <c r="O104" s="79">
        <f>L104/'סכום נכסי הקרן'!$C$42</f>
        <v>2.4140530683061984E-4</v>
      </c>
    </row>
    <row r="105" spans="2:15">
      <c r="B105" s="73" t="s">
        <v>500</v>
      </c>
      <c r="C105" s="69" t="s">
        <v>501</v>
      </c>
      <c r="D105" s="74" t="s">
        <v>100</v>
      </c>
      <c r="E105" s="74" t="s">
        <v>217</v>
      </c>
      <c r="F105" s="69" t="s">
        <v>502</v>
      </c>
      <c r="G105" s="74" t="s">
        <v>233</v>
      </c>
      <c r="H105" s="74" t="s">
        <v>112</v>
      </c>
      <c r="I105" s="76">
        <v>146.37813800000004</v>
      </c>
      <c r="J105" s="78">
        <v>21470</v>
      </c>
      <c r="K105" s="69"/>
      <c r="L105" s="76">
        <v>31.427386132000002</v>
      </c>
      <c r="M105" s="79">
        <v>1.1999031245012469E-5</v>
      </c>
      <c r="N105" s="79">
        <f t="shared" si="1"/>
        <v>5.793965195348881E-3</v>
      </c>
      <c r="O105" s="79">
        <f>L105/'סכום נכסי הקרן'!$C$42</f>
        <v>7.9746991604084006E-4</v>
      </c>
    </row>
    <row r="106" spans="2:15">
      <c r="B106" s="73" t="s">
        <v>503</v>
      </c>
      <c r="C106" s="69" t="s">
        <v>504</v>
      </c>
      <c r="D106" s="74" t="s">
        <v>100</v>
      </c>
      <c r="E106" s="74" t="s">
        <v>217</v>
      </c>
      <c r="F106" s="69" t="s">
        <v>505</v>
      </c>
      <c r="G106" s="74" t="s">
        <v>233</v>
      </c>
      <c r="H106" s="74" t="s">
        <v>112</v>
      </c>
      <c r="I106" s="76">
        <v>2101.2171430000003</v>
      </c>
      <c r="J106" s="78">
        <v>1625</v>
      </c>
      <c r="K106" s="69"/>
      <c r="L106" s="76">
        <v>34.144778569000003</v>
      </c>
      <c r="M106" s="79">
        <v>1.0833625541170294E-5</v>
      </c>
      <c r="N106" s="79">
        <f t="shared" si="1"/>
        <v>6.2949447275299211E-3</v>
      </c>
      <c r="O106" s="79">
        <f>L106/'סכום נכסי הקרן'!$C$42</f>
        <v>8.6642374851938272E-4</v>
      </c>
    </row>
    <row r="107" spans="2:15">
      <c r="B107" s="73" t="s">
        <v>506</v>
      </c>
      <c r="C107" s="69" t="s">
        <v>507</v>
      </c>
      <c r="D107" s="74" t="s">
        <v>100</v>
      </c>
      <c r="E107" s="74" t="s">
        <v>217</v>
      </c>
      <c r="F107" s="69" t="s">
        <v>508</v>
      </c>
      <c r="G107" s="74" t="s">
        <v>349</v>
      </c>
      <c r="H107" s="74" t="s">
        <v>112</v>
      </c>
      <c r="I107" s="76">
        <v>215.23204300000006</v>
      </c>
      <c r="J107" s="78">
        <v>7180</v>
      </c>
      <c r="K107" s="69"/>
      <c r="L107" s="76">
        <v>15.453660707000001</v>
      </c>
      <c r="M107" s="79">
        <v>4.4430029014352198E-6</v>
      </c>
      <c r="N107" s="79">
        <f t="shared" si="1"/>
        <v>2.849042930297E-3</v>
      </c>
      <c r="O107" s="79">
        <f>L107/'סכום נכסי הקרן'!$C$42</f>
        <v>3.9213663696919886E-4</v>
      </c>
    </row>
    <row r="108" spans="2:15">
      <c r="B108" s="73" t="s">
        <v>509</v>
      </c>
      <c r="C108" s="69" t="s">
        <v>510</v>
      </c>
      <c r="D108" s="74" t="s">
        <v>100</v>
      </c>
      <c r="E108" s="74" t="s">
        <v>217</v>
      </c>
      <c r="F108" s="69" t="s">
        <v>511</v>
      </c>
      <c r="G108" s="74" t="s">
        <v>349</v>
      </c>
      <c r="H108" s="74" t="s">
        <v>112</v>
      </c>
      <c r="I108" s="76">
        <v>53.780245000000008</v>
      </c>
      <c r="J108" s="78">
        <v>21910</v>
      </c>
      <c r="K108" s="69"/>
      <c r="L108" s="76">
        <v>11.783251570000001</v>
      </c>
      <c r="M108" s="79">
        <v>3.9040267842021647E-6</v>
      </c>
      <c r="N108" s="79">
        <f t="shared" si="1"/>
        <v>2.1723648666760859E-3</v>
      </c>
      <c r="O108" s="79">
        <f>L108/'סכום נכסי הקרן'!$C$42</f>
        <v>2.9900000594220582E-4</v>
      </c>
    </row>
    <row r="109" spans="2:15">
      <c r="B109" s="73" t="s">
        <v>512</v>
      </c>
      <c r="C109" s="69" t="s">
        <v>513</v>
      </c>
      <c r="D109" s="74" t="s">
        <v>100</v>
      </c>
      <c r="E109" s="74" t="s">
        <v>217</v>
      </c>
      <c r="F109" s="69" t="s">
        <v>514</v>
      </c>
      <c r="G109" s="74" t="s">
        <v>107</v>
      </c>
      <c r="H109" s="74" t="s">
        <v>112</v>
      </c>
      <c r="I109" s="76">
        <v>5349.6670400000012</v>
      </c>
      <c r="J109" s="78">
        <v>282</v>
      </c>
      <c r="K109" s="69"/>
      <c r="L109" s="76">
        <v>15.086061053000002</v>
      </c>
      <c r="M109" s="79">
        <v>4.760035933870306E-6</v>
      </c>
      <c r="N109" s="79">
        <f t="shared" si="1"/>
        <v>2.781272114354734E-3</v>
      </c>
      <c r="O109" s="79">
        <f>L109/'סכום נכסי הקרן'!$C$42</f>
        <v>3.8280879583151256E-4</v>
      </c>
    </row>
    <row r="110" spans="2:15">
      <c r="B110" s="73" t="s">
        <v>515</v>
      </c>
      <c r="C110" s="69" t="s">
        <v>516</v>
      </c>
      <c r="D110" s="74" t="s">
        <v>100</v>
      </c>
      <c r="E110" s="74" t="s">
        <v>217</v>
      </c>
      <c r="F110" s="69" t="s">
        <v>517</v>
      </c>
      <c r="G110" s="74" t="s">
        <v>219</v>
      </c>
      <c r="H110" s="74" t="s">
        <v>112</v>
      </c>
      <c r="I110" s="76">
        <v>5118.7355320000006</v>
      </c>
      <c r="J110" s="78">
        <v>315</v>
      </c>
      <c r="K110" s="69"/>
      <c r="L110" s="76">
        <v>16.124016925000003</v>
      </c>
      <c r="M110" s="79">
        <v>5.5834064976626152E-6</v>
      </c>
      <c r="N110" s="79">
        <f t="shared" si="1"/>
        <v>2.9726300647555967E-3</v>
      </c>
      <c r="O110" s="79">
        <f>L110/'סכום נכסי הקרן'!$C$42</f>
        <v>4.0914692585038544E-4</v>
      </c>
    </row>
    <row r="111" spans="2:15">
      <c r="B111" s="73" t="s">
        <v>518</v>
      </c>
      <c r="C111" s="69" t="s">
        <v>519</v>
      </c>
      <c r="D111" s="74" t="s">
        <v>100</v>
      </c>
      <c r="E111" s="74" t="s">
        <v>217</v>
      </c>
      <c r="F111" s="69" t="s">
        <v>520</v>
      </c>
      <c r="G111" s="74" t="s">
        <v>349</v>
      </c>
      <c r="H111" s="74" t="s">
        <v>112</v>
      </c>
      <c r="I111" s="76">
        <v>3862.823143000001</v>
      </c>
      <c r="J111" s="78">
        <v>1935</v>
      </c>
      <c r="K111" s="69"/>
      <c r="L111" s="76">
        <v>74.745627810000016</v>
      </c>
      <c r="M111" s="79">
        <v>1.4540170750825524E-5</v>
      </c>
      <c r="N111" s="79">
        <f t="shared" si="1"/>
        <v>1.3780133168462176E-2</v>
      </c>
      <c r="O111" s="79">
        <f>L111/'סכום נכסי הקרן'!$C$42</f>
        <v>1.896670288890718E-3</v>
      </c>
    </row>
    <row r="112" spans="2:15">
      <c r="B112" s="73" t="s">
        <v>521</v>
      </c>
      <c r="C112" s="69" t="s">
        <v>522</v>
      </c>
      <c r="D112" s="74" t="s">
        <v>100</v>
      </c>
      <c r="E112" s="74" t="s">
        <v>217</v>
      </c>
      <c r="F112" s="69" t="s">
        <v>523</v>
      </c>
      <c r="G112" s="74" t="s">
        <v>108</v>
      </c>
      <c r="H112" s="74" t="s">
        <v>112</v>
      </c>
      <c r="I112" s="76">
        <v>55.230926000000011</v>
      </c>
      <c r="J112" s="78">
        <v>28130</v>
      </c>
      <c r="K112" s="69"/>
      <c r="L112" s="76">
        <v>15.536459428000004</v>
      </c>
      <c r="M112" s="79">
        <v>6.4326717408954424E-6</v>
      </c>
      <c r="N112" s="79">
        <f t="shared" si="1"/>
        <v>2.8643077348747166E-3</v>
      </c>
      <c r="O112" s="79">
        <f>L112/'סכום נכסי הקרן'!$C$42</f>
        <v>3.9423765449597714E-4</v>
      </c>
    </row>
    <row r="113" spans="2:15">
      <c r="B113" s="73" t="s">
        <v>524</v>
      </c>
      <c r="C113" s="69" t="s">
        <v>525</v>
      </c>
      <c r="D113" s="74" t="s">
        <v>100</v>
      </c>
      <c r="E113" s="74" t="s">
        <v>217</v>
      </c>
      <c r="F113" s="69" t="s">
        <v>526</v>
      </c>
      <c r="G113" s="74" t="s">
        <v>321</v>
      </c>
      <c r="H113" s="74" t="s">
        <v>112</v>
      </c>
      <c r="I113" s="76">
        <v>726.02954900000009</v>
      </c>
      <c r="J113" s="78">
        <v>1105</v>
      </c>
      <c r="K113" s="69"/>
      <c r="L113" s="76">
        <v>8.0226265210000012</v>
      </c>
      <c r="M113" s="79">
        <v>7.2541457154282891E-6</v>
      </c>
      <c r="N113" s="79">
        <f t="shared" si="1"/>
        <v>1.4790545622445875E-3</v>
      </c>
      <c r="O113" s="79">
        <f>L113/'סכום נכסי הקרן'!$C$42</f>
        <v>2.0357414616847548E-4</v>
      </c>
    </row>
    <row r="114" spans="2:15">
      <c r="B114" s="75"/>
      <c r="C114" s="69"/>
      <c r="D114" s="69"/>
      <c r="E114" s="69"/>
      <c r="F114" s="69"/>
      <c r="G114" s="69"/>
      <c r="H114" s="69"/>
      <c r="I114" s="76"/>
      <c r="J114" s="78"/>
      <c r="K114" s="69"/>
      <c r="L114" s="69"/>
      <c r="M114" s="69"/>
      <c r="N114" s="79"/>
      <c r="O114" s="69"/>
    </row>
    <row r="115" spans="2:15">
      <c r="B115" s="71" t="s">
        <v>25</v>
      </c>
      <c r="C115" s="72"/>
      <c r="D115" s="72"/>
      <c r="E115" s="72"/>
      <c r="F115" s="72"/>
      <c r="G115" s="72"/>
      <c r="H115" s="72"/>
      <c r="I115" s="80"/>
      <c r="J115" s="82"/>
      <c r="K115" s="80">
        <v>6.6435275000000002E-2</v>
      </c>
      <c r="L115" s="80">
        <f>SUM(L116:L185)</f>
        <v>277.23732463100009</v>
      </c>
      <c r="M115" s="72"/>
      <c r="N115" s="83">
        <f t="shared" si="1"/>
        <v>5.1111581568283299E-2</v>
      </c>
      <c r="O115" s="83">
        <f>L115/'סכום נכסי הקרן'!$C$42</f>
        <v>7.0348970502435151E-3</v>
      </c>
    </row>
    <row r="116" spans="2:15">
      <c r="B116" s="73" t="s">
        <v>527</v>
      </c>
      <c r="C116" s="69" t="s">
        <v>528</v>
      </c>
      <c r="D116" s="74" t="s">
        <v>100</v>
      </c>
      <c r="E116" s="74" t="s">
        <v>217</v>
      </c>
      <c r="F116" s="69" t="s">
        <v>529</v>
      </c>
      <c r="G116" s="74" t="s">
        <v>530</v>
      </c>
      <c r="H116" s="74" t="s">
        <v>112</v>
      </c>
      <c r="I116" s="76">
        <v>3240.7468640000006</v>
      </c>
      <c r="J116" s="78">
        <v>147.80000000000001</v>
      </c>
      <c r="K116" s="69"/>
      <c r="L116" s="76">
        <v>4.7898238660000008</v>
      </c>
      <c r="M116" s="79">
        <v>1.0917005403517823E-5</v>
      </c>
      <c r="N116" s="79">
        <f t="shared" si="1"/>
        <v>8.8305380074856757E-4</v>
      </c>
      <c r="O116" s="79">
        <f>L116/'סכום נכסי הקרן'!$C$42</f>
        <v>1.2154177952394505E-4</v>
      </c>
    </row>
    <row r="117" spans="2:15">
      <c r="B117" s="73" t="s">
        <v>531</v>
      </c>
      <c r="C117" s="69" t="s">
        <v>532</v>
      </c>
      <c r="D117" s="74" t="s">
        <v>100</v>
      </c>
      <c r="E117" s="74" t="s">
        <v>217</v>
      </c>
      <c r="F117" s="69" t="s">
        <v>533</v>
      </c>
      <c r="G117" s="74" t="s">
        <v>345</v>
      </c>
      <c r="H117" s="74" t="s">
        <v>112</v>
      </c>
      <c r="I117" s="76">
        <v>1312.8267860000001</v>
      </c>
      <c r="J117" s="78">
        <v>427.1</v>
      </c>
      <c r="K117" s="69"/>
      <c r="L117" s="76">
        <v>5.607083202000001</v>
      </c>
      <c r="M117" s="79">
        <v>7.9634978975077856E-6</v>
      </c>
      <c r="N117" s="79">
        <f t="shared" si="1"/>
        <v>1.0337240514805078E-3</v>
      </c>
      <c r="O117" s="79">
        <f>L117/'סכום נכסי הקרן'!$C$42</f>
        <v>1.422797349913868E-4</v>
      </c>
    </row>
    <row r="118" spans="2:15">
      <c r="B118" s="73" t="s">
        <v>534</v>
      </c>
      <c r="C118" s="69" t="s">
        <v>535</v>
      </c>
      <c r="D118" s="74" t="s">
        <v>100</v>
      </c>
      <c r="E118" s="74" t="s">
        <v>217</v>
      </c>
      <c r="F118" s="69" t="s">
        <v>536</v>
      </c>
      <c r="G118" s="74" t="s">
        <v>537</v>
      </c>
      <c r="H118" s="74" t="s">
        <v>112</v>
      </c>
      <c r="I118" s="76">
        <v>44.740951000000003</v>
      </c>
      <c r="J118" s="78">
        <v>1975</v>
      </c>
      <c r="K118" s="69"/>
      <c r="L118" s="76">
        <v>0.88363378700000017</v>
      </c>
      <c r="M118" s="79">
        <v>1.0011409945321053E-5</v>
      </c>
      <c r="N118" s="79">
        <f t="shared" si="1"/>
        <v>1.629070704705951E-4</v>
      </c>
      <c r="O118" s="79">
        <f>L118/'סכום נכסי הקרן'!$C$42</f>
        <v>2.2422207146658913E-5</v>
      </c>
    </row>
    <row r="119" spans="2:15">
      <c r="B119" s="73" t="s">
        <v>538</v>
      </c>
      <c r="C119" s="69" t="s">
        <v>539</v>
      </c>
      <c r="D119" s="74" t="s">
        <v>100</v>
      </c>
      <c r="E119" s="74" t="s">
        <v>217</v>
      </c>
      <c r="F119" s="69" t="s">
        <v>540</v>
      </c>
      <c r="G119" s="74" t="s">
        <v>109</v>
      </c>
      <c r="H119" s="74" t="s">
        <v>112</v>
      </c>
      <c r="I119" s="76">
        <v>584.81212900000014</v>
      </c>
      <c r="J119" s="78">
        <v>461.8</v>
      </c>
      <c r="K119" s="69"/>
      <c r="L119" s="76">
        <v>2.7006624110000002</v>
      </c>
      <c r="M119" s="79">
        <v>1.0630721340379641E-5</v>
      </c>
      <c r="N119" s="79">
        <f t="shared" si="1"/>
        <v>4.9789517804626929E-4</v>
      </c>
      <c r="O119" s="79">
        <f>L119/'סכום נכסי הקרן'!$C$42</f>
        <v>6.8529308072550293E-5</v>
      </c>
    </row>
    <row r="120" spans="2:15">
      <c r="B120" s="73" t="s">
        <v>541</v>
      </c>
      <c r="C120" s="69" t="s">
        <v>542</v>
      </c>
      <c r="D120" s="74" t="s">
        <v>100</v>
      </c>
      <c r="E120" s="74" t="s">
        <v>217</v>
      </c>
      <c r="F120" s="69" t="s">
        <v>543</v>
      </c>
      <c r="G120" s="74" t="s">
        <v>109</v>
      </c>
      <c r="H120" s="74" t="s">
        <v>112</v>
      </c>
      <c r="I120" s="76">
        <v>257.15992100000005</v>
      </c>
      <c r="J120" s="78">
        <v>2608</v>
      </c>
      <c r="K120" s="69"/>
      <c r="L120" s="76">
        <v>6.7067307510000012</v>
      </c>
      <c r="M120" s="79">
        <v>1.5218950676819189E-5</v>
      </c>
      <c r="N120" s="79">
        <f t="shared" si="1"/>
        <v>1.2364555035744283E-3</v>
      </c>
      <c r="O120" s="79">
        <f>L120/'סכום נכסי הקרן'!$C$42</f>
        <v>1.7018329130027857E-4</v>
      </c>
    </row>
    <row r="121" spans="2:15">
      <c r="B121" s="73" t="s">
        <v>544</v>
      </c>
      <c r="C121" s="69" t="s">
        <v>545</v>
      </c>
      <c r="D121" s="74" t="s">
        <v>100</v>
      </c>
      <c r="E121" s="74" t="s">
        <v>217</v>
      </c>
      <c r="F121" s="69" t="s">
        <v>546</v>
      </c>
      <c r="G121" s="74" t="s">
        <v>237</v>
      </c>
      <c r="H121" s="74" t="s">
        <v>112</v>
      </c>
      <c r="I121" s="76">
        <v>84.404250000000005</v>
      </c>
      <c r="J121" s="78">
        <v>9912</v>
      </c>
      <c r="K121" s="69"/>
      <c r="L121" s="76">
        <v>8.3661492600000003</v>
      </c>
      <c r="M121" s="79">
        <v>2.1101062500000001E-5</v>
      </c>
      <c r="N121" s="79">
        <f t="shared" si="1"/>
        <v>1.5423865487234213E-3</v>
      </c>
      <c r="O121" s="79">
        <f>L121/'סכום נכסי הקרן'!$C$42</f>
        <v>2.1229103559344448E-4</v>
      </c>
    </row>
    <row r="122" spans="2:15">
      <c r="B122" s="73" t="s">
        <v>547</v>
      </c>
      <c r="C122" s="69" t="s">
        <v>548</v>
      </c>
      <c r="D122" s="74" t="s">
        <v>100</v>
      </c>
      <c r="E122" s="74" t="s">
        <v>217</v>
      </c>
      <c r="F122" s="69" t="s">
        <v>549</v>
      </c>
      <c r="G122" s="74" t="s">
        <v>108</v>
      </c>
      <c r="H122" s="74" t="s">
        <v>112</v>
      </c>
      <c r="I122" s="76">
        <v>321.54000000000008</v>
      </c>
      <c r="J122" s="78">
        <v>625.9</v>
      </c>
      <c r="K122" s="69"/>
      <c r="L122" s="76">
        <v>2.0125188600000006</v>
      </c>
      <c r="M122" s="79">
        <v>5.6579856923383279E-6</v>
      </c>
      <c r="N122" s="79">
        <f t="shared" si="1"/>
        <v>3.7102876392097685E-4</v>
      </c>
      <c r="O122" s="79">
        <f>L122/'סכום נכסי הקרן'!$C$42</f>
        <v>5.1067665620483852E-5</v>
      </c>
    </row>
    <row r="123" spans="2:15">
      <c r="B123" s="73" t="s">
        <v>550</v>
      </c>
      <c r="C123" s="69" t="s">
        <v>551</v>
      </c>
      <c r="D123" s="74" t="s">
        <v>100</v>
      </c>
      <c r="E123" s="74" t="s">
        <v>217</v>
      </c>
      <c r="F123" s="69" t="s">
        <v>552</v>
      </c>
      <c r="G123" s="74" t="s">
        <v>108</v>
      </c>
      <c r="H123" s="74" t="s">
        <v>112</v>
      </c>
      <c r="I123" s="76">
        <v>16.443749000000004</v>
      </c>
      <c r="J123" s="78">
        <v>6915</v>
      </c>
      <c r="K123" s="69"/>
      <c r="L123" s="76">
        <v>1.1370852430000002</v>
      </c>
      <c r="M123" s="79">
        <v>1.4697525685086854E-6</v>
      </c>
      <c r="N123" s="79">
        <f t="shared" si="1"/>
        <v>2.0963347999783394E-4</v>
      </c>
      <c r="O123" s="79">
        <f>L123/'סכום נכסי הקרן'!$C$42</f>
        <v>2.8853537785733161E-5</v>
      </c>
    </row>
    <row r="124" spans="2:15">
      <c r="B124" s="73" t="s">
        <v>553</v>
      </c>
      <c r="C124" s="69" t="s">
        <v>554</v>
      </c>
      <c r="D124" s="74" t="s">
        <v>100</v>
      </c>
      <c r="E124" s="74" t="s">
        <v>217</v>
      </c>
      <c r="F124" s="69" t="s">
        <v>555</v>
      </c>
      <c r="G124" s="74" t="s">
        <v>213</v>
      </c>
      <c r="H124" s="74" t="s">
        <v>112</v>
      </c>
      <c r="I124" s="76">
        <v>25.960202000000002</v>
      </c>
      <c r="J124" s="78">
        <v>6622</v>
      </c>
      <c r="K124" s="69"/>
      <c r="L124" s="76">
        <v>1.7190845620000001</v>
      </c>
      <c r="M124" s="79">
        <v>2.0198428565148569E-6</v>
      </c>
      <c r="N124" s="79">
        <f t="shared" si="1"/>
        <v>3.1693110200939622E-4</v>
      </c>
      <c r="O124" s="79">
        <f>L124/'סכום נכסי הקרן'!$C$42</f>
        <v>4.3621770374639834E-5</v>
      </c>
    </row>
    <row r="125" spans="2:15">
      <c r="B125" s="73" t="s">
        <v>556</v>
      </c>
      <c r="C125" s="69" t="s">
        <v>557</v>
      </c>
      <c r="D125" s="74" t="s">
        <v>100</v>
      </c>
      <c r="E125" s="74" t="s">
        <v>217</v>
      </c>
      <c r="F125" s="69" t="s">
        <v>558</v>
      </c>
      <c r="G125" s="74" t="s">
        <v>559</v>
      </c>
      <c r="H125" s="74" t="s">
        <v>112</v>
      </c>
      <c r="I125" s="76">
        <v>293.00962200000004</v>
      </c>
      <c r="J125" s="78">
        <v>343.1</v>
      </c>
      <c r="K125" s="69"/>
      <c r="L125" s="76">
        <v>1.0053160130000001</v>
      </c>
      <c r="M125" s="79">
        <v>1.508544268605558E-5</v>
      </c>
      <c r="N125" s="79">
        <f t="shared" si="1"/>
        <v>1.8534045323349396E-4</v>
      </c>
      <c r="O125" s="79">
        <f>L125/'סכום נכסי הקרן'!$C$42</f>
        <v>2.5509893604078814E-5</v>
      </c>
    </row>
    <row r="126" spans="2:15">
      <c r="B126" s="73" t="s">
        <v>560</v>
      </c>
      <c r="C126" s="69" t="s">
        <v>561</v>
      </c>
      <c r="D126" s="74" t="s">
        <v>100</v>
      </c>
      <c r="E126" s="74" t="s">
        <v>217</v>
      </c>
      <c r="F126" s="69" t="s">
        <v>562</v>
      </c>
      <c r="G126" s="74" t="s">
        <v>219</v>
      </c>
      <c r="H126" s="74" t="s">
        <v>112</v>
      </c>
      <c r="I126" s="76">
        <v>167.42681600000003</v>
      </c>
      <c r="J126" s="78">
        <v>4378</v>
      </c>
      <c r="K126" s="69"/>
      <c r="L126" s="76">
        <v>7.329945997000002</v>
      </c>
      <c r="M126" s="79">
        <v>1.0438939862881485E-5</v>
      </c>
      <c r="N126" s="79">
        <f t="shared" si="1"/>
        <v>1.3513517100030665E-3</v>
      </c>
      <c r="O126" s="79">
        <f>L126/'סכום נכסי הקרן'!$C$42</f>
        <v>1.8599737802755306E-4</v>
      </c>
    </row>
    <row r="127" spans="2:15">
      <c r="B127" s="73" t="s">
        <v>563</v>
      </c>
      <c r="C127" s="69" t="s">
        <v>564</v>
      </c>
      <c r="D127" s="74" t="s">
        <v>100</v>
      </c>
      <c r="E127" s="74" t="s">
        <v>217</v>
      </c>
      <c r="F127" s="69" t="s">
        <v>565</v>
      </c>
      <c r="G127" s="74" t="s">
        <v>134</v>
      </c>
      <c r="H127" s="74" t="s">
        <v>112</v>
      </c>
      <c r="I127" s="76">
        <v>17.112627000000003</v>
      </c>
      <c r="J127" s="78">
        <v>8800</v>
      </c>
      <c r="K127" s="69"/>
      <c r="L127" s="76">
        <v>1.5059111540000001</v>
      </c>
      <c r="M127" s="79">
        <v>1.5846710913966684E-6</v>
      </c>
      <c r="N127" s="79">
        <f t="shared" si="1"/>
        <v>2.7763036916008413E-4</v>
      </c>
      <c r="O127" s="79">
        <f>L127/'סכום נכסי הקרן'!$C$42</f>
        <v>3.8212495194519043E-5</v>
      </c>
    </row>
    <row r="128" spans="2:15">
      <c r="B128" s="73" t="s">
        <v>566</v>
      </c>
      <c r="C128" s="69" t="s">
        <v>567</v>
      </c>
      <c r="D128" s="74" t="s">
        <v>100</v>
      </c>
      <c r="E128" s="74" t="s">
        <v>217</v>
      </c>
      <c r="F128" s="69" t="s">
        <v>568</v>
      </c>
      <c r="G128" s="74" t="s">
        <v>537</v>
      </c>
      <c r="H128" s="74" t="s">
        <v>112</v>
      </c>
      <c r="I128" s="76">
        <v>175.86358100000004</v>
      </c>
      <c r="J128" s="78">
        <v>474.8</v>
      </c>
      <c r="K128" s="69"/>
      <c r="L128" s="76">
        <v>0.83500028100000012</v>
      </c>
      <c r="M128" s="79">
        <v>3.3871464627121895E-6</v>
      </c>
      <c r="N128" s="79">
        <f t="shared" si="1"/>
        <v>1.5394097828881875E-4</v>
      </c>
      <c r="O128" s="79">
        <f>L128/'סכום נכסי הקרן'!$C$42</f>
        <v>2.1188131942832105E-5</v>
      </c>
    </row>
    <row r="129" spans="2:15">
      <c r="B129" s="73" t="s">
        <v>569</v>
      </c>
      <c r="C129" s="69" t="s">
        <v>570</v>
      </c>
      <c r="D129" s="74" t="s">
        <v>100</v>
      </c>
      <c r="E129" s="74" t="s">
        <v>217</v>
      </c>
      <c r="F129" s="69" t="s">
        <v>571</v>
      </c>
      <c r="G129" s="74" t="s">
        <v>237</v>
      </c>
      <c r="H129" s="74" t="s">
        <v>112</v>
      </c>
      <c r="I129" s="76">
        <v>184.35750500000003</v>
      </c>
      <c r="J129" s="78">
        <v>2461</v>
      </c>
      <c r="K129" s="69"/>
      <c r="L129" s="76">
        <v>4.5370381860000011</v>
      </c>
      <c r="M129" s="79">
        <v>6.5856609759012853E-6</v>
      </c>
      <c r="N129" s="79">
        <f t="shared" si="1"/>
        <v>8.364501339450061E-4</v>
      </c>
      <c r="O129" s="79">
        <f>L129/'סכום נכסי הקרן'!$C$42</f>
        <v>1.1512734295072127E-4</v>
      </c>
    </row>
    <row r="130" spans="2:15">
      <c r="B130" s="73" t="s">
        <v>572</v>
      </c>
      <c r="C130" s="69" t="s">
        <v>573</v>
      </c>
      <c r="D130" s="74" t="s">
        <v>100</v>
      </c>
      <c r="E130" s="74" t="s">
        <v>217</v>
      </c>
      <c r="F130" s="69" t="s">
        <v>574</v>
      </c>
      <c r="G130" s="74" t="s">
        <v>109</v>
      </c>
      <c r="H130" s="74" t="s">
        <v>112</v>
      </c>
      <c r="I130" s="76">
        <v>98.417499000000021</v>
      </c>
      <c r="J130" s="78">
        <v>1686</v>
      </c>
      <c r="K130" s="69"/>
      <c r="L130" s="76">
        <v>1.6593190350000002</v>
      </c>
      <c r="M130" s="79">
        <v>1.5075422530777731E-5</v>
      </c>
      <c r="N130" s="79">
        <f t="shared" si="1"/>
        <v>3.0591270608345904E-4</v>
      </c>
      <c r="O130" s="79">
        <f>L130/'סכום נכסי הקרן'!$C$42</f>
        <v>4.2105220140438299E-5</v>
      </c>
    </row>
    <row r="131" spans="2:15">
      <c r="B131" s="73" t="s">
        <v>575</v>
      </c>
      <c r="C131" s="69" t="s">
        <v>576</v>
      </c>
      <c r="D131" s="74" t="s">
        <v>100</v>
      </c>
      <c r="E131" s="74" t="s">
        <v>217</v>
      </c>
      <c r="F131" s="69" t="s">
        <v>577</v>
      </c>
      <c r="G131" s="74" t="s">
        <v>237</v>
      </c>
      <c r="H131" s="74" t="s">
        <v>112</v>
      </c>
      <c r="I131" s="76">
        <v>42.906574000000006</v>
      </c>
      <c r="J131" s="78">
        <v>7850</v>
      </c>
      <c r="K131" s="69"/>
      <c r="L131" s="76">
        <v>3.3681660270000005</v>
      </c>
      <c r="M131" s="79">
        <v>8.4778611558869447E-6</v>
      </c>
      <c r="N131" s="79">
        <f t="shared" si="1"/>
        <v>6.2095640568478317E-4</v>
      </c>
      <c r="O131" s="79">
        <f>L131/'סכום נכסי הקרן'!$C$42</f>
        <v>8.5467212178627519E-5</v>
      </c>
    </row>
    <row r="132" spans="2:15">
      <c r="B132" s="73" t="s">
        <v>578</v>
      </c>
      <c r="C132" s="69" t="s">
        <v>579</v>
      </c>
      <c r="D132" s="74" t="s">
        <v>100</v>
      </c>
      <c r="E132" s="74" t="s">
        <v>217</v>
      </c>
      <c r="F132" s="69" t="s">
        <v>580</v>
      </c>
      <c r="G132" s="74" t="s">
        <v>581</v>
      </c>
      <c r="H132" s="74" t="s">
        <v>112</v>
      </c>
      <c r="I132" s="76">
        <v>132.14463400000002</v>
      </c>
      <c r="J132" s="78">
        <v>206</v>
      </c>
      <c r="K132" s="69"/>
      <c r="L132" s="76">
        <v>0.27221794500000002</v>
      </c>
      <c r="M132" s="79">
        <v>4.492113683272152E-6</v>
      </c>
      <c r="N132" s="79">
        <f t="shared" si="1"/>
        <v>5.0186206776943411E-5</v>
      </c>
      <c r="O132" s="79">
        <f>L132/'סכום נכסי הקרן'!$C$42</f>
        <v>6.9075302932342512E-6</v>
      </c>
    </row>
    <row r="133" spans="2:15">
      <c r="B133" s="73" t="s">
        <v>582</v>
      </c>
      <c r="C133" s="69" t="s">
        <v>583</v>
      </c>
      <c r="D133" s="74" t="s">
        <v>100</v>
      </c>
      <c r="E133" s="74" t="s">
        <v>217</v>
      </c>
      <c r="F133" s="69" t="s">
        <v>584</v>
      </c>
      <c r="G133" s="74" t="s">
        <v>213</v>
      </c>
      <c r="H133" s="74" t="s">
        <v>112</v>
      </c>
      <c r="I133" s="76">
        <v>267.95000000000005</v>
      </c>
      <c r="J133" s="78">
        <v>956.7</v>
      </c>
      <c r="K133" s="69"/>
      <c r="L133" s="76">
        <v>2.5634776500000003</v>
      </c>
      <c r="M133" s="79">
        <v>5.8765328495664182E-6</v>
      </c>
      <c r="N133" s="79">
        <f t="shared" si="1"/>
        <v>4.7260374186930615E-4</v>
      </c>
      <c r="O133" s="79">
        <f>L133/'סכום נכסי הקרן'!$C$42</f>
        <v>6.504824479298729E-5</v>
      </c>
    </row>
    <row r="134" spans="2:15">
      <c r="B134" s="73" t="s">
        <v>585</v>
      </c>
      <c r="C134" s="69" t="s">
        <v>586</v>
      </c>
      <c r="D134" s="74" t="s">
        <v>100</v>
      </c>
      <c r="E134" s="74" t="s">
        <v>217</v>
      </c>
      <c r="F134" s="69" t="s">
        <v>587</v>
      </c>
      <c r="G134" s="74" t="s">
        <v>429</v>
      </c>
      <c r="H134" s="74" t="s">
        <v>112</v>
      </c>
      <c r="I134" s="76">
        <v>271.50261500000005</v>
      </c>
      <c r="J134" s="78">
        <v>116.9</v>
      </c>
      <c r="K134" s="69"/>
      <c r="L134" s="76">
        <v>0.31738655700000001</v>
      </c>
      <c r="M134" s="79">
        <v>2.7617879144307679E-6</v>
      </c>
      <c r="N134" s="79">
        <f t="shared" si="1"/>
        <v>5.851350974611221E-5</v>
      </c>
      <c r="O134" s="79">
        <f>L134/'סכום נכסי הקרן'!$C$42</f>
        <v>8.0536838125892815E-6</v>
      </c>
    </row>
    <row r="135" spans="2:15">
      <c r="B135" s="73" t="s">
        <v>588</v>
      </c>
      <c r="C135" s="69" t="s">
        <v>589</v>
      </c>
      <c r="D135" s="74" t="s">
        <v>100</v>
      </c>
      <c r="E135" s="74" t="s">
        <v>217</v>
      </c>
      <c r="F135" s="69" t="s">
        <v>590</v>
      </c>
      <c r="G135" s="74" t="s">
        <v>581</v>
      </c>
      <c r="H135" s="74" t="s">
        <v>112</v>
      </c>
      <c r="I135" s="76">
        <v>294.81975800000004</v>
      </c>
      <c r="J135" s="78">
        <v>5770</v>
      </c>
      <c r="K135" s="69"/>
      <c r="L135" s="76">
        <v>17.011100039000006</v>
      </c>
      <c r="M135" s="79">
        <v>1.1921192049016918E-5</v>
      </c>
      <c r="N135" s="79">
        <f t="shared" si="1"/>
        <v>3.1361730545005928E-3</v>
      </c>
      <c r="O135" s="79">
        <f>L135/'סכום נכסי הקרן'!$C$42</f>
        <v>4.3165665966889469E-4</v>
      </c>
    </row>
    <row r="136" spans="2:15">
      <c r="B136" s="73" t="s">
        <v>591</v>
      </c>
      <c r="C136" s="69" t="s">
        <v>592</v>
      </c>
      <c r="D136" s="74" t="s">
        <v>100</v>
      </c>
      <c r="E136" s="74" t="s">
        <v>217</v>
      </c>
      <c r="F136" s="69" t="s">
        <v>593</v>
      </c>
      <c r="G136" s="74" t="s">
        <v>328</v>
      </c>
      <c r="H136" s="74" t="s">
        <v>112</v>
      </c>
      <c r="I136" s="76">
        <v>89.378742000000017</v>
      </c>
      <c r="J136" s="78">
        <v>9957</v>
      </c>
      <c r="K136" s="69"/>
      <c r="L136" s="76">
        <v>8.8994413160000025</v>
      </c>
      <c r="M136" s="79">
        <v>1.009937162221943E-5</v>
      </c>
      <c r="N136" s="79">
        <f t="shared" si="1"/>
        <v>1.6407044806838488E-3</v>
      </c>
      <c r="O136" s="79">
        <f>L136/'סכום נכסי הקרן'!$C$42</f>
        <v>2.2582332139466598E-4</v>
      </c>
    </row>
    <row r="137" spans="2:15">
      <c r="B137" s="73" t="s">
        <v>594</v>
      </c>
      <c r="C137" s="69" t="s">
        <v>595</v>
      </c>
      <c r="D137" s="74" t="s">
        <v>100</v>
      </c>
      <c r="E137" s="74" t="s">
        <v>217</v>
      </c>
      <c r="F137" s="69" t="s">
        <v>596</v>
      </c>
      <c r="G137" s="74" t="s">
        <v>108</v>
      </c>
      <c r="H137" s="74" t="s">
        <v>112</v>
      </c>
      <c r="I137" s="76">
        <v>1109.3130000000003</v>
      </c>
      <c r="J137" s="78">
        <v>187.1</v>
      </c>
      <c r="K137" s="69"/>
      <c r="L137" s="76">
        <v>2.0755246230000002</v>
      </c>
      <c r="M137" s="79">
        <v>7.4081011876129584E-6</v>
      </c>
      <c r="N137" s="79">
        <f t="shared" si="1"/>
        <v>3.8264453102280062E-4</v>
      </c>
      <c r="O137" s="79">
        <f>L137/'סכום נכסי הקרן'!$C$42</f>
        <v>5.2666436842457614E-5</v>
      </c>
    </row>
    <row r="138" spans="2:15">
      <c r="B138" s="73" t="s">
        <v>597</v>
      </c>
      <c r="C138" s="69" t="s">
        <v>598</v>
      </c>
      <c r="D138" s="74" t="s">
        <v>100</v>
      </c>
      <c r="E138" s="74" t="s">
        <v>217</v>
      </c>
      <c r="F138" s="69" t="s">
        <v>599</v>
      </c>
      <c r="G138" s="74" t="s">
        <v>134</v>
      </c>
      <c r="H138" s="74" t="s">
        <v>112</v>
      </c>
      <c r="I138" s="76">
        <v>129.51700300000002</v>
      </c>
      <c r="J138" s="78">
        <v>326.2</v>
      </c>
      <c r="K138" s="69"/>
      <c r="L138" s="76">
        <v>0.42248446500000003</v>
      </c>
      <c r="M138" s="79">
        <v>7.3047945873784093E-6</v>
      </c>
      <c r="N138" s="79">
        <f t="shared" si="1"/>
        <v>7.7889401158091594E-5</v>
      </c>
      <c r="O138" s="79">
        <f>L138/'סכום נכסי הקרן'!$C$42</f>
        <v>1.0720543204484061E-5</v>
      </c>
    </row>
    <row r="139" spans="2:15">
      <c r="B139" s="73" t="s">
        <v>600</v>
      </c>
      <c r="C139" s="69" t="s">
        <v>601</v>
      </c>
      <c r="D139" s="74" t="s">
        <v>100</v>
      </c>
      <c r="E139" s="74" t="s">
        <v>217</v>
      </c>
      <c r="F139" s="69" t="s">
        <v>602</v>
      </c>
      <c r="G139" s="74" t="s">
        <v>109</v>
      </c>
      <c r="H139" s="74" t="s">
        <v>112</v>
      </c>
      <c r="I139" s="76">
        <v>1045.0050000000003</v>
      </c>
      <c r="J139" s="78">
        <v>369.5</v>
      </c>
      <c r="K139" s="69"/>
      <c r="L139" s="76">
        <v>3.8612934750000005</v>
      </c>
      <c r="M139" s="79">
        <v>1.3106210275909494E-5</v>
      </c>
      <c r="N139" s="79">
        <f t="shared" si="1"/>
        <v>7.1186957481003828E-4</v>
      </c>
      <c r="O139" s="79">
        <f>L139/'סכום נכסי הקרן'!$C$42</f>
        <v>9.7980321060870009E-5</v>
      </c>
    </row>
    <row r="140" spans="2:15">
      <c r="B140" s="73" t="s">
        <v>603</v>
      </c>
      <c r="C140" s="69" t="s">
        <v>604</v>
      </c>
      <c r="D140" s="74" t="s">
        <v>100</v>
      </c>
      <c r="E140" s="74" t="s">
        <v>217</v>
      </c>
      <c r="F140" s="69" t="s">
        <v>605</v>
      </c>
      <c r="G140" s="74" t="s">
        <v>134</v>
      </c>
      <c r="H140" s="74" t="s">
        <v>112</v>
      </c>
      <c r="I140" s="76">
        <v>1081.2611810000003</v>
      </c>
      <c r="J140" s="78">
        <v>169.8</v>
      </c>
      <c r="K140" s="69"/>
      <c r="L140" s="76">
        <v>1.8359814840000002</v>
      </c>
      <c r="M140" s="79">
        <v>9.9952474511111526E-6</v>
      </c>
      <c r="N140" s="79">
        <f t="shared" ref="N140:N200" si="2">IFERROR(L140/$L$11,0)</f>
        <v>3.3848226425580954E-4</v>
      </c>
      <c r="O140" s="79">
        <f>L140/'סכום נכסי הקרן'!$C$42</f>
        <v>4.6588029744134525E-5</v>
      </c>
    </row>
    <row r="141" spans="2:15">
      <c r="B141" s="73" t="s">
        <v>606</v>
      </c>
      <c r="C141" s="69" t="s">
        <v>607</v>
      </c>
      <c r="D141" s="74" t="s">
        <v>100</v>
      </c>
      <c r="E141" s="74" t="s">
        <v>217</v>
      </c>
      <c r="F141" s="69" t="s">
        <v>608</v>
      </c>
      <c r="G141" s="74" t="s">
        <v>225</v>
      </c>
      <c r="H141" s="74" t="s">
        <v>112</v>
      </c>
      <c r="I141" s="76">
        <v>362.62808800000005</v>
      </c>
      <c r="J141" s="78">
        <v>1067</v>
      </c>
      <c r="K141" s="69"/>
      <c r="L141" s="76">
        <v>3.8692417030000006</v>
      </c>
      <c r="M141" s="79">
        <v>1.0593298788104806E-5</v>
      </c>
      <c r="N141" s="79">
        <f t="shared" si="2"/>
        <v>7.133349132318617E-4</v>
      </c>
      <c r="O141" s="79">
        <f>L141/'סכום נכסי הקרן'!$C$42</f>
        <v>9.8182007344584823E-5</v>
      </c>
    </row>
    <row r="142" spans="2:15">
      <c r="B142" s="73" t="s">
        <v>609</v>
      </c>
      <c r="C142" s="69" t="s">
        <v>610</v>
      </c>
      <c r="D142" s="74" t="s">
        <v>100</v>
      </c>
      <c r="E142" s="74" t="s">
        <v>217</v>
      </c>
      <c r="F142" s="69" t="s">
        <v>611</v>
      </c>
      <c r="G142" s="74" t="s">
        <v>136</v>
      </c>
      <c r="H142" s="74" t="s">
        <v>112</v>
      </c>
      <c r="I142" s="76">
        <v>89.962873000000016</v>
      </c>
      <c r="J142" s="78">
        <v>2004</v>
      </c>
      <c r="K142" s="69"/>
      <c r="L142" s="76">
        <v>1.8028559700000002</v>
      </c>
      <c r="M142" s="79">
        <v>7.6095463938279736E-6</v>
      </c>
      <c r="N142" s="79">
        <f t="shared" si="2"/>
        <v>3.3237523154275116E-4</v>
      </c>
      <c r="O142" s="79">
        <f>L142/'סכום נכסי הקרן'!$C$42</f>
        <v>4.574746983382459E-5</v>
      </c>
    </row>
    <row r="143" spans="2:15">
      <c r="B143" s="73" t="s">
        <v>612</v>
      </c>
      <c r="C143" s="69" t="s">
        <v>613</v>
      </c>
      <c r="D143" s="74" t="s">
        <v>100</v>
      </c>
      <c r="E143" s="74" t="s">
        <v>217</v>
      </c>
      <c r="F143" s="69" t="s">
        <v>614</v>
      </c>
      <c r="G143" s="74" t="s">
        <v>110</v>
      </c>
      <c r="H143" s="74" t="s">
        <v>112</v>
      </c>
      <c r="I143" s="76">
        <v>427.14164099999999</v>
      </c>
      <c r="J143" s="78">
        <v>982</v>
      </c>
      <c r="K143" s="69"/>
      <c r="L143" s="76">
        <v>4.1945309100000001</v>
      </c>
      <c r="M143" s="79">
        <v>6.272670733279352E-6</v>
      </c>
      <c r="N143" s="79">
        <f t="shared" si="2"/>
        <v>7.7330535862189624E-4</v>
      </c>
      <c r="O143" s="79">
        <f>L143/'סכום נכסי הקרן'!$C$42</f>
        <v>1.0643622089914913E-4</v>
      </c>
    </row>
    <row r="144" spans="2:15">
      <c r="B144" s="73" t="s">
        <v>615</v>
      </c>
      <c r="C144" s="69" t="s">
        <v>616</v>
      </c>
      <c r="D144" s="74" t="s">
        <v>100</v>
      </c>
      <c r="E144" s="74" t="s">
        <v>217</v>
      </c>
      <c r="F144" s="69" t="s">
        <v>617</v>
      </c>
      <c r="G144" s="74" t="s">
        <v>225</v>
      </c>
      <c r="H144" s="74" t="s">
        <v>112</v>
      </c>
      <c r="I144" s="76">
        <v>226.39752000000001</v>
      </c>
      <c r="J144" s="78">
        <v>619.70000000000005</v>
      </c>
      <c r="K144" s="69"/>
      <c r="L144" s="76">
        <v>1.40298543</v>
      </c>
      <c r="M144" s="79">
        <v>1.4914426552133509E-5</v>
      </c>
      <c r="N144" s="79">
        <f t="shared" si="2"/>
        <v>2.5865494243966492E-4</v>
      </c>
      <c r="O144" s="79">
        <f>L144/'סכום נכסי הקרן'!$C$42</f>
        <v>3.5600754971136387E-5</v>
      </c>
    </row>
    <row r="145" spans="2:15">
      <c r="B145" s="73" t="s">
        <v>618</v>
      </c>
      <c r="C145" s="69" t="s">
        <v>619</v>
      </c>
      <c r="D145" s="74" t="s">
        <v>100</v>
      </c>
      <c r="E145" s="74" t="s">
        <v>217</v>
      </c>
      <c r="F145" s="69" t="s">
        <v>620</v>
      </c>
      <c r="G145" s="74" t="s">
        <v>134</v>
      </c>
      <c r="H145" s="74" t="s">
        <v>112</v>
      </c>
      <c r="I145" s="76">
        <v>272.31758500000001</v>
      </c>
      <c r="J145" s="78">
        <v>456.4</v>
      </c>
      <c r="K145" s="69"/>
      <c r="L145" s="76">
        <v>1.2428574580000002</v>
      </c>
      <c r="M145" s="79">
        <v>1.1327501856042947E-5</v>
      </c>
      <c r="N145" s="79">
        <f t="shared" si="2"/>
        <v>2.2913368691198618E-4</v>
      </c>
      <c r="O145" s="79">
        <f>L145/'סכום נכסי הקרן'!$C$42</f>
        <v>3.1537507717601488E-5</v>
      </c>
    </row>
    <row r="146" spans="2:15">
      <c r="B146" s="73" t="s">
        <v>621</v>
      </c>
      <c r="C146" s="69" t="s">
        <v>622</v>
      </c>
      <c r="D146" s="74" t="s">
        <v>100</v>
      </c>
      <c r="E146" s="74" t="s">
        <v>217</v>
      </c>
      <c r="F146" s="69" t="s">
        <v>623</v>
      </c>
      <c r="G146" s="74" t="s">
        <v>429</v>
      </c>
      <c r="H146" s="74" t="s">
        <v>112</v>
      </c>
      <c r="I146" s="76">
        <v>1127.3050390000003</v>
      </c>
      <c r="J146" s="78">
        <v>36.200000000000003</v>
      </c>
      <c r="K146" s="69"/>
      <c r="L146" s="76">
        <v>0.40808442400000006</v>
      </c>
      <c r="M146" s="79">
        <v>1.2394022418182918E-5</v>
      </c>
      <c r="N146" s="79">
        <f t="shared" si="2"/>
        <v>7.5234603968940593E-5</v>
      </c>
      <c r="O146" s="79">
        <f>L146/'סכום נכסי הקרן'!$C$42</f>
        <v>1.0355142167343343E-5</v>
      </c>
    </row>
    <row r="147" spans="2:15">
      <c r="B147" s="73" t="s">
        <v>624</v>
      </c>
      <c r="C147" s="69" t="s">
        <v>625</v>
      </c>
      <c r="D147" s="74" t="s">
        <v>100</v>
      </c>
      <c r="E147" s="74" t="s">
        <v>217</v>
      </c>
      <c r="F147" s="69" t="s">
        <v>626</v>
      </c>
      <c r="G147" s="74" t="s">
        <v>349</v>
      </c>
      <c r="H147" s="74" t="s">
        <v>112</v>
      </c>
      <c r="I147" s="76">
        <v>677.26948200000015</v>
      </c>
      <c r="J147" s="78">
        <v>90.8</v>
      </c>
      <c r="K147" s="69"/>
      <c r="L147" s="76">
        <v>0.614960689</v>
      </c>
      <c r="M147" s="79">
        <v>3.8734306787348457E-6</v>
      </c>
      <c r="N147" s="79">
        <f t="shared" si="2"/>
        <v>1.1337439307260066E-4</v>
      </c>
      <c r="O147" s="79">
        <f>L147/'סכום נכסי הקרן'!$C$42</f>
        <v>1.5604627345253479E-5</v>
      </c>
    </row>
    <row r="148" spans="2:15">
      <c r="B148" s="73" t="s">
        <v>627</v>
      </c>
      <c r="C148" s="69" t="s">
        <v>628</v>
      </c>
      <c r="D148" s="74" t="s">
        <v>100</v>
      </c>
      <c r="E148" s="74" t="s">
        <v>217</v>
      </c>
      <c r="F148" s="69" t="s">
        <v>629</v>
      </c>
      <c r="G148" s="74" t="s">
        <v>321</v>
      </c>
      <c r="H148" s="74" t="s">
        <v>112</v>
      </c>
      <c r="I148" s="76">
        <v>157.05152400000003</v>
      </c>
      <c r="J148" s="78">
        <v>1900</v>
      </c>
      <c r="K148" s="69"/>
      <c r="L148" s="76">
        <v>2.9839789540000003</v>
      </c>
      <c r="M148" s="79">
        <v>1.1033310932053873E-5</v>
      </c>
      <c r="N148" s="79">
        <f t="shared" si="2"/>
        <v>5.5012752669002522E-4</v>
      </c>
      <c r="O148" s="79">
        <f>L148/'סכום נכסי הקרן'!$C$42</f>
        <v>7.5718465287541781E-5</v>
      </c>
    </row>
    <row r="149" spans="2:15">
      <c r="B149" s="73" t="s">
        <v>630</v>
      </c>
      <c r="C149" s="69" t="s">
        <v>631</v>
      </c>
      <c r="D149" s="74" t="s">
        <v>100</v>
      </c>
      <c r="E149" s="74" t="s">
        <v>217</v>
      </c>
      <c r="F149" s="69" t="s">
        <v>632</v>
      </c>
      <c r="G149" s="74" t="s">
        <v>633</v>
      </c>
      <c r="H149" s="74" t="s">
        <v>112</v>
      </c>
      <c r="I149" s="76">
        <v>961.98082600000009</v>
      </c>
      <c r="J149" s="78">
        <v>764.7</v>
      </c>
      <c r="K149" s="69"/>
      <c r="L149" s="76">
        <v>7.3562673800000011</v>
      </c>
      <c r="M149" s="79">
        <v>1.0223035870712364E-5</v>
      </c>
      <c r="N149" s="79">
        <f t="shared" si="2"/>
        <v>1.3562043304645615E-3</v>
      </c>
      <c r="O149" s="79">
        <f>L149/'סכום נכסי הקרן'!$C$42</f>
        <v>1.8666528311526621E-4</v>
      </c>
    </row>
    <row r="150" spans="2:15">
      <c r="B150" s="73" t="s">
        <v>634</v>
      </c>
      <c r="C150" s="69" t="s">
        <v>635</v>
      </c>
      <c r="D150" s="74" t="s">
        <v>100</v>
      </c>
      <c r="E150" s="74" t="s">
        <v>217</v>
      </c>
      <c r="F150" s="69" t="s">
        <v>636</v>
      </c>
      <c r="G150" s="74" t="s">
        <v>328</v>
      </c>
      <c r="H150" s="74" t="s">
        <v>112</v>
      </c>
      <c r="I150" s="76">
        <v>135.76280299999999</v>
      </c>
      <c r="J150" s="78">
        <v>245.7</v>
      </c>
      <c r="K150" s="69"/>
      <c r="L150" s="76">
        <v>0.33356920699999998</v>
      </c>
      <c r="M150" s="79">
        <v>1.8452668957091796E-6</v>
      </c>
      <c r="N150" s="79">
        <f t="shared" si="2"/>
        <v>6.1496949427500223E-5</v>
      </c>
      <c r="O150" s="79">
        <f>L150/'סכום נכסי הקרן'!$C$42</f>
        <v>8.464318552704623E-6</v>
      </c>
    </row>
    <row r="151" spans="2:15">
      <c r="B151" s="73" t="s">
        <v>637</v>
      </c>
      <c r="C151" s="69" t="s">
        <v>638</v>
      </c>
      <c r="D151" s="74" t="s">
        <v>100</v>
      </c>
      <c r="E151" s="74" t="s">
        <v>217</v>
      </c>
      <c r="F151" s="69" t="s">
        <v>639</v>
      </c>
      <c r="G151" s="74" t="s">
        <v>213</v>
      </c>
      <c r="H151" s="74" t="s">
        <v>112</v>
      </c>
      <c r="I151" s="76">
        <v>306.69905300000005</v>
      </c>
      <c r="J151" s="78">
        <v>531.6</v>
      </c>
      <c r="K151" s="69"/>
      <c r="L151" s="76">
        <v>1.6304121680000003</v>
      </c>
      <c r="M151" s="79">
        <v>4.2170384388709247E-6</v>
      </c>
      <c r="N151" s="79">
        <f t="shared" si="2"/>
        <v>3.0058342478080427E-4</v>
      </c>
      <c r="O151" s="79">
        <f>L151/'סכום נכסי הקרן'!$C$42</f>
        <v>4.137170839680585E-5</v>
      </c>
    </row>
    <row r="152" spans="2:15">
      <c r="B152" s="73" t="s">
        <v>640</v>
      </c>
      <c r="C152" s="69" t="s">
        <v>641</v>
      </c>
      <c r="D152" s="74" t="s">
        <v>100</v>
      </c>
      <c r="E152" s="74" t="s">
        <v>217</v>
      </c>
      <c r="F152" s="69" t="s">
        <v>642</v>
      </c>
      <c r="G152" s="74" t="s">
        <v>349</v>
      </c>
      <c r="H152" s="74" t="s">
        <v>112</v>
      </c>
      <c r="I152" s="76">
        <v>450.37437900000003</v>
      </c>
      <c r="J152" s="78">
        <v>206</v>
      </c>
      <c r="K152" s="69"/>
      <c r="L152" s="76">
        <v>0.92777122100000009</v>
      </c>
      <c r="M152" s="79">
        <v>3.606576391209082E-6</v>
      </c>
      <c r="N152" s="79">
        <f t="shared" si="2"/>
        <v>1.7104426506049506E-4</v>
      </c>
      <c r="O152" s="79">
        <f>L152/'סכום נכסי הקרן'!$C$42</f>
        <v>2.3542194524495547E-5</v>
      </c>
    </row>
    <row r="153" spans="2:15">
      <c r="B153" s="73" t="s">
        <v>643</v>
      </c>
      <c r="C153" s="69" t="s">
        <v>644</v>
      </c>
      <c r="D153" s="74" t="s">
        <v>100</v>
      </c>
      <c r="E153" s="74" t="s">
        <v>217</v>
      </c>
      <c r="F153" s="69" t="s">
        <v>645</v>
      </c>
      <c r="G153" s="74" t="s">
        <v>493</v>
      </c>
      <c r="H153" s="74" t="s">
        <v>112</v>
      </c>
      <c r="I153" s="76">
        <v>108.04440700000004</v>
      </c>
      <c r="J153" s="78">
        <v>7412</v>
      </c>
      <c r="K153" s="69"/>
      <c r="L153" s="76">
        <v>8.0082514250000028</v>
      </c>
      <c r="M153" s="79">
        <v>1.821591264676329E-6</v>
      </c>
      <c r="N153" s="79">
        <f t="shared" si="2"/>
        <v>1.4764043639253902E-3</v>
      </c>
      <c r="O153" s="79">
        <f>L153/'סכום נכסי הקרן'!$C$42</f>
        <v>2.0320937811070419E-4</v>
      </c>
    </row>
    <row r="154" spans="2:15">
      <c r="B154" s="73" t="s">
        <v>646</v>
      </c>
      <c r="C154" s="69" t="s">
        <v>647</v>
      </c>
      <c r="D154" s="74" t="s">
        <v>100</v>
      </c>
      <c r="E154" s="74" t="s">
        <v>217</v>
      </c>
      <c r="F154" s="69" t="s">
        <v>648</v>
      </c>
      <c r="G154" s="74" t="s">
        <v>109</v>
      </c>
      <c r="H154" s="74" t="s">
        <v>112</v>
      </c>
      <c r="I154" s="76">
        <v>157.18174800000003</v>
      </c>
      <c r="J154" s="78">
        <v>1352</v>
      </c>
      <c r="K154" s="69"/>
      <c r="L154" s="76">
        <v>2.1250972270000004</v>
      </c>
      <c r="M154" s="79">
        <v>1.3638712966854775E-5</v>
      </c>
      <c r="N154" s="79">
        <f t="shared" si="2"/>
        <v>3.9178375567904266E-4</v>
      </c>
      <c r="O154" s="79">
        <f>L154/'סכום נכסי הקרן'!$C$42</f>
        <v>5.39243416578235E-5</v>
      </c>
    </row>
    <row r="155" spans="2:15">
      <c r="B155" s="73" t="s">
        <v>649</v>
      </c>
      <c r="C155" s="69" t="s">
        <v>650</v>
      </c>
      <c r="D155" s="74" t="s">
        <v>100</v>
      </c>
      <c r="E155" s="74" t="s">
        <v>217</v>
      </c>
      <c r="F155" s="69" t="s">
        <v>651</v>
      </c>
      <c r="G155" s="74" t="s">
        <v>256</v>
      </c>
      <c r="H155" s="74" t="s">
        <v>112</v>
      </c>
      <c r="I155" s="76">
        <v>65.933116999999996</v>
      </c>
      <c r="J155" s="78">
        <v>28700</v>
      </c>
      <c r="K155" s="69"/>
      <c r="L155" s="76">
        <v>18.922804507000006</v>
      </c>
      <c r="M155" s="79">
        <v>1.8062917512284286E-5</v>
      </c>
      <c r="N155" s="79">
        <f t="shared" si="2"/>
        <v>3.4886156376941974E-3</v>
      </c>
      <c r="O155" s="79">
        <f>L155/'סכום נכסי הקרן'!$C$42</f>
        <v>4.8016616011502163E-4</v>
      </c>
    </row>
    <row r="156" spans="2:15">
      <c r="B156" s="73" t="s">
        <v>652</v>
      </c>
      <c r="C156" s="69" t="s">
        <v>653</v>
      </c>
      <c r="D156" s="74" t="s">
        <v>100</v>
      </c>
      <c r="E156" s="74" t="s">
        <v>217</v>
      </c>
      <c r="F156" s="69" t="s">
        <v>654</v>
      </c>
      <c r="G156" s="74" t="s">
        <v>429</v>
      </c>
      <c r="H156" s="74" t="s">
        <v>112</v>
      </c>
      <c r="I156" s="76">
        <v>191.71822500000002</v>
      </c>
      <c r="J156" s="78">
        <v>619.29999999999995</v>
      </c>
      <c r="K156" s="69"/>
      <c r="L156" s="76">
        <v>1.1873109670000002</v>
      </c>
      <c r="M156" s="79">
        <v>8.7652462267419036E-6</v>
      </c>
      <c r="N156" s="79">
        <f t="shared" si="2"/>
        <v>2.1889311411264471E-4</v>
      </c>
      <c r="O156" s="79">
        <f>L156/'סכום נכסי הקרן'!$C$42</f>
        <v>3.0128015520952352E-5</v>
      </c>
    </row>
    <row r="157" spans="2:15">
      <c r="B157" s="73" t="s">
        <v>655</v>
      </c>
      <c r="C157" s="69" t="s">
        <v>656</v>
      </c>
      <c r="D157" s="74" t="s">
        <v>100</v>
      </c>
      <c r="E157" s="74" t="s">
        <v>217</v>
      </c>
      <c r="F157" s="69" t="s">
        <v>657</v>
      </c>
      <c r="G157" s="74" t="s">
        <v>321</v>
      </c>
      <c r="H157" s="74" t="s">
        <v>112</v>
      </c>
      <c r="I157" s="76">
        <v>6.6232110000000013</v>
      </c>
      <c r="J157" s="78">
        <v>12670</v>
      </c>
      <c r="K157" s="69"/>
      <c r="L157" s="76">
        <v>0.83916081799999998</v>
      </c>
      <c r="M157" s="79">
        <v>1.9920486016703446E-6</v>
      </c>
      <c r="N157" s="79">
        <f t="shared" si="2"/>
        <v>1.5470801651690146E-4</v>
      </c>
      <c r="O157" s="79">
        <f>L157/'סכום נכסי הקרן'!$C$42</f>
        <v>2.1293705568272635E-5</v>
      </c>
    </row>
    <row r="158" spans="2:15">
      <c r="B158" s="73" t="s">
        <v>658</v>
      </c>
      <c r="C158" s="69" t="s">
        <v>659</v>
      </c>
      <c r="D158" s="74" t="s">
        <v>100</v>
      </c>
      <c r="E158" s="74" t="s">
        <v>217</v>
      </c>
      <c r="F158" s="69" t="s">
        <v>660</v>
      </c>
      <c r="G158" s="74" t="s">
        <v>108</v>
      </c>
      <c r="H158" s="74" t="s">
        <v>112</v>
      </c>
      <c r="I158" s="76">
        <v>425.94176000000004</v>
      </c>
      <c r="J158" s="78">
        <v>839.3</v>
      </c>
      <c r="K158" s="69"/>
      <c r="L158" s="76">
        <v>3.5749291950000006</v>
      </c>
      <c r="M158" s="79">
        <v>1.0750646382656161E-5</v>
      </c>
      <c r="N158" s="79">
        <f t="shared" si="2"/>
        <v>6.5907534418130256E-4</v>
      </c>
      <c r="O158" s="79">
        <f>L158/'סכום נכסי הקרן'!$C$42</f>
        <v>9.0713827520188059E-5</v>
      </c>
    </row>
    <row r="159" spans="2:15">
      <c r="B159" s="73" t="s">
        <v>664</v>
      </c>
      <c r="C159" s="69" t="s">
        <v>665</v>
      </c>
      <c r="D159" s="74" t="s">
        <v>100</v>
      </c>
      <c r="E159" s="74" t="s">
        <v>217</v>
      </c>
      <c r="F159" s="69" t="s">
        <v>666</v>
      </c>
      <c r="G159" s="74" t="s">
        <v>237</v>
      </c>
      <c r="H159" s="74" t="s">
        <v>112</v>
      </c>
      <c r="I159" s="76">
        <v>211.76530600000007</v>
      </c>
      <c r="J159" s="78">
        <v>8907</v>
      </c>
      <c r="K159" s="69"/>
      <c r="L159" s="76">
        <v>18.861935821000003</v>
      </c>
      <c r="M159" s="79">
        <v>8.4706122400000019E-6</v>
      </c>
      <c r="N159" s="79">
        <f t="shared" si="2"/>
        <v>3.4773938629436866E-3</v>
      </c>
      <c r="O159" s="79">
        <f>L159/'סכום נכסי הקרן'!$C$42</f>
        <v>4.7862161722144283E-4</v>
      </c>
    </row>
    <row r="160" spans="2:15">
      <c r="B160" s="73" t="s">
        <v>667</v>
      </c>
      <c r="C160" s="69" t="s">
        <v>668</v>
      </c>
      <c r="D160" s="74" t="s">
        <v>100</v>
      </c>
      <c r="E160" s="74" t="s">
        <v>217</v>
      </c>
      <c r="F160" s="69" t="s">
        <v>669</v>
      </c>
      <c r="G160" s="74" t="s">
        <v>349</v>
      </c>
      <c r="H160" s="74" t="s">
        <v>112</v>
      </c>
      <c r="I160" s="76">
        <v>599.07952900000009</v>
      </c>
      <c r="J160" s="78">
        <v>761.9</v>
      </c>
      <c r="K160" s="69"/>
      <c r="L160" s="76">
        <v>4.5643869280000011</v>
      </c>
      <c r="M160" s="79">
        <v>4.3087800215030651E-6</v>
      </c>
      <c r="N160" s="79">
        <f t="shared" si="2"/>
        <v>8.4149215871343671E-4</v>
      </c>
      <c r="O160" s="79">
        <f>L160/'סכום נכסי הקרן'!$C$42</f>
        <v>1.1582131727282868E-4</v>
      </c>
    </row>
    <row r="161" spans="2:15">
      <c r="B161" s="73" t="s">
        <v>670</v>
      </c>
      <c r="C161" s="69" t="s">
        <v>671</v>
      </c>
      <c r="D161" s="74" t="s">
        <v>100</v>
      </c>
      <c r="E161" s="74" t="s">
        <v>217</v>
      </c>
      <c r="F161" s="69" t="s">
        <v>672</v>
      </c>
      <c r="G161" s="74" t="s">
        <v>134</v>
      </c>
      <c r="H161" s="74" t="s">
        <v>112</v>
      </c>
      <c r="I161" s="76">
        <v>88.423500000000018</v>
      </c>
      <c r="J161" s="78">
        <v>642.70000000000005</v>
      </c>
      <c r="K161" s="69"/>
      <c r="L161" s="76">
        <v>0.56829783500000008</v>
      </c>
      <c r="M161" s="79">
        <v>1.1664683054268841E-5</v>
      </c>
      <c r="N161" s="79">
        <f t="shared" si="2"/>
        <v>1.0477161106406586E-4</v>
      </c>
      <c r="O161" s="79">
        <f>L161/'סכום נכסי הקרן'!$C$42</f>
        <v>1.4420557435484059E-5</v>
      </c>
    </row>
    <row r="162" spans="2:15">
      <c r="B162" s="73" t="s">
        <v>673</v>
      </c>
      <c r="C162" s="69" t="s">
        <v>674</v>
      </c>
      <c r="D162" s="74" t="s">
        <v>100</v>
      </c>
      <c r="E162" s="74" t="s">
        <v>217</v>
      </c>
      <c r="F162" s="69" t="s">
        <v>675</v>
      </c>
      <c r="G162" s="74" t="s">
        <v>213</v>
      </c>
      <c r="H162" s="74" t="s">
        <v>112</v>
      </c>
      <c r="I162" s="76">
        <v>289.63023600000008</v>
      </c>
      <c r="J162" s="78">
        <v>510.4</v>
      </c>
      <c r="K162" s="69"/>
      <c r="L162" s="76">
        <v>1.4782727260000001</v>
      </c>
      <c r="M162" s="79">
        <v>4.9574116358741602E-6</v>
      </c>
      <c r="N162" s="79">
        <f t="shared" si="2"/>
        <v>2.7253493776742681E-4</v>
      </c>
      <c r="O162" s="79">
        <f>L162/'סכום נכסי הקרן'!$C$42</f>
        <v>3.7511170090226701E-5</v>
      </c>
    </row>
    <row r="163" spans="2:15">
      <c r="B163" s="73" t="s">
        <v>676</v>
      </c>
      <c r="C163" s="69" t="s">
        <v>677</v>
      </c>
      <c r="D163" s="74" t="s">
        <v>100</v>
      </c>
      <c r="E163" s="74" t="s">
        <v>217</v>
      </c>
      <c r="F163" s="69" t="s">
        <v>678</v>
      </c>
      <c r="G163" s="74" t="s">
        <v>136</v>
      </c>
      <c r="H163" s="74" t="s">
        <v>112</v>
      </c>
      <c r="I163" s="76">
        <v>1767.5331130000004</v>
      </c>
      <c r="J163" s="78">
        <v>26.7</v>
      </c>
      <c r="K163" s="69"/>
      <c r="L163" s="76">
        <v>0.471931341</v>
      </c>
      <c r="M163" s="79">
        <v>1.2874596675760566E-5</v>
      </c>
      <c r="N163" s="79">
        <f t="shared" si="2"/>
        <v>8.7005446551094169E-5</v>
      </c>
      <c r="O163" s="79">
        <f>L163/'סכום נכסי הקרן'!$C$42</f>
        <v>1.1975257671878183E-5</v>
      </c>
    </row>
    <row r="164" spans="2:15">
      <c r="B164" s="73" t="s">
        <v>679</v>
      </c>
      <c r="C164" s="69" t="s">
        <v>680</v>
      </c>
      <c r="D164" s="74" t="s">
        <v>100</v>
      </c>
      <c r="E164" s="74" t="s">
        <v>217</v>
      </c>
      <c r="F164" s="69" t="s">
        <v>681</v>
      </c>
      <c r="G164" s="74" t="s">
        <v>530</v>
      </c>
      <c r="H164" s="74" t="s">
        <v>112</v>
      </c>
      <c r="I164" s="76">
        <v>18.314605000000004</v>
      </c>
      <c r="J164" s="78">
        <v>927</v>
      </c>
      <c r="K164" s="69"/>
      <c r="L164" s="76">
        <v>0.169776388</v>
      </c>
      <c r="M164" s="79">
        <v>9.8214769310169434E-7</v>
      </c>
      <c r="N164" s="79">
        <f t="shared" si="2"/>
        <v>3.1300041273952655E-5</v>
      </c>
      <c r="O164" s="79">
        <f>L164/'סכום נכסי הקרן'!$C$42</f>
        <v>4.3080758073678498E-6</v>
      </c>
    </row>
    <row r="165" spans="2:15">
      <c r="B165" s="73" t="s">
        <v>682</v>
      </c>
      <c r="C165" s="69" t="s">
        <v>683</v>
      </c>
      <c r="D165" s="74" t="s">
        <v>100</v>
      </c>
      <c r="E165" s="74" t="s">
        <v>217</v>
      </c>
      <c r="F165" s="69" t="s">
        <v>684</v>
      </c>
      <c r="G165" s="74" t="s">
        <v>225</v>
      </c>
      <c r="H165" s="74" t="s">
        <v>112</v>
      </c>
      <c r="I165" s="76">
        <v>1726.9908040000003</v>
      </c>
      <c r="J165" s="78">
        <v>933</v>
      </c>
      <c r="K165" s="69"/>
      <c r="L165" s="76">
        <v>16.112824202000002</v>
      </c>
      <c r="M165" s="79">
        <v>1.6181409994484709E-5</v>
      </c>
      <c r="N165" s="79">
        <f t="shared" si="2"/>
        <v>2.9705665699669812E-3</v>
      </c>
      <c r="O165" s="79">
        <f>L165/'סכום נכסי הקרן'!$C$42</f>
        <v>4.0886291050677432E-4</v>
      </c>
    </row>
    <row r="166" spans="2:15">
      <c r="B166" s="73" t="s">
        <v>685</v>
      </c>
      <c r="C166" s="69" t="s">
        <v>686</v>
      </c>
      <c r="D166" s="74" t="s">
        <v>100</v>
      </c>
      <c r="E166" s="74" t="s">
        <v>217</v>
      </c>
      <c r="F166" s="69" t="s">
        <v>687</v>
      </c>
      <c r="G166" s="74" t="s">
        <v>134</v>
      </c>
      <c r="H166" s="74" t="s">
        <v>112</v>
      </c>
      <c r="I166" s="76">
        <v>720.79903100000013</v>
      </c>
      <c r="J166" s="78">
        <v>384.2</v>
      </c>
      <c r="K166" s="69"/>
      <c r="L166" s="76">
        <v>2.7693098789999997</v>
      </c>
      <c r="M166" s="79">
        <v>9.4236157068404412E-6</v>
      </c>
      <c r="N166" s="79">
        <f t="shared" si="2"/>
        <v>5.1055105208778985E-4</v>
      </c>
      <c r="O166" s="79">
        <f>L166/'סכום נכסי הקרן'!$C$42</f>
        <v>7.027123755763191E-5</v>
      </c>
    </row>
    <row r="167" spans="2:15">
      <c r="B167" s="73" t="s">
        <v>688</v>
      </c>
      <c r="C167" s="69" t="s">
        <v>689</v>
      </c>
      <c r="D167" s="74" t="s">
        <v>100</v>
      </c>
      <c r="E167" s="74" t="s">
        <v>217</v>
      </c>
      <c r="F167" s="69" t="s">
        <v>690</v>
      </c>
      <c r="G167" s="74" t="s">
        <v>256</v>
      </c>
      <c r="H167" s="74" t="s">
        <v>112</v>
      </c>
      <c r="I167" s="76">
        <v>2.0488840000000006</v>
      </c>
      <c r="J167" s="78">
        <v>158.5</v>
      </c>
      <c r="K167" s="69"/>
      <c r="L167" s="76">
        <v>3.2474820000000008E-3</v>
      </c>
      <c r="M167" s="79">
        <v>2.9886269668765835E-7</v>
      </c>
      <c r="N167" s="79">
        <f t="shared" si="2"/>
        <v>5.9870705127981843E-7</v>
      </c>
      <c r="O167" s="79">
        <f>L167/'סכום נכסי הקרן'!$C$42</f>
        <v>8.2404855020608423E-8</v>
      </c>
    </row>
    <row r="168" spans="2:15">
      <c r="B168" s="73" t="s">
        <v>691</v>
      </c>
      <c r="C168" s="69" t="s">
        <v>692</v>
      </c>
      <c r="D168" s="74" t="s">
        <v>100</v>
      </c>
      <c r="E168" s="74" t="s">
        <v>217</v>
      </c>
      <c r="F168" s="69" t="s">
        <v>693</v>
      </c>
      <c r="G168" s="74" t="s">
        <v>694</v>
      </c>
      <c r="H168" s="74" t="s">
        <v>112</v>
      </c>
      <c r="I168" s="76">
        <v>217.70937500000002</v>
      </c>
      <c r="J168" s="78">
        <v>635.5</v>
      </c>
      <c r="K168" s="69"/>
      <c r="L168" s="76">
        <v>1.3835430780000002</v>
      </c>
      <c r="M168" s="79">
        <v>4.3569754414454725E-6</v>
      </c>
      <c r="N168" s="79">
        <f t="shared" si="2"/>
        <v>2.550705428230191E-4</v>
      </c>
      <c r="O168" s="79">
        <f>L168/'סכום נכסי הקרן'!$C$42</f>
        <v>3.5107405293503187E-5</v>
      </c>
    </row>
    <row r="169" spans="2:15">
      <c r="B169" s="73" t="s">
        <v>695</v>
      </c>
      <c r="C169" s="69" t="s">
        <v>696</v>
      </c>
      <c r="D169" s="74" t="s">
        <v>100</v>
      </c>
      <c r="E169" s="74" t="s">
        <v>217</v>
      </c>
      <c r="F169" s="69" t="s">
        <v>697</v>
      </c>
      <c r="G169" s="74" t="s">
        <v>225</v>
      </c>
      <c r="H169" s="74" t="s">
        <v>112</v>
      </c>
      <c r="I169" s="76">
        <v>98.914680000000033</v>
      </c>
      <c r="J169" s="78">
        <v>553.5</v>
      </c>
      <c r="K169" s="69"/>
      <c r="L169" s="76">
        <v>0.54749275600000014</v>
      </c>
      <c r="M169" s="79">
        <v>6.5904135507043086E-6</v>
      </c>
      <c r="N169" s="79">
        <f t="shared" si="2"/>
        <v>1.0093597856487614E-4</v>
      </c>
      <c r="O169" s="79">
        <f>L169/'סכום נכסי הקרן'!$C$42</f>
        <v>1.3892628560531927E-5</v>
      </c>
    </row>
    <row r="170" spans="2:15">
      <c r="B170" s="73" t="s">
        <v>698</v>
      </c>
      <c r="C170" s="69" t="s">
        <v>699</v>
      </c>
      <c r="D170" s="74" t="s">
        <v>100</v>
      </c>
      <c r="E170" s="74" t="s">
        <v>217</v>
      </c>
      <c r="F170" s="69" t="s">
        <v>700</v>
      </c>
      <c r="G170" s="74" t="s">
        <v>225</v>
      </c>
      <c r="H170" s="74" t="s">
        <v>112</v>
      </c>
      <c r="I170" s="76">
        <v>217.01498300000003</v>
      </c>
      <c r="J170" s="78">
        <v>2450</v>
      </c>
      <c r="K170" s="69"/>
      <c r="L170" s="76">
        <v>5.3168670730000009</v>
      </c>
      <c r="M170" s="79">
        <v>8.435796881124157E-6</v>
      </c>
      <c r="N170" s="79">
        <f t="shared" si="2"/>
        <v>9.8021969246406553E-4</v>
      </c>
      <c r="O170" s="79">
        <f>L170/'סכום נכסי הקרן'!$C$42</f>
        <v>1.3491550078319499E-4</v>
      </c>
    </row>
    <row r="171" spans="2:15">
      <c r="B171" s="73" t="s">
        <v>701</v>
      </c>
      <c r="C171" s="69" t="s">
        <v>702</v>
      </c>
      <c r="D171" s="74" t="s">
        <v>100</v>
      </c>
      <c r="E171" s="74" t="s">
        <v>217</v>
      </c>
      <c r="F171" s="69" t="s">
        <v>703</v>
      </c>
      <c r="G171" s="74" t="s">
        <v>433</v>
      </c>
      <c r="H171" s="74" t="s">
        <v>112</v>
      </c>
      <c r="I171" s="76">
        <v>3010.8061080000007</v>
      </c>
      <c r="J171" s="78">
        <v>182.7</v>
      </c>
      <c r="K171" s="69"/>
      <c r="L171" s="76">
        <v>5.5007427589999995</v>
      </c>
      <c r="M171" s="79">
        <v>1.3162102894089101E-5</v>
      </c>
      <c r="N171" s="79">
        <f t="shared" si="2"/>
        <v>1.0141190858300991E-3</v>
      </c>
      <c r="O171" s="79">
        <f>L171/'סכום נכסי הקרן'!$C$42</f>
        <v>1.3958134627414608E-4</v>
      </c>
    </row>
    <row r="172" spans="2:15">
      <c r="B172" s="73" t="s">
        <v>704</v>
      </c>
      <c r="C172" s="69" t="s">
        <v>705</v>
      </c>
      <c r="D172" s="74" t="s">
        <v>100</v>
      </c>
      <c r="E172" s="74" t="s">
        <v>217</v>
      </c>
      <c r="F172" s="69" t="s">
        <v>706</v>
      </c>
      <c r="G172" s="74" t="s">
        <v>328</v>
      </c>
      <c r="H172" s="74" t="s">
        <v>112</v>
      </c>
      <c r="I172" s="76">
        <v>1205.7750000000003</v>
      </c>
      <c r="J172" s="78">
        <v>452.9</v>
      </c>
      <c r="K172" s="69"/>
      <c r="L172" s="76">
        <v>5.4609549750000008</v>
      </c>
      <c r="M172" s="79">
        <v>4.1938541268129818E-6</v>
      </c>
      <c r="N172" s="79">
        <f t="shared" si="2"/>
        <v>1.0067837944149048E-3</v>
      </c>
      <c r="O172" s="79">
        <f>L172/'סכום נכסי הקרן'!$C$42</f>
        <v>1.3857173126408253E-4</v>
      </c>
    </row>
    <row r="173" spans="2:15">
      <c r="B173" s="73" t="s">
        <v>707</v>
      </c>
      <c r="C173" s="69" t="s">
        <v>708</v>
      </c>
      <c r="D173" s="74" t="s">
        <v>100</v>
      </c>
      <c r="E173" s="74" t="s">
        <v>217</v>
      </c>
      <c r="F173" s="69" t="s">
        <v>709</v>
      </c>
      <c r="G173" s="74" t="s">
        <v>237</v>
      </c>
      <c r="H173" s="74" t="s">
        <v>112</v>
      </c>
      <c r="I173" s="76">
        <v>1013.1189500000002</v>
      </c>
      <c r="J173" s="78">
        <v>636.5</v>
      </c>
      <c r="K173" s="76">
        <v>6.6435275000000002E-2</v>
      </c>
      <c r="L173" s="76">
        <v>6.5149373920000011</v>
      </c>
      <c r="M173" s="79">
        <v>6.6435038885148187E-6</v>
      </c>
      <c r="N173" s="79">
        <f t="shared" si="2"/>
        <v>1.2010964049183183E-3</v>
      </c>
      <c r="O173" s="79">
        <f>L173/'סכום נכסי הקרן'!$C$42</f>
        <v>1.6531653485873078E-4</v>
      </c>
    </row>
    <row r="174" spans="2:15">
      <c r="B174" s="73" t="s">
        <v>710</v>
      </c>
      <c r="C174" s="69" t="s">
        <v>711</v>
      </c>
      <c r="D174" s="74" t="s">
        <v>100</v>
      </c>
      <c r="E174" s="74" t="s">
        <v>217</v>
      </c>
      <c r="F174" s="69" t="s">
        <v>712</v>
      </c>
      <c r="G174" s="74" t="s">
        <v>328</v>
      </c>
      <c r="H174" s="74" t="s">
        <v>112</v>
      </c>
      <c r="I174" s="76">
        <v>18.809688000000005</v>
      </c>
      <c r="J174" s="78">
        <v>18910</v>
      </c>
      <c r="K174" s="69"/>
      <c r="L174" s="76">
        <v>3.5569120150000004</v>
      </c>
      <c r="M174" s="79">
        <v>8.3204078084850131E-6</v>
      </c>
      <c r="N174" s="79">
        <f t="shared" si="2"/>
        <v>6.5575368983181647E-4</v>
      </c>
      <c r="O174" s="79">
        <f>L174/'סכום נכסי הקרן'!$C$42</f>
        <v>9.0256641581734759E-5</v>
      </c>
    </row>
    <row r="175" spans="2:15">
      <c r="B175" s="73" t="s">
        <v>713</v>
      </c>
      <c r="C175" s="69" t="s">
        <v>714</v>
      </c>
      <c r="D175" s="74" t="s">
        <v>100</v>
      </c>
      <c r="E175" s="74" t="s">
        <v>217</v>
      </c>
      <c r="F175" s="69" t="s">
        <v>715</v>
      </c>
      <c r="G175" s="74" t="s">
        <v>716</v>
      </c>
      <c r="H175" s="74" t="s">
        <v>112</v>
      </c>
      <c r="I175" s="76">
        <v>88.915858000000014</v>
      </c>
      <c r="J175" s="78">
        <v>1951</v>
      </c>
      <c r="K175" s="69"/>
      <c r="L175" s="76">
        <v>1.7347483920000002</v>
      </c>
      <c r="M175" s="79">
        <v>1.9838451878959818E-6</v>
      </c>
      <c r="N175" s="79">
        <f t="shared" si="2"/>
        <v>3.1981889183272652E-4</v>
      </c>
      <c r="O175" s="79">
        <f>L175/'סכום נכסי הקרן'!$C$42</f>
        <v>4.4019240057371699E-5</v>
      </c>
    </row>
    <row r="176" spans="2:15">
      <c r="B176" s="73" t="s">
        <v>717</v>
      </c>
      <c r="C176" s="69" t="s">
        <v>718</v>
      </c>
      <c r="D176" s="74" t="s">
        <v>100</v>
      </c>
      <c r="E176" s="74" t="s">
        <v>217</v>
      </c>
      <c r="F176" s="69" t="s">
        <v>719</v>
      </c>
      <c r="G176" s="74" t="s">
        <v>237</v>
      </c>
      <c r="H176" s="74" t="s">
        <v>112</v>
      </c>
      <c r="I176" s="76">
        <v>143.60648300000003</v>
      </c>
      <c r="J176" s="78">
        <v>6.5</v>
      </c>
      <c r="K176" s="69"/>
      <c r="L176" s="76">
        <v>9.3344210000000025E-3</v>
      </c>
      <c r="M176" s="79">
        <v>5.84244250102045E-6</v>
      </c>
      <c r="N176" s="79">
        <f t="shared" si="2"/>
        <v>1.7208975053023893E-6</v>
      </c>
      <c r="O176" s="79">
        <f>L176/'סכום נכסי הקרן'!$C$42</f>
        <v>2.3686093077846857E-7</v>
      </c>
    </row>
    <row r="177" spans="2:15">
      <c r="B177" s="73" t="s">
        <v>720</v>
      </c>
      <c r="C177" s="69" t="s">
        <v>721</v>
      </c>
      <c r="D177" s="74" t="s">
        <v>100</v>
      </c>
      <c r="E177" s="74" t="s">
        <v>217</v>
      </c>
      <c r="F177" s="69" t="s">
        <v>722</v>
      </c>
      <c r="G177" s="74" t="s">
        <v>321</v>
      </c>
      <c r="H177" s="74" t="s">
        <v>112</v>
      </c>
      <c r="I177" s="76">
        <v>114.33935600000001</v>
      </c>
      <c r="J177" s="78">
        <v>8116</v>
      </c>
      <c r="K177" s="69"/>
      <c r="L177" s="76">
        <v>9.2797821370000015</v>
      </c>
      <c r="M177" s="79">
        <v>9.0907610347147554E-6</v>
      </c>
      <c r="N177" s="79">
        <f t="shared" si="2"/>
        <v>1.7108242631560086E-3</v>
      </c>
      <c r="O177" s="79">
        <f>L177/'סכום נכסי הקרן'!$C$42</f>
        <v>2.3547446964211556E-4</v>
      </c>
    </row>
    <row r="178" spans="2:15">
      <c r="B178" s="73" t="s">
        <v>723</v>
      </c>
      <c r="C178" s="69" t="s">
        <v>724</v>
      </c>
      <c r="D178" s="74" t="s">
        <v>100</v>
      </c>
      <c r="E178" s="74" t="s">
        <v>217</v>
      </c>
      <c r="F178" s="69" t="s">
        <v>725</v>
      </c>
      <c r="G178" s="74" t="s">
        <v>225</v>
      </c>
      <c r="H178" s="74" t="s">
        <v>112</v>
      </c>
      <c r="I178" s="76">
        <v>1109.2784340000003</v>
      </c>
      <c r="J178" s="78">
        <v>415.6</v>
      </c>
      <c r="K178" s="69"/>
      <c r="L178" s="76">
        <v>4.6101611730000016</v>
      </c>
      <c r="M178" s="79">
        <v>1.2989658143444451E-5</v>
      </c>
      <c r="N178" s="79">
        <f t="shared" si="2"/>
        <v>8.4993111641928703E-4</v>
      </c>
      <c r="O178" s="79">
        <f>L178/'סכום נכסי הקרן'!$C$42</f>
        <v>1.1698283872942271E-4</v>
      </c>
    </row>
    <row r="179" spans="2:15">
      <c r="B179" s="73" t="s">
        <v>726</v>
      </c>
      <c r="C179" s="69" t="s">
        <v>727</v>
      </c>
      <c r="D179" s="74" t="s">
        <v>100</v>
      </c>
      <c r="E179" s="74" t="s">
        <v>217</v>
      </c>
      <c r="F179" s="69" t="s">
        <v>728</v>
      </c>
      <c r="G179" s="74" t="s">
        <v>233</v>
      </c>
      <c r="H179" s="74" t="s">
        <v>112</v>
      </c>
      <c r="I179" s="76">
        <v>1487.1225000000004</v>
      </c>
      <c r="J179" s="78">
        <v>566.6</v>
      </c>
      <c r="K179" s="69"/>
      <c r="L179" s="76">
        <v>8.4260360850000016</v>
      </c>
      <c r="M179" s="79">
        <v>2.0915863551477063E-5</v>
      </c>
      <c r="N179" s="79">
        <f t="shared" si="2"/>
        <v>1.5534273071960661E-3</v>
      </c>
      <c r="O179" s="79">
        <f>L179/'סכום נכסי הקרן'!$C$42</f>
        <v>2.1381066376436881E-4</v>
      </c>
    </row>
    <row r="180" spans="2:15">
      <c r="B180" s="73" t="s">
        <v>729</v>
      </c>
      <c r="C180" s="69" t="s">
        <v>730</v>
      </c>
      <c r="D180" s="74" t="s">
        <v>100</v>
      </c>
      <c r="E180" s="74" t="s">
        <v>217</v>
      </c>
      <c r="F180" s="69" t="s">
        <v>731</v>
      </c>
      <c r="G180" s="74" t="s">
        <v>136</v>
      </c>
      <c r="H180" s="74" t="s">
        <v>112</v>
      </c>
      <c r="I180" s="76">
        <v>252.00697500000007</v>
      </c>
      <c r="J180" s="78">
        <v>71.8</v>
      </c>
      <c r="K180" s="69"/>
      <c r="L180" s="76">
        <v>0.18094100800000004</v>
      </c>
      <c r="M180" s="79">
        <v>6.4184605045615925E-6</v>
      </c>
      <c r="N180" s="79">
        <f t="shared" si="2"/>
        <v>3.3358354982499682E-5</v>
      </c>
      <c r="O180" s="79">
        <f>L180/'סכום נכסי הקרן'!$C$42</f>
        <v>4.5913780373602529E-6</v>
      </c>
    </row>
    <row r="181" spans="2:15">
      <c r="B181" s="73" t="s">
        <v>732</v>
      </c>
      <c r="C181" s="69" t="s">
        <v>733</v>
      </c>
      <c r="D181" s="74" t="s">
        <v>100</v>
      </c>
      <c r="E181" s="74" t="s">
        <v>217</v>
      </c>
      <c r="F181" s="69" t="s">
        <v>734</v>
      </c>
      <c r="G181" s="74" t="s">
        <v>256</v>
      </c>
      <c r="H181" s="74" t="s">
        <v>112</v>
      </c>
      <c r="I181" s="76">
        <v>307.36531100000008</v>
      </c>
      <c r="J181" s="78">
        <v>3471</v>
      </c>
      <c r="K181" s="69"/>
      <c r="L181" s="76">
        <v>10.668649946000002</v>
      </c>
      <c r="M181" s="79">
        <v>8.612084925749511E-6</v>
      </c>
      <c r="N181" s="79">
        <f t="shared" si="2"/>
        <v>1.9668764754681486E-3</v>
      </c>
      <c r="O181" s="79">
        <f>L181/'סכום נכסי הקרן'!$C$42</f>
        <v>2.7071698998354783E-4</v>
      </c>
    </row>
    <row r="182" spans="2:15">
      <c r="B182" s="73" t="s">
        <v>735</v>
      </c>
      <c r="C182" s="69" t="s">
        <v>736</v>
      </c>
      <c r="D182" s="74" t="s">
        <v>100</v>
      </c>
      <c r="E182" s="74" t="s">
        <v>217</v>
      </c>
      <c r="F182" s="69" t="s">
        <v>737</v>
      </c>
      <c r="G182" s="74" t="s">
        <v>225</v>
      </c>
      <c r="H182" s="74" t="s">
        <v>112</v>
      </c>
      <c r="I182" s="76">
        <v>66.987500000000011</v>
      </c>
      <c r="J182" s="78">
        <v>6021</v>
      </c>
      <c r="K182" s="69"/>
      <c r="L182" s="76">
        <v>4.0333173750000002</v>
      </c>
      <c r="M182" s="79">
        <v>7.971096408767463E-6</v>
      </c>
      <c r="N182" s="79">
        <f t="shared" si="2"/>
        <v>7.4358396827508416E-4</v>
      </c>
      <c r="O182" s="79">
        <f>L182/'סכום נכסי הקרן'!$C$42</f>
        <v>1.0234542748473306E-4</v>
      </c>
    </row>
    <row r="183" spans="2:15">
      <c r="B183" s="73" t="s">
        <v>738</v>
      </c>
      <c r="C183" s="69" t="s">
        <v>739</v>
      </c>
      <c r="D183" s="74" t="s">
        <v>100</v>
      </c>
      <c r="E183" s="74" t="s">
        <v>217</v>
      </c>
      <c r="F183" s="69" t="s">
        <v>740</v>
      </c>
      <c r="G183" s="74" t="s">
        <v>225</v>
      </c>
      <c r="H183" s="74" t="s">
        <v>112</v>
      </c>
      <c r="I183" s="76">
        <v>262.67031300000008</v>
      </c>
      <c r="J183" s="78">
        <v>1028</v>
      </c>
      <c r="K183" s="69"/>
      <c r="L183" s="76">
        <v>2.7002508200000008</v>
      </c>
      <c r="M183" s="79">
        <v>1.5753249542402445E-5</v>
      </c>
      <c r="N183" s="79">
        <f t="shared" si="2"/>
        <v>4.9781929696857802E-4</v>
      </c>
      <c r="O183" s="79">
        <f>L183/'סכום נכסי הקרן'!$C$42</f>
        <v>6.8518863951017752E-5</v>
      </c>
    </row>
    <row r="184" spans="2:15">
      <c r="B184" s="73" t="s">
        <v>741</v>
      </c>
      <c r="C184" s="69" t="s">
        <v>742</v>
      </c>
      <c r="D184" s="74" t="s">
        <v>100</v>
      </c>
      <c r="E184" s="74" t="s">
        <v>217</v>
      </c>
      <c r="F184" s="69" t="s">
        <v>743</v>
      </c>
      <c r="G184" s="74" t="s">
        <v>107</v>
      </c>
      <c r="H184" s="74" t="s">
        <v>112</v>
      </c>
      <c r="I184" s="76">
        <v>213.08723800000004</v>
      </c>
      <c r="J184" s="78">
        <v>862.9</v>
      </c>
      <c r="K184" s="69"/>
      <c r="L184" s="76">
        <v>1.8387297720000002</v>
      </c>
      <c r="M184" s="79">
        <v>1.0653829208539575E-5</v>
      </c>
      <c r="N184" s="79">
        <f t="shared" si="2"/>
        <v>3.3898893970606538E-4</v>
      </c>
      <c r="O184" s="79">
        <f>L184/'סכום נכסי הקרן'!$C$42</f>
        <v>4.6657767551517256E-5</v>
      </c>
    </row>
    <row r="185" spans="2:15">
      <c r="B185" s="73" t="s">
        <v>744</v>
      </c>
      <c r="C185" s="69" t="s">
        <v>745</v>
      </c>
      <c r="D185" s="74" t="s">
        <v>100</v>
      </c>
      <c r="E185" s="74" t="s">
        <v>217</v>
      </c>
      <c r="F185" s="69" t="s">
        <v>746</v>
      </c>
      <c r="G185" s="74" t="s">
        <v>107</v>
      </c>
      <c r="H185" s="74" t="s">
        <v>112</v>
      </c>
      <c r="I185" s="76">
        <v>648.51148000000012</v>
      </c>
      <c r="J185" s="78">
        <v>1176</v>
      </c>
      <c r="K185" s="69"/>
      <c r="L185" s="76">
        <v>7.6264950100000002</v>
      </c>
      <c r="M185" s="79">
        <v>7.32817965951202E-6</v>
      </c>
      <c r="N185" s="79">
        <f t="shared" si="2"/>
        <v>1.406023601989895E-3</v>
      </c>
      <c r="O185" s="79">
        <f>L185/'סכום נכסי הקרן'!$C$42</f>
        <v>1.9352230916582245E-4</v>
      </c>
    </row>
    <row r="186" spans="2:15">
      <c r="B186" s="75"/>
      <c r="C186" s="69"/>
      <c r="D186" s="69"/>
      <c r="E186" s="69"/>
      <c r="F186" s="69"/>
      <c r="G186" s="69"/>
      <c r="H186" s="69"/>
      <c r="I186" s="76"/>
      <c r="J186" s="78"/>
      <c r="K186" s="69"/>
      <c r="L186" s="69"/>
      <c r="M186" s="69"/>
      <c r="N186" s="79"/>
      <c r="O186" s="69"/>
    </row>
    <row r="187" spans="2:15">
      <c r="B187" s="85" t="s">
        <v>172</v>
      </c>
      <c r="C187" s="72"/>
      <c r="D187" s="72"/>
      <c r="E187" s="72"/>
      <c r="F187" s="72"/>
      <c r="G187" s="72"/>
      <c r="H187" s="72"/>
      <c r="I187" s="80"/>
      <c r="J187" s="82"/>
      <c r="K187" s="80">
        <v>0.137199712</v>
      </c>
      <c r="L187" s="80">
        <f>L188+L217</f>
        <v>1331.9794050610001</v>
      </c>
      <c r="M187" s="72"/>
      <c r="N187" s="83">
        <f t="shared" si="2"/>
        <v>0.24556424391867854</v>
      </c>
      <c r="O187" s="83">
        <f>L187/'סכום נכסי הקרן'!$C$42</f>
        <v>3.3798977104257374E-2</v>
      </c>
    </row>
    <row r="188" spans="2:15">
      <c r="B188" s="71" t="s">
        <v>48</v>
      </c>
      <c r="C188" s="72"/>
      <c r="D188" s="72"/>
      <c r="E188" s="72"/>
      <c r="F188" s="72"/>
      <c r="G188" s="72"/>
      <c r="H188" s="72"/>
      <c r="I188" s="80"/>
      <c r="J188" s="82"/>
      <c r="K188" s="80">
        <v>1.7349760000000003E-3</v>
      </c>
      <c r="L188" s="80">
        <f>SUM(L189:L215)</f>
        <v>487.27661132100008</v>
      </c>
      <c r="M188" s="72"/>
      <c r="N188" s="83">
        <f t="shared" si="2"/>
        <v>8.9834506587447766E-2</v>
      </c>
      <c r="O188" s="83">
        <f>L188/'סכום נכסי הקרן'!$C$42</f>
        <v>1.2364643902826978E-2</v>
      </c>
    </row>
    <row r="189" spans="2:15">
      <c r="B189" s="73" t="s">
        <v>747</v>
      </c>
      <c r="C189" s="69" t="s">
        <v>748</v>
      </c>
      <c r="D189" s="74" t="s">
        <v>749</v>
      </c>
      <c r="E189" s="74" t="s">
        <v>206</v>
      </c>
      <c r="F189" s="69" t="s">
        <v>750</v>
      </c>
      <c r="G189" s="74" t="s">
        <v>751</v>
      </c>
      <c r="H189" s="74" t="s">
        <v>111</v>
      </c>
      <c r="I189" s="76">
        <v>187.56500000000003</v>
      </c>
      <c r="J189" s="78">
        <v>289</v>
      </c>
      <c r="K189" s="69"/>
      <c r="L189" s="76">
        <v>2.0056325450000001</v>
      </c>
      <c r="M189" s="79">
        <v>2.8581056777583947E-6</v>
      </c>
      <c r="N189" s="79">
        <f t="shared" si="2"/>
        <v>3.6975920019503958E-4</v>
      </c>
      <c r="O189" s="79">
        <f>L189/'סכום נכסי הקרן'!$C$42</f>
        <v>5.0892925378905522E-5</v>
      </c>
    </row>
    <row r="190" spans="2:15">
      <c r="B190" s="73" t="s">
        <v>752</v>
      </c>
      <c r="C190" s="69" t="s">
        <v>753</v>
      </c>
      <c r="D190" s="74" t="s">
        <v>749</v>
      </c>
      <c r="E190" s="74" t="s">
        <v>206</v>
      </c>
      <c r="F190" s="69" t="s">
        <v>496</v>
      </c>
      <c r="G190" s="74" t="s">
        <v>286</v>
      </c>
      <c r="H190" s="74" t="s">
        <v>111</v>
      </c>
      <c r="I190" s="76">
        <v>205.24608300000003</v>
      </c>
      <c r="J190" s="78">
        <v>3563</v>
      </c>
      <c r="K190" s="69"/>
      <c r="L190" s="76">
        <v>27.057796325000002</v>
      </c>
      <c r="M190" s="79">
        <v>4.6047317713306472E-6</v>
      </c>
      <c r="N190" s="79">
        <f t="shared" si="2"/>
        <v>4.9883859100283397E-3</v>
      </c>
      <c r="O190" s="79">
        <f>L190/'סכום נכסי הקרן'!$C$42</f>
        <v>6.8659157566963453E-4</v>
      </c>
    </row>
    <row r="191" spans="2:15">
      <c r="B191" s="73" t="s">
        <v>754</v>
      </c>
      <c r="C191" s="69" t="s">
        <v>755</v>
      </c>
      <c r="D191" s="74" t="s">
        <v>749</v>
      </c>
      <c r="E191" s="74" t="s">
        <v>206</v>
      </c>
      <c r="F191" s="69" t="s">
        <v>756</v>
      </c>
      <c r="G191" s="74" t="s">
        <v>757</v>
      </c>
      <c r="H191" s="74" t="s">
        <v>111</v>
      </c>
      <c r="I191" s="76">
        <v>22.109760000000005</v>
      </c>
      <c r="J191" s="78">
        <v>12562</v>
      </c>
      <c r="K191" s="69"/>
      <c r="L191" s="76">
        <v>10.276483916000002</v>
      </c>
      <c r="M191" s="79">
        <v>1.8898240452145871E-7</v>
      </c>
      <c r="N191" s="79">
        <f t="shared" si="2"/>
        <v>1.8945765928411122E-3</v>
      </c>
      <c r="O191" s="79">
        <f>L191/'סכום נכסי הקרן'!$C$42</f>
        <v>2.6076577706037919E-4</v>
      </c>
    </row>
    <row r="192" spans="2:15">
      <c r="B192" s="73" t="s">
        <v>758</v>
      </c>
      <c r="C192" s="69" t="s">
        <v>759</v>
      </c>
      <c r="D192" s="74" t="s">
        <v>749</v>
      </c>
      <c r="E192" s="74" t="s">
        <v>206</v>
      </c>
      <c r="F192" s="69" t="s">
        <v>760</v>
      </c>
      <c r="G192" s="74" t="s">
        <v>757</v>
      </c>
      <c r="H192" s="74" t="s">
        <v>111</v>
      </c>
      <c r="I192" s="76">
        <v>13.933400000000004</v>
      </c>
      <c r="J192" s="78">
        <v>15633</v>
      </c>
      <c r="K192" s="69"/>
      <c r="L192" s="76">
        <v>8.0593711610000014</v>
      </c>
      <c r="M192" s="79">
        <v>3.3361374312206291E-7</v>
      </c>
      <c r="N192" s="79">
        <f t="shared" si="2"/>
        <v>1.485828818442078E-3</v>
      </c>
      <c r="O192" s="79">
        <f>L192/'סכום נכסי הקרן'!$C$42</f>
        <v>2.0450654140022256E-4</v>
      </c>
    </row>
    <row r="193" spans="2:15">
      <c r="B193" s="73" t="s">
        <v>761</v>
      </c>
      <c r="C193" s="69" t="s">
        <v>762</v>
      </c>
      <c r="D193" s="74" t="s">
        <v>749</v>
      </c>
      <c r="E193" s="74" t="s">
        <v>206</v>
      </c>
      <c r="F193" s="69" t="s">
        <v>228</v>
      </c>
      <c r="G193" s="74" t="s">
        <v>229</v>
      </c>
      <c r="H193" s="74" t="s">
        <v>111</v>
      </c>
      <c r="I193" s="76">
        <v>0.93782500000000013</v>
      </c>
      <c r="J193" s="78">
        <v>20896</v>
      </c>
      <c r="K193" s="76">
        <v>1.7349760000000003E-3</v>
      </c>
      <c r="L193" s="76">
        <v>0.72681625100000002</v>
      </c>
      <c r="M193" s="79">
        <v>2.1147119233921945E-8</v>
      </c>
      <c r="N193" s="79">
        <f t="shared" si="2"/>
        <v>1.3399612821825101E-4</v>
      </c>
      <c r="O193" s="79">
        <f>L193/'סכום נכסי הקרן'!$C$42</f>
        <v>1.8442962205880474E-5</v>
      </c>
    </row>
    <row r="194" spans="2:15">
      <c r="B194" s="73" t="s">
        <v>765</v>
      </c>
      <c r="C194" s="69" t="s">
        <v>766</v>
      </c>
      <c r="D194" s="74" t="s">
        <v>767</v>
      </c>
      <c r="E194" s="74" t="s">
        <v>206</v>
      </c>
      <c r="F194" s="69" t="s">
        <v>768</v>
      </c>
      <c r="G194" s="74" t="s">
        <v>769</v>
      </c>
      <c r="H194" s="74" t="s">
        <v>111</v>
      </c>
      <c r="I194" s="76">
        <v>26.761908000000002</v>
      </c>
      <c r="J194" s="78">
        <v>2601</v>
      </c>
      <c r="K194" s="69"/>
      <c r="L194" s="76">
        <v>2.5754857570000005</v>
      </c>
      <c r="M194" s="79">
        <v>7.0878447917152504E-7</v>
      </c>
      <c r="N194" s="79">
        <f t="shared" si="2"/>
        <v>4.7481756117097518E-4</v>
      </c>
      <c r="O194" s="79">
        <f>L194/'סכום נכסי הקרן'!$C$42</f>
        <v>6.5352950505415255E-5</v>
      </c>
    </row>
    <row r="195" spans="2:15">
      <c r="B195" s="73" t="s">
        <v>770</v>
      </c>
      <c r="C195" s="69" t="s">
        <v>771</v>
      </c>
      <c r="D195" s="74" t="s">
        <v>767</v>
      </c>
      <c r="E195" s="74" t="s">
        <v>206</v>
      </c>
      <c r="F195" s="69" t="s">
        <v>772</v>
      </c>
      <c r="G195" s="74" t="s">
        <v>773</v>
      </c>
      <c r="H195" s="74" t="s">
        <v>111</v>
      </c>
      <c r="I195" s="76">
        <v>77.839475000000007</v>
      </c>
      <c r="J195" s="78">
        <v>4094</v>
      </c>
      <c r="K195" s="69"/>
      <c r="L195" s="76">
        <v>11.790967994000001</v>
      </c>
      <c r="M195" s="79">
        <v>4.7389828969720824E-7</v>
      </c>
      <c r="N195" s="79">
        <f t="shared" si="2"/>
        <v>2.1737874696218344E-3</v>
      </c>
      <c r="O195" s="79">
        <f>L195/'סכום נכסי הקרן'!$C$42</f>
        <v>2.9919581019947271E-4</v>
      </c>
    </row>
    <row r="196" spans="2:15">
      <c r="B196" s="73" t="s">
        <v>774</v>
      </c>
      <c r="C196" s="69" t="s">
        <v>775</v>
      </c>
      <c r="D196" s="74" t="s">
        <v>749</v>
      </c>
      <c r="E196" s="74" t="s">
        <v>206</v>
      </c>
      <c r="F196" s="69" t="s">
        <v>776</v>
      </c>
      <c r="G196" s="74" t="s">
        <v>777</v>
      </c>
      <c r="H196" s="74" t="s">
        <v>111</v>
      </c>
      <c r="I196" s="76">
        <v>101.03939</v>
      </c>
      <c r="J196" s="78">
        <v>3735</v>
      </c>
      <c r="K196" s="69"/>
      <c r="L196" s="76">
        <v>13.963138480000001</v>
      </c>
      <c r="M196" s="79">
        <v>1.2161540268855435E-6</v>
      </c>
      <c r="N196" s="79">
        <f t="shared" si="2"/>
        <v>2.5742496697356795E-3</v>
      </c>
      <c r="O196" s="79">
        <f>L196/'סכום נכסי הקרן'!$C$42</f>
        <v>3.5431463579384845E-4</v>
      </c>
    </row>
    <row r="197" spans="2:15">
      <c r="B197" s="73" t="s">
        <v>778</v>
      </c>
      <c r="C197" s="69" t="s">
        <v>779</v>
      </c>
      <c r="D197" s="74" t="s">
        <v>767</v>
      </c>
      <c r="E197" s="74" t="s">
        <v>206</v>
      </c>
      <c r="F197" s="69" t="s">
        <v>780</v>
      </c>
      <c r="G197" s="74" t="s">
        <v>751</v>
      </c>
      <c r="H197" s="74" t="s">
        <v>111</v>
      </c>
      <c r="I197" s="76">
        <v>323.54962500000005</v>
      </c>
      <c r="J197" s="78">
        <v>284</v>
      </c>
      <c r="K197" s="69"/>
      <c r="L197" s="76">
        <v>3.3998594600000005</v>
      </c>
      <c r="M197" s="79">
        <v>2.3823773016282032E-6</v>
      </c>
      <c r="N197" s="79">
        <f t="shared" si="2"/>
        <v>6.2679941938474041E-4</v>
      </c>
      <c r="O197" s="79">
        <f>L197/'סכום נכסי הקרן'!$C$42</f>
        <v>8.6271433033884102E-5</v>
      </c>
    </row>
    <row r="198" spans="2:15">
      <c r="B198" s="73" t="s">
        <v>781</v>
      </c>
      <c r="C198" s="69" t="s">
        <v>782</v>
      </c>
      <c r="D198" s="74" t="s">
        <v>749</v>
      </c>
      <c r="E198" s="74" t="s">
        <v>206</v>
      </c>
      <c r="F198" s="69" t="s">
        <v>783</v>
      </c>
      <c r="G198" s="74" t="s">
        <v>757</v>
      </c>
      <c r="H198" s="74" t="s">
        <v>111</v>
      </c>
      <c r="I198" s="76">
        <v>33.493750000000006</v>
      </c>
      <c r="J198" s="78">
        <v>2770</v>
      </c>
      <c r="K198" s="69"/>
      <c r="L198" s="76">
        <v>3.4327744380000009</v>
      </c>
      <c r="M198" s="79">
        <v>3.2874382497757774E-7</v>
      </c>
      <c r="N198" s="79">
        <f t="shared" si="2"/>
        <v>6.3286763759851962E-4</v>
      </c>
      <c r="O198" s="79">
        <f>L198/'סכום נכסי הקרן'!$C$42</f>
        <v>8.7106650593241338E-5</v>
      </c>
    </row>
    <row r="199" spans="2:15">
      <c r="B199" s="73" t="s">
        <v>784</v>
      </c>
      <c r="C199" s="69" t="s">
        <v>785</v>
      </c>
      <c r="D199" s="74" t="s">
        <v>749</v>
      </c>
      <c r="E199" s="74" t="s">
        <v>206</v>
      </c>
      <c r="F199" s="69" t="s">
        <v>786</v>
      </c>
      <c r="G199" s="74" t="s">
        <v>787</v>
      </c>
      <c r="H199" s="74" t="s">
        <v>111</v>
      </c>
      <c r="I199" s="76">
        <v>80.208421000000016</v>
      </c>
      <c r="J199" s="78">
        <v>2937</v>
      </c>
      <c r="K199" s="69"/>
      <c r="L199" s="76">
        <v>8.7161688959999992</v>
      </c>
      <c r="M199" s="79">
        <v>1.6111070067681889E-6</v>
      </c>
      <c r="N199" s="79">
        <f t="shared" si="2"/>
        <v>1.6069163056734504E-3</v>
      </c>
      <c r="O199" s="79">
        <f>L199/'סכום נכסי הקרן'!$C$42</f>
        <v>2.211727837783293E-4</v>
      </c>
    </row>
    <row r="200" spans="2:15">
      <c r="B200" s="73" t="s">
        <v>790</v>
      </c>
      <c r="C200" s="69" t="s">
        <v>791</v>
      </c>
      <c r="D200" s="74" t="s">
        <v>767</v>
      </c>
      <c r="E200" s="74" t="s">
        <v>206</v>
      </c>
      <c r="F200" s="69" t="s">
        <v>792</v>
      </c>
      <c r="G200" s="74" t="s">
        <v>793</v>
      </c>
      <c r="H200" s="74" t="s">
        <v>111</v>
      </c>
      <c r="I200" s="76">
        <v>3.5101450000000005</v>
      </c>
      <c r="J200" s="78">
        <v>3842</v>
      </c>
      <c r="K200" s="69"/>
      <c r="L200" s="76">
        <v>0.49898115200000004</v>
      </c>
      <c r="M200" s="79">
        <v>1.582890327989918E-8</v>
      </c>
      <c r="N200" s="79">
        <f t="shared" si="2"/>
        <v>9.199236028348326E-5</v>
      </c>
      <c r="O200" s="79">
        <f>L200/'סכום נכסי הקרן'!$C$42</f>
        <v>1.2661646619927737E-5</v>
      </c>
    </row>
    <row r="201" spans="2:15">
      <c r="B201" s="73" t="s">
        <v>794</v>
      </c>
      <c r="C201" s="69" t="s">
        <v>795</v>
      </c>
      <c r="D201" s="74" t="s">
        <v>749</v>
      </c>
      <c r="E201" s="74" t="s">
        <v>206</v>
      </c>
      <c r="F201" s="69" t="s">
        <v>796</v>
      </c>
      <c r="G201" s="74" t="s">
        <v>757</v>
      </c>
      <c r="H201" s="74" t="s">
        <v>111</v>
      </c>
      <c r="I201" s="76">
        <v>16.404837000000001</v>
      </c>
      <c r="J201" s="78">
        <v>17122</v>
      </c>
      <c r="K201" s="69"/>
      <c r="L201" s="76">
        <v>10.392693797000002</v>
      </c>
      <c r="M201" s="79">
        <v>3.4364410660316882E-7</v>
      </c>
      <c r="N201" s="79">
        <f t="shared" ref="N201:N217" si="3">IFERROR(L201/$L$11,0)</f>
        <v>1.9160010919401335E-3</v>
      </c>
      <c r="O201" s="79">
        <f>L201/'סכום נכסי הקרן'!$C$42</f>
        <v>2.6371460276465315E-4</v>
      </c>
    </row>
    <row r="202" spans="2:15">
      <c r="B202" s="73" t="s">
        <v>797</v>
      </c>
      <c r="C202" s="69" t="s">
        <v>798</v>
      </c>
      <c r="D202" s="74" t="s">
        <v>749</v>
      </c>
      <c r="E202" s="74" t="s">
        <v>206</v>
      </c>
      <c r="F202" s="69" t="s">
        <v>311</v>
      </c>
      <c r="G202" s="74" t="s">
        <v>136</v>
      </c>
      <c r="H202" s="74" t="s">
        <v>111</v>
      </c>
      <c r="I202" s="76">
        <v>161.40906100000004</v>
      </c>
      <c r="J202" s="78">
        <v>20650</v>
      </c>
      <c r="K202" s="69"/>
      <c r="L202" s="76">
        <v>123.32459286600003</v>
      </c>
      <c r="M202" s="79">
        <v>2.5510676179728658E-6</v>
      </c>
      <c r="N202" s="79">
        <f t="shared" si="3"/>
        <v>2.2736170160477253E-2</v>
      </c>
      <c r="O202" s="79">
        <f>L202/'סכום נכסי הקרן'!$C$42</f>
        <v>3.1293615162757762E-3</v>
      </c>
    </row>
    <row r="203" spans="2:15">
      <c r="B203" s="73" t="s">
        <v>799</v>
      </c>
      <c r="C203" s="69" t="s">
        <v>800</v>
      </c>
      <c r="D203" s="74" t="s">
        <v>749</v>
      </c>
      <c r="E203" s="74" t="s">
        <v>206</v>
      </c>
      <c r="F203" s="69" t="s">
        <v>305</v>
      </c>
      <c r="G203" s="74" t="s">
        <v>286</v>
      </c>
      <c r="H203" s="74" t="s">
        <v>111</v>
      </c>
      <c r="I203" s="76">
        <v>140.89949800000002</v>
      </c>
      <c r="J203" s="78">
        <v>11730</v>
      </c>
      <c r="K203" s="69"/>
      <c r="L203" s="76">
        <v>61.151791074000009</v>
      </c>
      <c r="M203" s="79">
        <v>4.9051500394658857E-6</v>
      </c>
      <c r="N203" s="79">
        <f t="shared" si="3"/>
        <v>1.1273968112646677E-2</v>
      </c>
      <c r="O203" s="79">
        <f>L203/'סכום נכסי הקרן'!$C$42</f>
        <v>1.5517266847679236E-3</v>
      </c>
    </row>
    <row r="204" spans="2:15">
      <c r="B204" s="73" t="s">
        <v>803</v>
      </c>
      <c r="C204" s="69" t="s">
        <v>804</v>
      </c>
      <c r="D204" s="74" t="s">
        <v>749</v>
      </c>
      <c r="E204" s="74" t="s">
        <v>206</v>
      </c>
      <c r="F204" s="69" t="s">
        <v>486</v>
      </c>
      <c r="G204" s="74" t="s">
        <v>136</v>
      </c>
      <c r="H204" s="74" t="s">
        <v>111</v>
      </c>
      <c r="I204" s="76">
        <v>262.46225000000004</v>
      </c>
      <c r="J204" s="78">
        <v>3067</v>
      </c>
      <c r="K204" s="69"/>
      <c r="L204" s="76">
        <v>29.783953670000006</v>
      </c>
      <c r="M204" s="79">
        <v>5.5823640919964703E-6</v>
      </c>
      <c r="N204" s="79">
        <f t="shared" si="3"/>
        <v>5.4909813440753253E-3</v>
      </c>
      <c r="O204" s="79">
        <f>L204/'סכום נכסי הקרן'!$C$42</f>
        <v>7.5576781768670867E-4</v>
      </c>
    </row>
    <row r="205" spans="2:15">
      <c r="B205" s="73" t="s">
        <v>805</v>
      </c>
      <c r="C205" s="69" t="s">
        <v>806</v>
      </c>
      <c r="D205" s="74" t="s">
        <v>767</v>
      </c>
      <c r="E205" s="74" t="s">
        <v>206</v>
      </c>
      <c r="F205" s="69" t="s">
        <v>807</v>
      </c>
      <c r="G205" s="74" t="s">
        <v>757</v>
      </c>
      <c r="H205" s="74" t="s">
        <v>111</v>
      </c>
      <c r="I205" s="76">
        <v>98.947102000000015</v>
      </c>
      <c r="J205" s="78">
        <v>486</v>
      </c>
      <c r="K205" s="69"/>
      <c r="L205" s="76">
        <v>1.7792667930000001</v>
      </c>
      <c r="M205" s="79">
        <v>9.4991845774421515E-7</v>
      </c>
      <c r="N205" s="79">
        <f t="shared" si="3"/>
        <v>3.2802632164770395E-4</v>
      </c>
      <c r="O205" s="79">
        <f>L205/'סכום נכסי הקרן'!$C$42</f>
        <v>4.5148894472747771E-5</v>
      </c>
    </row>
    <row r="206" spans="2:15">
      <c r="B206" s="73" t="s">
        <v>810</v>
      </c>
      <c r="C206" s="69" t="s">
        <v>811</v>
      </c>
      <c r="D206" s="74" t="s">
        <v>767</v>
      </c>
      <c r="E206" s="74" t="s">
        <v>206</v>
      </c>
      <c r="F206" s="69" t="s">
        <v>812</v>
      </c>
      <c r="G206" s="74" t="s">
        <v>757</v>
      </c>
      <c r="H206" s="74" t="s">
        <v>111</v>
      </c>
      <c r="I206" s="76">
        <v>212.61162600000003</v>
      </c>
      <c r="J206" s="78">
        <v>656</v>
      </c>
      <c r="K206" s="69"/>
      <c r="L206" s="76">
        <v>5.1605093920000007</v>
      </c>
      <c r="M206" s="79">
        <v>2.7273869619893222E-6</v>
      </c>
      <c r="N206" s="79">
        <f t="shared" si="3"/>
        <v>9.5139352925932401E-4</v>
      </c>
      <c r="O206" s="79">
        <f>L206/'סכום נכסי הקרן'!$C$42</f>
        <v>1.3094792466293825E-4</v>
      </c>
    </row>
    <row r="207" spans="2:15">
      <c r="B207" s="73" t="s">
        <v>813</v>
      </c>
      <c r="C207" s="69" t="s">
        <v>814</v>
      </c>
      <c r="D207" s="74" t="s">
        <v>749</v>
      </c>
      <c r="E207" s="74" t="s">
        <v>206</v>
      </c>
      <c r="F207" s="69" t="s">
        <v>815</v>
      </c>
      <c r="G207" s="74" t="s">
        <v>816</v>
      </c>
      <c r="H207" s="74" t="s">
        <v>111</v>
      </c>
      <c r="I207" s="76">
        <v>164.874458</v>
      </c>
      <c r="J207" s="78">
        <v>299</v>
      </c>
      <c r="K207" s="69"/>
      <c r="L207" s="76">
        <v>1.8240061300000001</v>
      </c>
      <c r="M207" s="79">
        <v>5.9339376642073065E-6</v>
      </c>
      <c r="N207" s="79">
        <f t="shared" si="3"/>
        <v>3.3627448331002694E-4</v>
      </c>
      <c r="O207" s="79">
        <f>L207/'סכום נכסי הקרן'!$C$42</f>
        <v>4.6284155139074214E-5</v>
      </c>
    </row>
    <row r="208" spans="2:15">
      <c r="B208" s="73" t="s">
        <v>817</v>
      </c>
      <c r="C208" s="69" t="s">
        <v>818</v>
      </c>
      <c r="D208" s="74" t="s">
        <v>749</v>
      </c>
      <c r="E208" s="74" t="s">
        <v>206</v>
      </c>
      <c r="F208" s="69" t="s">
        <v>207</v>
      </c>
      <c r="G208" s="74" t="s">
        <v>208</v>
      </c>
      <c r="H208" s="74" t="s">
        <v>111</v>
      </c>
      <c r="I208" s="76">
        <v>36.489163000000005</v>
      </c>
      <c r="J208" s="78">
        <v>26905</v>
      </c>
      <c r="K208" s="69"/>
      <c r="L208" s="76">
        <v>36.324414479000005</v>
      </c>
      <c r="M208" s="79">
        <v>6.4760564018705788E-7</v>
      </c>
      <c r="N208" s="79">
        <f t="shared" si="3"/>
        <v>6.6967832561313743E-3</v>
      </c>
      <c r="O208" s="79">
        <f>L208/'סכום נכסי הקרן'!$C$42</f>
        <v>9.2173200924608174E-4</v>
      </c>
    </row>
    <row r="209" spans="2:15">
      <c r="B209" s="73" t="s">
        <v>819</v>
      </c>
      <c r="C209" s="69" t="s">
        <v>820</v>
      </c>
      <c r="D209" s="74" t="s">
        <v>749</v>
      </c>
      <c r="E209" s="74" t="s">
        <v>206</v>
      </c>
      <c r="F209" s="69" t="s">
        <v>821</v>
      </c>
      <c r="G209" s="74" t="s">
        <v>757</v>
      </c>
      <c r="H209" s="74" t="s">
        <v>115</v>
      </c>
      <c r="I209" s="76">
        <v>1781.8675000000003</v>
      </c>
      <c r="J209" s="78">
        <v>8</v>
      </c>
      <c r="K209" s="69"/>
      <c r="L209" s="76">
        <v>0.34948836400000005</v>
      </c>
      <c r="M209" s="79">
        <v>3.3193089800275278E-6</v>
      </c>
      <c r="N209" s="79">
        <f t="shared" si="3"/>
        <v>6.4431811436382964E-5</v>
      </c>
      <c r="O209" s="79">
        <f>L209/'סכום נכסי הקרן'!$C$42</f>
        <v>8.8682671580041462E-6</v>
      </c>
    </row>
    <row r="210" spans="2:15">
      <c r="B210" s="73" t="s">
        <v>822</v>
      </c>
      <c r="C210" s="69" t="s">
        <v>823</v>
      </c>
      <c r="D210" s="74" t="s">
        <v>749</v>
      </c>
      <c r="E210" s="74" t="s">
        <v>206</v>
      </c>
      <c r="F210" s="69" t="s">
        <v>824</v>
      </c>
      <c r="G210" s="74" t="s">
        <v>751</v>
      </c>
      <c r="H210" s="74" t="s">
        <v>111</v>
      </c>
      <c r="I210" s="76">
        <v>99.62113100000002</v>
      </c>
      <c r="J210" s="78">
        <v>1776</v>
      </c>
      <c r="K210" s="69"/>
      <c r="L210" s="76">
        <v>6.5463037270000024</v>
      </c>
      <c r="M210" s="79">
        <v>1.484976463047432E-6</v>
      </c>
      <c r="N210" s="79">
        <f t="shared" si="3"/>
        <v>1.2068791147031009E-3</v>
      </c>
      <c r="O210" s="79">
        <f>L210/'סכום נכסי הקרן'!$C$42</f>
        <v>1.6611245560231084E-4</v>
      </c>
    </row>
    <row r="211" spans="2:15">
      <c r="B211" s="73" t="s">
        <v>825</v>
      </c>
      <c r="C211" s="69" t="s">
        <v>826</v>
      </c>
      <c r="D211" s="74" t="s">
        <v>749</v>
      </c>
      <c r="E211" s="74" t="s">
        <v>206</v>
      </c>
      <c r="F211" s="69" t="s">
        <v>289</v>
      </c>
      <c r="G211" s="74" t="s">
        <v>290</v>
      </c>
      <c r="H211" s="74" t="s">
        <v>111</v>
      </c>
      <c r="I211" s="76">
        <v>3166.204380000001</v>
      </c>
      <c r="J211" s="78">
        <v>753</v>
      </c>
      <c r="K211" s="69"/>
      <c r="L211" s="76">
        <v>88.213620230999993</v>
      </c>
      <c r="M211" s="79">
        <v>2.8259442558980799E-6</v>
      </c>
      <c r="N211" s="79">
        <f t="shared" si="3"/>
        <v>1.6263097517159365E-2</v>
      </c>
      <c r="O211" s="79">
        <f>L211/'סכום נכסי הקרן'!$C$42</f>
        <v>2.2384205935486517E-3</v>
      </c>
    </row>
    <row r="212" spans="2:15">
      <c r="B212" s="73" t="s">
        <v>827</v>
      </c>
      <c r="C212" s="69" t="s">
        <v>828</v>
      </c>
      <c r="D212" s="74" t="s">
        <v>749</v>
      </c>
      <c r="E212" s="74" t="s">
        <v>206</v>
      </c>
      <c r="F212" s="69" t="s">
        <v>285</v>
      </c>
      <c r="G212" s="74" t="s">
        <v>286</v>
      </c>
      <c r="H212" s="74" t="s">
        <v>111</v>
      </c>
      <c r="I212" s="76">
        <v>104.60848400000003</v>
      </c>
      <c r="J212" s="78">
        <v>3752</v>
      </c>
      <c r="K212" s="69"/>
      <c r="L212" s="76">
        <v>14.522168161000002</v>
      </c>
      <c r="M212" s="79">
        <v>9.499230125322099E-7</v>
      </c>
      <c r="N212" s="79">
        <f t="shared" si="3"/>
        <v>2.6773126003044735E-3</v>
      </c>
      <c r="O212" s="79">
        <f>L212/'סכום נכסי הקרן'!$C$42</f>
        <v>3.6850001382366412E-4</v>
      </c>
    </row>
    <row r="213" spans="2:15">
      <c r="B213" s="73" t="s">
        <v>829</v>
      </c>
      <c r="C213" s="69" t="s">
        <v>830</v>
      </c>
      <c r="D213" s="74" t="s">
        <v>749</v>
      </c>
      <c r="E213" s="74" t="s">
        <v>206</v>
      </c>
      <c r="F213" s="69" t="s">
        <v>831</v>
      </c>
      <c r="G213" s="74" t="s">
        <v>816</v>
      </c>
      <c r="H213" s="74" t="s">
        <v>111</v>
      </c>
      <c r="I213" s="76">
        <v>93.555009999999996</v>
      </c>
      <c r="J213" s="78">
        <v>1035</v>
      </c>
      <c r="K213" s="69"/>
      <c r="L213" s="76">
        <v>3.5826891250000004</v>
      </c>
      <c r="M213" s="79">
        <v>3.9889280450413047E-6</v>
      </c>
      <c r="N213" s="79">
        <f t="shared" si="3"/>
        <v>6.6050596791022162E-4</v>
      </c>
      <c r="O213" s="79">
        <f>L213/'סכום נכסי הקרן'!$C$42</f>
        <v>9.091073574219515E-5</v>
      </c>
    </row>
    <row r="214" spans="2:15">
      <c r="B214" s="73" t="s">
        <v>832</v>
      </c>
      <c r="C214" s="69" t="s">
        <v>833</v>
      </c>
      <c r="D214" s="74" t="s">
        <v>749</v>
      </c>
      <c r="E214" s="74" t="s">
        <v>206</v>
      </c>
      <c r="F214" s="69" t="s">
        <v>834</v>
      </c>
      <c r="G214" s="74" t="s">
        <v>757</v>
      </c>
      <c r="H214" s="74" t="s">
        <v>111</v>
      </c>
      <c r="I214" s="76">
        <v>39.12525500000001</v>
      </c>
      <c r="J214" s="78">
        <v>7824</v>
      </c>
      <c r="K214" s="69"/>
      <c r="L214" s="76">
        <v>11.326291863000002</v>
      </c>
      <c r="M214" s="79">
        <v>6.8912332178208733E-7</v>
      </c>
      <c r="N214" s="79">
        <f t="shared" si="3"/>
        <v>2.0881195964231147E-3</v>
      </c>
      <c r="O214" s="79">
        <f>L214/'סכום נכסי הקרן'!$C$42</f>
        <v>2.87404653479715E-4</v>
      </c>
    </row>
    <row r="215" spans="2:15">
      <c r="B215" s="73" t="s">
        <v>835</v>
      </c>
      <c r="C215" s="69" t="s">
        <v>836</v>
      </c>
      <c r="D215" s="74" t="s">
        <v>749</v>
      </c>
      <c r="E215" s="74" t="s">
        <v>206</v>
      </c>
      <c r="F215" s="69" t="s">
        <v>837</v>
      </c>
      <c r="G215" s="74" t="s">
        <v>838</v>
      </c>
      <c r="H215" s="74" t="s">
        <v>111</v>
      </c>
      <c r="I215" s="76">
        <v>10.718000000000002</v>
      </c>
      <c r="J215" s="78">
        <v>1239</v>
      </c>
      <c r="K215" s="69"/>
      <c r="L215" s="76">
        <v>0.49134527400000005</v>
      </c>
      <c r="M215" s="79">
        <v>8.9179851397644988E-8</v>
      </c>
      <c r="N215" s="79">
        <f t="shared" si="3"/>
        <v>9.0584606829788241E-5</v>
      </c>
      <c r="O215" s="79">
        <f>L215/'סכום נכסי הקרן'!$C$42</f>
        <v>1.2467886217392773E-5</v>
      </c>
    </row>
    <row r="216" spans="2:15">
      <c r="B216" s="75"/>
      <c r="C216" s="69"/>
      <c r="D216" s="69"/>
      <c r="E216" s="69"/>
      <c r="F216" s="69"/>
      <c r="G216" s="69"/>
      <c r="H216" s="69"/>
      <c r="I216" s="76"/>
      <c r="J216" s="78"/>
      <c r="K216" s="69"/>
      <c r="L216" s="69"/>
      <c r="M216" s="69"/>
      <c r="N216" s="79"/>
      <c r="O216" s="69"/>
    </row>
    <row r="217" spans="2:15">
      <c r="B217" s="71" t="s">
        <v>47</v>
      </c>
      <c r="C217" s="72"/>
      <c r="D217" s="72"/>
      <c r="E217" s="72"/>
      <c r="F217" s="72"/>
      <c r="G217" s="72"/>
      <c r="H217" s="72"/>
      <c r="I217" s="80"/>
      <c r="J217" s="82"/>
      <c r="K217" s="80">
        <v>0.13546473600000003</v>
      </c>
      <c r="L217" s="80">
        <f>SUM(L218:L264)</f>
        <v>844.70279373999995</v>
      </c>
      <c r="M217" s="72"/>
      <c r="N217" s="83">
        <f t="shared" si="3"/>
        <v>0.15572973733123074</v>
      </c>
      <c r="O217" s="83">
        <f>L217/'סכום נכסי הקרן'!$C$42</f>
        <v>2.1434333201430393E-2</v>
      </c>
    </row>
    <row r="218" spans="2:15">
      <c r="B218" s="73" t="s">
        <v>839</v>
      </c>
      <c r="C218" s="69" t="s">
        <v>840</v>
      </c>
      <c r="D218" s="74" t="s">
        <v>767</v>
      </c>
      <c r="E218" s="74" t="s">
        <v>206</v>
      </c>
      <c r="F218" s="69"/>
      <c r="G218" s="74" t="s">
        <v>787</v>
      </c>
      <c r="H218" s="74" t="s">
        <v>111</v>
      </c>
      <c r="I218" s="76">
        <v>25.967819000000006</v>
      </c>
      <c r="J218" s="78">
        <v>13142</v>
      </c>
      <c r="K218" s="69"/>
      <c r="L218" s="76">
        <v>12.626955860000002</v>
      </c>
      <c r="M218" s="79">
        <v>3.4686578372537899E-7</v>
      </c>
      <c r="N218" s="79">
        <f t="shared" ref="N218:N264" si="4">IFERROR(L218/$L$11,0)</f>
        <v>2.3279105194673974E-3</v>
      </c>
      <c r="O218" s="79">
        <f>L218/'סכום נכסי הקרן'!$C$42</f>
        <v>3.20409002111458E-4</v>
      </c>
    </row>
    <row r="219" spans="2:15">
      <c r="B219" s="73" t="s">
        <v>841</v>
      </c>
      <c r="C219" s="69" t="s">
        <v>842</v>
      </c>
      <c r="D219" s="74" t="s">
        <v>24</v>
      </c>
      <c r="E219" s="74" t="s">
        <v>206</v>
      </c>
      <c r="F219" s="69"/>
      <c r="G219" s="74" t="s">
        <v>787</v>
      </c>
      <c r="H219" s="74" t="s">
        <v>113</v>
      </c>
      <c r="I219" s="76">
        <v>28.733917000000005</v>
      </c>
      <c r="J219" s="78">
        <v>13236</v>
      </c>
      <c r="K219" s="69"/>
      <c r="L219" s="76">
        <v>15.283244655000003</v>
      </c>
      <c r="M219" s="79">
        <v>3.6353841797838632E-8</v>
      </c>
      <c r="N219" s="79">
        <f t="shared" si="4"/>
        <v>2.8176249603179002E-3</v>
      </c>
      <c r="O219" s="79">
        <f>L219/'סכום נכסי הקרן'!$C$42</f>
        <v>3.8781232968797469E-4</v>
      </c>
    </row>
    <row r="220" spans="2:15">
      <c r="B220" s="73" t="s">
        <v>843</v>
      </c>
      <c r="C220" s="69" t="s">
        <v>844</v>
      </c>
      <c r="D220" s="74" t="s">
        <v>749</v>
      </c>
      <c r="E220" s="74" t="s">
        <v>206</v>
      </c>
      <c r="F220" s="69"/>
      <c r="G220" s="74" t="s">
        <v>845</v>
      </c>
      <c r="H220" s="74" t="s">
        <v>111</v>
      </c>
      <c r="I220" s="76">
        <v>66.776802000000018</v>
      </c>
      <c r="J220" s="78">
        <v>12097</v>
      </c>
      <c r="K220" s="69"/>
      <c r="L220" s="76">
        <v>29.888562001000004</v>
      </c>
      <c r="M220" s="79">
        <v>1.1368199182839636E-8</v>
      </c>
      <c r="N220" s="79">
        <f t="shared" si="4"/>
        <v>5.5102669768801599E-3</v>
      </c>
      <c r="O220" s="79">
        <f>L220/'סכום נכסי הקרן'!$C$42</f>
        <v>7.5842225406233836E-4</v>
      </c>
    </row>
    <row r="221" spans="2:15">
      <c r="B221" s="73" t="s">
        <v>846</v>
      </c>
      <c r="C221" s="69" t="s">
        <v>847</v>
      </c>
      <c r="D221" s="74" t="s">
        <v>749</v>
      </c>
      <c r="E221" s="74" t="s">
        <v>206</v>
      </c>
      <c r="F221" s="69"/>
      <c r="G221" s="74" t="s">
        <v>773</v>
      </c>
      <c r="H221" s="74" t="s">
        <v>111</v>
      </c>
      <c r="I221" s="76">
        <v>20.263905000000005</v>
      </c>
      <c r="J221" s="78">
        <v>13036</v>
      </c>
      <c r="K221" s="69"/>
      <c r="L221" s="76">
        <v>9.7739298260000016</v>
      </c>
      <c r="M221" s="79">
        <v>1.9749713914540454E-9</v>
      </c>
      <c r="N221" s="79">
        <f t="shared" si="4"/>
        <v>1.8019255243109363E-3</v>
      </c>
      <c r="O221" s="79">
        <f>L221/'סכום נכסי הקרן'!$C$42</f>
        <v>2.4801346713950389E-4</v>
      </c>
    </row>
    <row r="222" spans="2:15">
      <c r="B222" s="73" t="s">
        <v>848</v>
      </c>
      <c r="C222" s="69" t="s">
        <v>849</v>
      </c>
      <c r="D222" s="74" t="s">
        <v>749</v>
      </c>
      <c r="E222" s="74" t="s">
        <v>206</v>
      </c>
      <c r="F222" s="69"/>
      <c r="G222" s="74" t="s">
        <v>208</v>
      </c>
      <c r="H222" s="74" t="s">
        <v>111</v>
      </c>
      <c r="I222" s="76">
        <v>39.777295000000009</v>
      </c>
      <c r="J222" s="78">
        <v>14454</v>
      </c>
      <c r="K222" s="69"/>
      <c r="L222" s="76">
        <v>21.272817810999999</v>
      </c>
      <c r="M222" s="79">
        <v>4.7368166057409072E-8</v>
      </c>
      <c r="N222" s="79">
        <f t="shared" si="4"/>
        <v>3.9218650092707544E-3</v>
      </c>
      <c r="O222" s="79">
        <f>L222/'סכום נכסי הקרן'!$C$42</f>
        <v>5.3979774717620335E-4</v>
      </c>
    </row>
    <row r="223" spans="2:15">
      <c r="B223" s="73" t="s">
        <v>850</v>
      </c>
      <c r="C223" s="69" t="s">
        <v>851</v>
      </c>
      <c r="D223" s="74" t="s">
        <v>24</v>
      </c>
      <c r="E223" s="74" t="s">
        <v>206</v>
      </c>
      <c r="F223" s="69"/>
      <c r="G223" s="74" t="s">
        <v>852</v>
      </c>
      <c r="H223" s="74" t="s">
        <v>113</v>
      </c>
      <c r="I223" s="76">
        <v>2558.9225000000006</v>
      </c>
      <c r="J223" s="78">
        <v>106.15</v>
      </c>
      <c r="K223" s="69"/>
      <c r="L223" s="76">
        <v>10.915436415000002</v>
      </c>
      <c r="M223" s="79">
        <v>1.664853522944783E-6</v>
      </c>
      <c r="N223" s="79">
        <f t="shared" si="4"/>
        <v>2.0123741253860686E-3</v>
      </c>
      <c r="O223" s="79">
        <f>L223/'סכום נכסי הקרן'!$C$42</f>
        <v>2.7697919657899403E-4</v>
      </c>
    </row>
    <row r="224" spans="2:15">
      <c r="B224" s="73" t="s">
        <v>853</v>
      </c>
      <c r="C224" s="69" t="s">
        <v>854</v>
      </c>
      <c r="D224" s="74" t="s">
        <v>24</v>
      </c>
      <c r="E224" s="74" t="s">
        <v>206</v>
      </c>
      <c r="F224" s="69"/>
      <c r="G224" s="74" t="s">
        <v>208</v>
      </c>
      <c r="H224" s="74" t="s">
        <v>113</v>
      </c>
      <c r="I224" s="76">
        <v>16.811536000000004</v>
      </c>
      <c r="J224" s="78">
        <v>66300</v>
      </c>
      <c r="K224" s="69"/>
      <c r="L224" s="76">
        <v>44.790395366999995</v>
      </c>
      <c r="M224" s="79">
        <v>4.1701666655140437E-8</v>
      </c>
      <c r="N224" s="79">
        <f t="shared" si="4"/>
        <v>8.2575748028268676E-3</v>
      </c>
      <c r="O224" s="79">
        <f>L224/'סכום נכסי הקרן'!$C$42</f>
        <v>1.1365562723776037E-3</v>
      </c>
    </row>
    <row r="225" spans="2:15">
      <c r="B225" s="73" t="s">
        <v>855</v>
      </c>
      <c r="C225" s="69" t="s">
        <v>856</v>
      </c>
      <c r="D225" s="74" t="s">
        <v>767</v>
      </c>
      <c r="E225" s="74" t="s">
        <v>206</v>
      </c>
      <c r="F225" s="69"/>
      <c r="G225" s="74" t="s">
        <v>857</v>
      </c>
      <c r="H225" s="74" t="s">
        <v>111</v>
      </c>
      <c r="I225" s="76">
        <v>135.09270000000004</v>
      </c>
      <c r="J225" s="78">
        <v>2869</v>
      </c>
      <c r="K225" s="69"/>
      <c r="L225" s="76">
        <v>14.340495383000002</v>
      </c>
      <c r="M225" s="79">
        <v>1.6951952493358257E-8</v>
      </c>
      <c r="N225" s="79">
        <f t="shared" si="4"/>
        <v>2.6438193359186531E-3</v>
      </c>
      <c r="O225" s="79">
        <f>L225/'סכום נכסי הקרן'!$C$42</f>
        <v>3.6389006712271826E-4</v>
      </c>
    </row>
    <row r="226" spans="2:15">
      <c r="B226" s="73" t="s">
        <v>858</v>
      </c>
      <c r="C226" s="69" t="s">
        <v>859</v>
      </c>
      <c r="D226" s="74" t="s">
        <v>749</v>
      </c>
      <c r="E226" s="74" t="s">
        <v>206</v>
      </c>
      <c r="F226" s="69"/>
      <c r="G226" s="74" t="s">
        <v>110</v>
      </c>
      <c r="H226" s="74" t="s">
        <v>111</v>
      </c>
      <c r="I226" s="76">
        <v>1.0507000000000002E-2</v>
      </c>
      <c r="J226" s="78">
        <v>51781000</v>
      </c>
      <c r="K226" s="69"/>
      <c r="L226" s="76">
        <v>20.130732117000004</v>
      </c>
      <c r="M226" s="79">
        <v>1.7934686130190771E-8</v>
      </c>
      <c r="N226" s="79">
        <f t="shared" si="4"/>
        <v>3.7113096441713936E-3</v>
      </c>
      <c r="O226" s="79">
        <f>L226/'סכום נכסי הקרן'!$C$42</f>
        <v>5.1081732294746846E-4</v>
      </c>
    </row>
    <row r="227" spans="2:15">
      <c r="B227" s="73" t="s">
        <v>860</v>
      </c>
      <c r="C227" s="69" t="s">
        <v>861</v>
      </c>
      <c r="D227" s="74" t="s">
        <v>767</v>
      </c>
      <c r="E227" s="74" t="s">
        <v>206</v>
      </c>
      <c r="F227" s="69"/>
      <c r="G227" s="74" t="s">
        <v>862</v>
      </c>
      <c r="H227" s="74" t="s">
        <v>111</v>
      </c>
      <c r="I227" s="76">
        <v>8.8860980000000023</v>
      </c>
      <c r="J227" s="78">
        <v>69114</v>
      </c>
      <c r="K227" s="69"/>
      <c r="L227" s="76">
        <v>22.723688732000003</v>
      </c>
      <c r="M227" s="79">
        <v>5.9334538373401584E-8</v>
      </c>
      <c r="N227" s="79">
        <f t="shared" si="4"/>
        <v>4.1893481395543237E-3</v>
      </c>
      <c r="O227" s="79">
        <f>L227/'סכום נכסי הקרן'!$C$42</f>
        <v>5.7661359647070965E-4</v>
      </c>
    </row>
    <row r="228" spans="2:15">
      <c r="B228" s="73" t="s">
        <v>863</v>
      </c>
      <c r="C228" s="69" t="s">
        <v>864</v>
      </c>
      <c r="D228" s="74" t="s">
        <v>767</v>
      </c>
      <c r="E228" s="74" t="s">
        <v>206</v>
      </c>
      <c r="F228" s="69"/>
      <c r="G228" s="74" t="s">
        <v>787</v>
      </c>
      <c r="H228" s="74" t="s">
        <v>111</v>
      </c>
      <c r="I228" s="76">
        <v>44.580591000000005</v>
      </c>
      <c r="J228" s="78">
        <v>21116</v>
      </c>
      <c r="K228" s="69"/>
      <c r="L228" s="76">
        <v>34.830459104000006</v>
      </c>
      <c r="M228" s="79">
        <v>7.4104175795235108E-8</v>
      </c>
      <c r="N228" s="79">
        <f t="shared" si="4"/>
        <v>6.4213570590624198E-3</v>
      </c>
      <c r="O228" s="79">
        <f>L228/'סכום נכסי הקרן'!$C$42</f>
        <v>8.8382289194100243E-4</v>
      </c>
    </row>
    <row r="229" spans="2:15">
      <c r="B229" s="73" t="s">
        <v>865</v>
      </c>
      <c r="C229" s="69" t="s">
        <v>866</v>
      </c>
      <c r="D229" s="74" t="s">
        <v>749</v>
      </c>
      <c r="E229" s="74" t="s">
        <v>206</v>
      </c>
      <c r="F229" s="69"/>
      <c r="G229" s="74" t="s">
        <v>208</v>
      </c>
      <c r="H229" s="74" t="s">
        <v>111</v>
      </c>
      <c r="I229" s="76">
        <v>11.708034000000003</v>
      </c>
      <c r="J229" s="78">
        <v>86743</v>
      </c>
      <c r="K229" s="69"/>
      <c r="L229" s="76">
        <v>37.576829751000005</v>
      </c>
      <c r="M229" s="79">
        <v>2.837036119559402E-8</v>
      </c>
      <c r="N229" s="79">
        <f t="shared" si="4"/>
        <v>6.9276790253694895E-3</v>
      </c>
      <c r="O229" s="79">
        <f>L229/'סכום נכסי הקרן'!$C$42</f>
        <v>9.5351204649178655E-4</v>
      </c>
    </row>
    <row r="230" spans="2:15">
      <c r="B230" s="73" t="s">
        <v>867</v>
      </c>
      <c r="C230" s="69" t="s">
        <v>868</v>
      </c>
      <c r="D230" s="74" t="s">
        <v>749</v>
      </c>
      <c r="E230" s="74" t="s">
        <v>206</v>
      </c>
      <c r="F230" s="69"/>
      <c r="G230" s="74" t="s">
        <v>862</v>
      </c>
      <c r="H230" s="74" t="s">
        <v>111</v>
      </c>
      <c r="I230" s="76">
        <v>133.97500000000002</v>
      </c>
      <c r="J230" s="78">
        <v>1076</v>
      </c>
      <c r="K230" s="69"/>
      <c r="L230" s="76">
        <v>5.3338127000000011</v>
      </c>
      <c r="M230" s="79">
        <v>1.1664677206885535E-5</v>
      </c>
      <c r="N230" s="79">
        <f t="shared" si="4"/>
        <v>9.8334379488349629E-4</v>
      </c>
      <c r="O230" s="79">
        <f>L230/'סכום נכסי הקרן'!$C$42</f>
        <v>1.3534549606451397E-4</v>
      </c>
    </row>
    <row r="231" spans="2:15">
      <c r="B231" s="73" t="s">
        <v>869</v>
      </c>
      <c r="C231" s="69" t="s">
        <v>870</v>
      </c>
      <c r="D231" s="74" t="s">
        <v>749</v>
      </c>
      <c r="E231" s="74" t="s">
        <v>206</v>
      </c>
      <c r="F231" s="69"/>
      <c r="G231" s="74" t="s">
        <v>871</v>
      </c>
      <c r="H231" s="74" t="s">
        <v>111</v>
      </c>
      <c r="I231" s="76">
        <v>10.207004000000001</v>
      </c>
      <c r="J231" s="78">
        <v>53838</v>
      </c>
      <c r="K231" s="69"/>
      <c r="L231" s="76">
        <v>20.332413210000002</v>
      </c>
      <c r="M231" s="79">
        <v>2.303292110347999E-8</v>
      </c>
      <c r="N231" s="79">
        <f t="shared" si="4"/>
        <v>3.7484916493338303E-3</v>
      </c>
      <c r="O231" s="79">
        <f>L231/'סכום נכסי הקרן'!$C$42</f>
        <v>5.1593498063704532E-4</v>
      </c>
    </row>
    <row r="232" spans="2:15">
      <c r="B232" s="73" t="s">
        <v>872</v>
      </c>
      <c r="C232" s="69" t="s">
        <v>873</v>
      </c>
      <c r="D232" s="74" t="s">
        <v>749</v>
      </c>
      <c r="E232" s="74" t="s">
        <v>206</v>
      </c>
      <c r="F232" s="69"/>
      <c r="G232" s="74" t="s">
        <v>757</v>
      </c>
      <c r="H232" s="74" t="s">
        <v>111</v>
      </c>
      <c r="I232" s="76">
        <v>13.893208000000001</v>
      </c>
      <c r="J232" s="78">
        <v>14687</v>
      </c>
      <c r="K232" s="69"/>
      <c r="L232" s="76">
        <v>7.5498329260000014</v>
      </c>
      <c r="M232" s="79">
        <v>6.1986608719372633E-8</v>
      </c>
      <c r="N232" s="79">
        <f t="shared" si="4"/>
        <v>1.3918901502089137E-3</v>
      </c>
      <c r="O232" s="79">
        <f>L232/'סכום נכסי הקרן'!$C$42</f>
        <v>1.9157700880154097E-4</v>
      </c>
    </row>
    <row r="233" spans="2:15">
      <c r="B233" s="73" t="s">
        <v>874</v>
      </c>
      <c r="C233" s="69" t="s">
        <v>875</v>
      </c>
      <c r="D233" s="74" t="s">
        <v>767</v>
      </c>
      <c r="E233" s="74" t="s">
        <v>206</v>
      </c>
      <c r="F233" s="69"/>
      <c r="G233" s="74" t="s">
        <v>136</v>
      </c>
      <c r="H233" s="74" t="s">
        <v>111</v>
      </c>
      <c r="I233" s="76">
        <v>12.908858000000002</v>
      </c>
      <c r="J233" s="78">
        <v>9838</v>
      </c>
      <c r="K233" s="69"/>
      <c r="L233" s="76">
        <v>4.6989017649999996</v>
      </c>
      <c r="M233" s="79">
        <v>4.357145682763363E-8</v>
      </c>
      <c r="N233" s="79">
        <f t="shared" si="4"/>
        <v>8.6629136665782383E-4</v>
      </c>
      <c r="O233" s="79">
        <f>L233/'סכום נכסי הקרן'!$C$42</f>
        <v>1.1923463123149132E-4</v>
      </c>
    </row>
    <row r="234" spans="2:15">
      <c r="B234" s="73" t="s">
        <v>876</v>
      </c>
      <c r="C234" s="69" t="s">
        <v>877</v>
      </c>
      <c r="D234" s="74" t="s">
        <v>767</v>
      </c>
      <c r="E234" s="74" t="s">
        <v>206</v>
      </c>
      <c r="F234" s="69"/>
      <c r="G234" s="74" t="s">
        <v>751</v>
      </c>
      <c r="H234" s="74" t="s">
        <v>111</v>
      </c>
      <c r="I234" s="76">
        <v>26.268025000000009</v>
      </c>
      <c r="J234" s="78">
        <v>5147</v>
      </c>
      <c r="K234" s="69"/>
      <c r="L234" s="76">
        <v>5.0024564130000009</v>
      </c>
      <c r="M234" s="79">
        <v>9.0275716512470004E-8</v>
      </c>
      <c r="N234" s="79">
        <f t="shared" si="4"/>
        <v>9.2225482025244394E-4</v>
      </c>
      <c r="O234" s="79">
        <f>L234/'סכום נכסי הקרן'!$C$42</f>
        <v>1.269373303563123E-4</v>
      </c>
    </row>
    <row r="235" spans="2:15">
      <c r="B235" s="73" t="s">
        <v>878</v>
      </c>
      <c r="C235" s="69" t="s">
        <v>879</v>
      </c>
      <c r="D235" s="74" t="s">
        <v>24</v>
      </c>
      <c r="E235" s="74" t="s">
        <v>206</v>
      </c>
      <c r="F235" s="69"/>
      <c r="G235" s="74" t="s">
        <v>787</v>
      </c>
      <c r="H235" s="74" t="s">
        <v>113</v>
      </c>
      <c r="I235" s="76">
        <v>45.78141500000001</v>
      </c>
      <c r="J235" s="78">
        <v>9558</v>
      </c>
      <c r="K235" s="69"/>
      <c r="L235" s="76">
        <v>17.584102654000002</v>
      </c>
      <c r="M235" s="79">
        <v>4.6715729591836746E-7</v>
      </c>
      <c r="N235" s="79">
        <f t="shared" si="4"/>
        <v>3.2418120406450188E-3</v>
      </c>
      <c r="O235" s="79">
        <f>L235/'סכום נכסי הקרן'!$C$42</f>
        <v>4.4619660089582192E-4</v>
      </c>
    </row>
    <row r="236" spans="2:15">
      <c r="B236" s="73" t="s">
        <v>880</v>
      </c>
      <c r="C236" s="69" t="s">
        <v>881</v>
      </c>
      <c r="D236" s="74" t="s">
        <v>767</v>
      </c>
      <c r="E236" s="74" t="s">
        <v>206</v>
      </c>
      <c r="F236" s="69"/>
      <c r="G236" s="74" t="s">
        <v>787</v>
      </c>
      <c r="H236" s="74" t="s">
        <v>111</v>
      </c>
      <c r="I236" s="76">
        <v>42.02884000000001</v>
      </c>
      <c r="J236" s="78">
        <v>9039</v>
      </c>
      <c r="K236" s="69"/>
      <c r="L236" s="76">
        <v>14.056251336000001</v>
      </c>
      <c r="M236" s="79">
        <v>7.3541277340332474E-8</v>
      </c>
      <c r="N236" s="79">
        <f t="shared" si="4"/>
        <v>2.5914159922748045E-3</v>
      </c>
      <c r="O236" s="79">
        <f>L236/'סכום נכסי הקרן'!$C$42</f>
        <v>3.5667737449393506E-4</v>
      </c>
    </row>
    <row r="237" spans="2:15">
      <c r="B237" s="73" t="s">
        <v>763</v>
      </c>
      <c r="C237" s="69" t="s">
        <v>764</v>
      </c>
      <c r="D237" s="74" t="s">
        <v>101</v>
      </c>
      <c r="E237" s="74" t="s">
        <v>206</v>
      </c>
      <c r="F237" s="69"/>
      <c r="G237" s="74" t="s">
        <v>107</v>
      </c>
      <c r="H237" s="74" t="s">
        <v>114</v>
      </c>
      <c r="I237" s="76">
        <v>531.65205500000013</v>
      </c>
      <c r="J237" s="78">
        <v>1024</v>
      </c>
      <c r="K237" s="69"/>
      <c r="L237" s="76">
        <v>25.427837458000006</v>
      </c>
      <c r="M237" s="79">
        <v>2.9691454511298204E-6</v>
      </c>
      <c r="N237" s="79">
        <f t="shared" si="4"/>
        <v>4.6878860559971362E-3</v>
      </c>
      <c r="O237" s="79">
        <f>L237/'סכום נכסי הקרן'!$C$42</f>
        <v>6.45231369785602E-4</v>
      </c>
    </row>
    <row r="238" spans="2:15">
      <c r="B238" s="73" t="s">
        <v>882</v>
      </c>
      <c r="C238" s="69" t="s">
        <v>883</v>
      </c>
      <c r="D238" s="74" t="s">
        <v>749</v>
      </c>
      <c r="E238" s="74" t="s">
        <v>206</v>
      </c>
      <c r="F238" s="69"/>
      <c r="G238" s="74" t="s">
        <v>757</v>
      </c>
      <c r="H238" s="74" t="s">
        <v>111</v>
      </c>
      <c r="I238" s="76">
        <v>24.148994000000002</v>
      </c>
      <c r="J238" s="78">
        <v>7559</v>
      </c>
      <c r="K238" s="69"/>
      <c r="L238" s="76">
        <v>6.7540630190000011</v>
      </c>
      <c r="M238" s="79">
        <v>3.075536464071291E-8</v>
      </c>
      <c r="N238" s="79">
        <f t="shared" si="4"/>
        <v>1.2451816990097428E-3</v>
      </c>
      <c r="O238" s="79">
        <f>L238/'סכום נכסי הקרן'!$C$42</f>
        <v>1.7138434759014762E-4</v>
      </c>
    </row>
    <row r="239" spans="2:15">
      <c r="B239" s="73" t="s">
        <v>884</v>
      </c>
      <c r="C239" s="69" t="s">
        <v>885</v>
      </c>
      <c r="D239" s="74" t="s">
        <v>767</v>
      </c>
      <c r="E239" s="74" t="s">
        <v>206</v>
      </c>
      <c r="F239" s="69"/>
      <c r="G239" s="74" t="s">
        <v>773</v>
      </c>
      <c r="H239" s="74" t="s">
        <v>111</v>
      </c>
      <c r="I239" s="76">
        <v>9.0061800000000023</v>
      </c>
      <c r="J239" s="78">
        <v>31064</v>
      </c>
      <c r="K239" s="69"/>
      <c r="L239" s="76">
        <v>10.351415094000002</v>
      </c>
      <c r="M239" s="79">
        <v>8.9580205171570988E-9</v>
      </c>
      <c r="N239" s="79">
        <f t="shared" si="4"/>
        <v>1.9083909341151525E-3</v>
      </c>
      <c r="O239" s="79">
        <f>L239/'סכום נכסי הקרן'!$C$42</f>
        <v>2.6266715568529946E-4</v>
      </c>
    </row>
    <row r="240" spans="2:15">
      <c r="B240" s="73" t="s">
        <v>886</v>
      </c>
      <c r="C240" s="69" t="s">
        <v>887</v>
      </c>
      <c r="D240" s="74" t="s">
        <v>767</v>
      </c>
      <c r="E240" s="74" t="s">
        <v>206</v>
      </c>
      <c r="F240" s="69"/>
      <c r="G240" s="74" t="s">
        <v>857</v>
      </c>
      <c r="H240" s="74" t="s">
        <v>111</v>
      </c>
      <c r="I240" s="76">
        <v>27.769055000000009</v>
      </c>
      <c r="J240" s="78">
        <v>14544</v>
      </c>
      <c r="K240" s="69"/>
      <c r="L240" s="76">
        <v>14.943306029</v>
      </c>
      <c r="M240" s="79">
        <v>9.5025028892518595E-9</v>
      </c>
      <c r="N240" s="79">
        <f t="shared" si="4"/>
        <v>2.7549537423131277E-3</v>
      </c>
      <c r="O240" s="79">
        <f>L240/'סכום נכסי הקרן'!$C$42</f>
        <v>3.7918638712957563E-4</v>
      </c>
    </row>
    <row r="241" spans="2:15">
      <c r="B241" s="73" t="s">
        <v>788</v>
      </c>
      <c r="C241" s="69" t="s">
        <v>789</v>
      </c>
      <c r="D241" s="74" t="s">
        <v>749</v>
      </c>
      <c r="E241" s="74" t="s">
        <v>206</v>
      </c>
      <c r="F241" s="69"/>
      <c r="G241" s="74" t="s">
        <v>787</v>
      </c>
      <c r="H241" s="74" t="s">
        <v>111</v>
      </c>
      <c r="I241" s="76">
        <v>68.897582000000014</v>
      </c>
      <c r="J241" s="78">
        <v>1734</v>
      </c>
      <c r="K241" s="69"/>
      <c r="L241" s="76">
        <v>4.4203310390000006</v>
      </c>
      <c r="M241" s="79">
        <v>2.6397540996168588E-7</v>
      </c>
      <c r="N241" s="79">
        <f t="shared" si="4"/>
        <v>8.1493395869179435E-4</v>
      </c>
      <c r="O241" s="79">
        <f>L241/'סכום נכסי הקרן'!$C$42</f>
        <v>1.1216589912180894E-4</v>
      </c>
    </row>
    <row r="242" spans="2:15">
      <c r="B242" s="73" t="s">
        <v>888</v>
      </c>
      <c r="C242" s="69" t="s">
        <v>889</v>
      </c>
      <c r="D242" s="74" t="s">
        <v>767</v>
      </c>
      <c r="E242" s="74" t="s">
        <v>206</v>
      </c>
      <c r="F242" s="69"/>
      <c r="G242" s="74" t="s">
        <v>757</v>
      </c>
      <c r="H242" s="74" t="s">
        <v>111</v>
      </c>
      <c r="I242" s="76">
        <v>14.259785000000004</v>
      </c>
      <c r="J242" s="78">
        <v>39330</v>
      </c>
      <c r="K242" s="69"/>
      <c r="L242" s="76">
        <v>20.750981730000003</v>
      </c>
      <c r="M242" s="79">
        <v>1.5167072158320995E-8</v>
      </c>
      <c r="N242" s="79">
        <f t="shared" si="4"/>
        <v>3.8256591053405942E-3</v>
      </c>
      <c r="O242" s="79">
        <f>L242/'סכום נכסי הקרן'!$C$42</f>
        <v>5.2655615673803397E-4</v>
      </c>
    </row>
    <row r="243" spans="2:15">
      <c r="B243" s="73" t="s">
        <v>890</v>
      </c>
      <c r="C243" s="69" t="s">
        <v>891</v>
      </c>
      <c r="D243" s="74" t="s">
        <v>749</v>
      </c>
      <c r="E243" s="74" t="s">
        <v>206</v>
      </c>
      <c r="F243" s="69"/>
      <c r="G243" s="74" t="s">
        <v>845</v>
      </c>
      <c r="H243" s="74" t="s">
        <v>111</v>
      </c>
      <c r="I243" s="76">
        <v>23.716274000000002</v>
      </c>
      <c r="J243" s="78">
        <v>28698</v>
      </c>
      <c r="K243" s="69"/>
      <c r="L243" s="76">
        <v>25.182556356000006</v>
      </c>
      <c r="M243" s="79">
        <v>1.0720900328167733E-8</v>
      </c>
      <c r="N243" s="79">
        <f t="shared" si="4"/>
        <v>4.6426659361279319E-3</v>
      </c>
      <c r="O243" s="79">
        <f>L243/'סכום נכסי הקרן'!$C$42</f>
        <v>6.3900736187744265E-4</v>
      </c>
    </row>
    <row r="244" spans="2:15">
      <c r="B244" s="73" t="s">
        <v>892</v>
      </c>
      <c r="C244" s="69" t="s">
        <v>893</v>
      </c>
      <c r="D244" s="74" t="s">
        <v>749</v>
      </c>
      <c r="E244" s="74" t="s">
        <v>206</v>
      </c>
      <c r="F244" s="69"/>
      <c r="G244" s="74" t="s">
        <v>757</v>
      </c>
      <c r="H244" s="74" t="s">
        <v>111</v>
      </c>
      <c r="I244" s="76">
        <v>24.316686000000004</v>
      </c>
      <c r="J244" s="78">
        <v>34054</v>
      </c>
      <c r="K244" s="69"/>
      <c r="L244" s="76">
        <v>30.638975727000005</v>
      </c>
      <c r="M244" s="79">
        <v>3.2703552732384205E-9</v>
      </c>
      <c r="N244" s="79">
        <f t="shared" si="4"/>
        <v>5.6486135448159834E-3</v>
      </c>
      <c r="O244" s="79">
        <f>L244/'סכום נכסי הקרן'!$C$42</f>
        <v>7.7746400219104385E-4</v>
      </c>
    </row>
    <row r="245" spans="2:15">
      <c r="B245" s="73" t="s">
        <v>894</v>
      </c>
      <c r="C245" s="69" t="s">
        <v>895</v>
      </c>
      <c r="D245" s="74" t="s">
        <v>767</v>
      </c>
      <c r="E245" s="74" t="s">
        <v>206</v>
      </c>
      <c r="F245" s="69"/>
      <c r="G245" s="74" t="s">
        <v>862</v>
      </c>
      <c r="H245" s="74" t="s">
        <v>111</v>
      </c>
      <c r="I245" s="76">
        <v>82.432065000000009</v>
      </c>
      <c r="J245" s="78">
        <v>8540</v>
      </c>
      <c r="K245" s="69"/>
      <c r="L245" s="76">
        <v>26.046883744000002</v>
      </c>
      <c r="M245" s="79">
        <v>4.9357157805611935E-8</v>
      </c>
      <c r="N245" s="79">
        <f t="shared" si="4"/>
        <v>4.8020136713301182E-3</v>
      </c>
      <c r="O245" s="79">
        <f>L245/'סכום נכסי הקרן'!$C$42</f>
        <v>6.6093966915381269E-4</v>
      </c>
    </row>
    <row r="246" spans="2:15">
      <c r="B246" s="73" t="s">
        <v>896</v>
      </c>
      <c r="C246" s="69" t="s">
        <v>897</v>
      </c>
      <c r="D246" s="74" t="s">
        <v>767</v>
      </c>
      <c r="E246" s="74" t="s">
        <v>206</v>
      </c>
      <c r="F246" s="69"/>
      <c r="G246" s="74" t="s">
        <v>751</v>
      </c>
      <c r="H246" s="74" t="s">
        <v>111</v>
      </c>
      <c r="I246" s="76">
        <v>16.511330000000001</v>
      </c>
      <c r="J246" s="78">
        <v>7640</v>
      </c>
      <c r="K246" s="69"/>
      <c r="L246" s="76">
        <v>4.6674227640000003</v>
      </c>
      <c r="M246" s="79">
        <v>7.7725663829500489E-8</v>
      </c>
      <c r="N246" s="79">
        <f t="shared" si="4"/>
        <v>8.6048788572522933E-4</v>
      </c>
      <c r="O246" s="79">
        <f>L246/'סכום נכסי הקרן'!$C$42</f>
        <v>1.1843585158818659E-4</v>
      </c>
    </row>
    <row r="247" spans="2:15">
      <c r="B247" s="73" t="s">
        <v>898</v>
      </c>
      <c r="C247" s="69" t="s">
        <v>899</v>
      </c>
      <c r="D247" s="74" t="s">
        <v>749</v>
      </c>
      <c r="E247" s="74" t="s">
        <v>206</v>
      </c>
      <c r="F247" s="69"/>
      <c r="G247" s="74" t="s">
        <v>208</v>
      </c>
      <c r="H247" s="74" t="s">
        <v>111</v>
      </c>
      <c r="I247" s="76">
        <v>10.056901000000002</v>
      </c>
      <c r="J247" s="78">
        <v>42302</v>
      </c>
      <c r="K247" s="69"/>
      <c r="L247" s="76">
        <v>15.740799966000003</v>
      </c>
      <c r="M247" s="79">
        <v>4.0716198380566812E-9</v>
      </c>
      <c r="N247" s="79">
        <f t="shared" si="4"/>
        <v>2.9019800363571913E-3</v>
      </c>
      <c r="O247" s="79">
        <f>L247/'סכום נכסי הקרן'!$C$42</f>
        <v>3.9942279560183178E-4</v>
      </c>
    </row>
    <row r="248" spans="2:15">
      <c r="B248" s="73" t="s">
        <v>801</v>
      </c>
      <c r="C248" s="69" t="s">
        <v>802</v>
      </c>
      <c r="D248" s="74" t="s">
        <v>767</v>
      </c>
      <c r="E248" s="74" t="s">
        <v>206</v>
      </c>
      <c r="F248" s="69"/>
      <c r="G248" s="74" t="s">
        <v>213</v>
      </c>
      <c r="H248" s="74" t="s">
        <v>111</v>
      </c>
      <c r="I248" s="76">
        <v>150.52439600000002</v>
      </c>
      <c r="J248" s="78">
        <v>8046</v>
      </c>
      <c r="K248" s="69"/>
      <c r="L248" s="76">
        <v>44.811413693000013</v>
      </c>
      <c r="M248" s="79">
        <v>2.5210957817413852E-6</v>
      </c>
      <c r="N248" s="79">
        <f t="shared" si="4"/>
        <v>8.2614497496263598E-3</v>
      </c>
      <c r="O248" s="79">
        <f>L248/'סכום נכסי הקרן'!$C$42</f>
        <v>1.1370896123951333E-3</v>
      </c>
    </row>
    <row r="249" spans="2:15">
      <c r="B249" s="73" t="s">
        <v>900</v>
      </c>
      <c r="C249" s="69" t="s">
        <v>901</v>
      </c>
      <c r="D249" s="74" t="s">
        <v>767</v>
      </c>
      <c r="E249" s="74" t="s">
        <v>206</v>
      </c>
      <c r="F249" s="69"/>
      <c r="G249" s="74" t="s">
        <v>757</v>
      </c>
      <c r="H249" s="74" t="s">
        <v>111</v>
      </c>
      <c r="I249" s="76">
        <v>25.589225000000003</v>
      </c>
      <c r="J249" s="78">
        <v>25551</v>
      </c>
      <c r="K249" s="69"/>
      <c r="L249" s="76">
        <v>24.191720655000005</v>
      </c>
      <c r="M249" s="79">
        <v>8.3664611417081995E-8</v>
      </c>
      <c r="N249" s="79">
        <f t="shared" si="4"/>
        <v>4.4599950788765342E-3</v>
      </c>
      <c r="O249" s="79">
        <f>L249/'סכום נכסי הקרן'!$C$42</f>
        <v>6.1386490618711145E-4</v>
      </c>
    </row>
    <row r="250" spans="2:15">
      <c r="B250" s="73" t="s">
        <v>902</v>
      </c>
      <c r="C250" s="69" t="s">
        <v>903</v>
      </c>
      <c r="D250" s="74" t="s">
        <v>749</v>
      </c>
      <c r="E250" s="74" t="s">
        <v>206</v>
      </c>
      <c r="F250" s="69"/>
      <c r="G250" s="74" t="s">
        <v>110</v>
      </c>
      <c r="H250" s="74" t="s">
        <v>111</v>
      </c>
      <c r="I250" s="76">
        <v>160.77000000000004</v>
      </c>
      <c r="J250" s="78">
        <v>481</v>
      </c>
      <c r="K250" s="69"/>
      <c r="L250" s="76">
        <v>2.8612236900000001</v>
      </c>
      <c r="M250" s="79">
        <v>4.4693909436945655E-7</v>
      </c>
      <c r="N250" s="79">
        <f t="shared" si="4"/>
        <v>5.2749631822189037E-4</v>
      </c>
      <c r="O250" s="79">
        <f>L250/'סכום נכסי הקרן'!$C$42</f>
        <v>7.2603550491112868E-5</v>
      </c>
    </row>
    <row r="251" spans="2:15">
      <c r="B251" s="73" t="s">
        <v>904</v>
      </c>
      <c r="C251" s="69" t="s">
        <v>905</v>
      </c>
      <c r="D251" s="74" t="s">
        <v>767</v>
      </c>
      <c r="E251" s="74" t="s">
        <v>206</v>
      </c>
      <c r="F251" s="69"/>
      <c r="G251" s="74" t="s">
        <v>816</v>
      </c>
      <c r="H251" s="74" t="s">
        <v>111</v>
      </c>
      <c r="I251" s="76">
        <v>268.23406100000005</v>
      </c>
      <c r="J251" s="78">
        <v>3668</v>
      </c>
      <c r="K251" s="69"/>
      <c r="L251" s="76">
        <v>36.403653823000006</v>
      </c>
      <c r="M251" s="79">
        <v>4.7514521362560021E-8</v>
      </c>
      <c r="N251" s="79">
        <f t="shared" si="4"/>
        <v>6.7113918525736607E-3</v>
      </c>
      <c r="O251" s="79">
        <f>L251/'סכום נכסי הקרן'!$C$42</f>
        <v>9.2374270758228451E-4</v>
      </c>
    </row>
    <row r="252" spans="2:15">
      <c r="B252" s="73" t="s">
        <v>906</v>
      </c>
      <c r="C252" s="69" t="s">
        <v>907</v>
      </c>
      <c r="D252" s="74" t="s">
        <v>767</v>
      </c>
      <c r="E252" s="74" t="s">
        <v>206</v>
      </c>
      <c r="F252" s="69"/>
      <c r="G252" s="74" t="s">
        <v>838</v>
      </c>
      <c r="H252" s="74" t="s">
        <v>111</v>
      </c>
      <c r="I252" s="76">
        <v>33.773175000000009</v>
      </c>
      <c r="J252" s="78">
        <v>3682</v>
      </c>
      <c r="K252" s="69"/>
      <c r="L252" s="76">
        <v>4.6010547230000007</v>
      </c>
      <c r="M252" s="79">
        <v>1.0981973073888056E-7</v>
      </c>
      <c r="N252" s="79">
        <f t="shared" si="4"/>
        <v>8.4825224773668075E-4</v>
      </c>
      <c r="O252" s="79">
        <f>L252/'סכום נכסי הקרן'!$C$42</f>
        <v>1.1675176256271802E-4</v>
      </c>
    </row>
    <row r="253" spans="2:15">
      <c r="B253" s="73" t="s">
        <v>908</v>
      </c>
      <c r="C253" s="69" t="s">
        <v>909</v>
      </c>
      <c r="D253" s="74" t="s">
        <v>749</v>
      </c>
      <c r="E253" s="74" t="s">
        <v>206</v>
      </c>
      <c r="F253" s="69"/>
      <c r="G253" s="74" t="s">
        <v>208</v>
      </c>
      <c r="H253" s="74" t="s">
        <v>111</v>
      </c>
      <c r="I253" s="76">
        <v>40.527810000000009</v>
      </c>
      <c r="J253" s="78">
        <v>11904</v>
      </c>
      <c r="K253" s="69"/>
      <c r="L253" s="76">
        <v>17.850392859000003</v>
      </c>
      <c r="M253" s="79">
        <v>3.6380439856373441E-8</v>
      </c>
      <c r="N253" s="79">
        <f t="shared" si="4"/>
        <v>3.2909054069578266E-3</v>
      </c>
      <c r="O253" s="79">
        <f>L253/'סכום נכסי הקרן'!$C$42</f>
        <v>4.529537147878876E-4</v>
      </c>
    </row>
    <row r="254" spans="2:15">
      <c r="B254" s="73" t="s">
        <v>910</v>
      </c>
      <c r="C254" s="69" t="s">
        <v>911</v>
      </c>
      <c r="D254" s="74" t="s">
        <v>767</v>
      </c>
      <c r="E254" s="74" t="s">
        <v>206</v>
      </c>
      <c r="F254" s="69"/>
      <c r="G254" s="74" t="s">
        <v>787</v>
      </c>
      <c r="H254" s="74" t="s">
        <v>111</v>
      </c>
      <c r="I254" s="76">
        <v>54.037080000000017</v>
      </c>
      <c r="J254" s="78">
        <v>9796</v>
      </c>
      <c r="K254" s="69"/>
      <c r="L254" s="76">
        <v>19.585847720000004</v>
      </c>
      <c r="M254" s="79">
        <v>3.6982770605646604E-8</v>
      </c>
      <c r="N254" s="79">
        <f t="shared" si="4"/>
        <v>3.6108545436916214E-3</v>
      </c>
      <c r="O254" s="79">
        <f>L254/'סכום נכסי הקרן'!$C$42</f>
        <v>4.969908814959756E-4</v>
      </c>
    </row>
    <row r="255" spans="2:15">
      <c r="B255" s="73" t="s">
        <v>912</v>
      </c>
      <c r="C255" s="69" t="s">
        <v>913</v>
      </c>
      <c r="D255" s="74" t="s">
        <v>24</v>
      </c>
      <c r="E255" s="74" t="s">
        <v>206</v>
      </c>
      <c r="F255" s="69"/>
      <c r="G255" s="74" t="s">
        <v>106</v>
      </c>
      <c r="H255" s="74" t="s">
        <v>113</v>
      </c>
      <c r="I255" s="76">
        <v>26.117922000000004</v>
      </c>
      <c r="J255" s="78">
        <v>14346</v>
      </c>
      <c r="K255" s="69"/>
      <c r="L255" s="76">
        <v>15.056825587000001</v>
      </c>
      <c r="M255" s="79">
        <v>6.1128794947624249E-8</v>
      </c>
      <c r="N255" s="79">
        <f t="shared" si="4"/>
        <v>2.7758822524119576E-3</v>
      </c>
      <c r="O255" s="79">
        <f>L255/'סכום נכסי הקרן'!$C$42</f>
        <v>3.820669458883289E-4</v>
      </c>
    </row>
    <row r="256" spans="2:15">
      <c r="B256" s="73" t="s">
        <v>914</v>
      </c>
      <c r="C256" s="69" t="s">
        <v>915</v>
      </c>
      <c r="D256" s="74" t="s">
        <v>24</v>
      </c>
      <c r="E256" s="74" t="s">
        <v>206</v>
      </c>
      <c r="F256" s="69"/>
      <c r="G256" s="74" t="s">
        <v>751</v>
      </c>
      <c r="H256" s="74" t="s">
        <v>111</v>
      </c>
      <c r="I256" s="76">
        <v>5.4937700000000005</v>
      </c>
      <c r="J256" s="78">
        <v>138600</v>
      </c>
      <c r="K256" s="69"/>
      <c r="L256" s="76">
        <v>28.173150288000006</v>
      </c>
      <c r="M256" s="79">
        <v>2.3006575004980712E-8</v>
      </c>
      <c r="N256" s="79">
        <f t="shared" si="4"/>
        <v>5.1940130027484819E-3</v>
      </c>
      <c r="O256" s="79">
        <f>L256/'סכום נכסי הקרן'!$C$42</f>
        <v>7.1489368223024861E-4</v>
      </c>
    </row>
    <row r="257" spans="2:15">
      <c r="B257" s="73" t="s">
        <v>808</v>
      </c>
      <c r="C257" s="69" t="s">
        <v>809</v>
      </c>
      <c r="D257" s="74" t="s">
        <v>749</v>
      </c>
      <c r="E257" s="74" t="s">
        <v>206</v>
      </c>
      <c r="F257" s="69"/>
      <c r="G257" s="74" t="s">
        <v>136</v>
      </c>
      <c r="H257" s="74" t="s">
        <v>111</v>
      </c>
      <c r="I257" s="76">
        <v>6.2465840000000012</v>
      </c>
      <c r="J257" s="78">
        <v>2660</v>
      </c>
      <c r="K257" s="69"/>
      <c r="L257" s="76">
        <v>0.61478883400000006</v>
      </c>
      <c r="M257" s="79">
        <v>1.1324974871548522E-7</v>
      </c>
      <c r="N257" s="79">
        <f t="shared" si="4"/>
        <v>1.1334270981760567E-4</v>
      </c>
      <c r="O257" s="79">
        <f>L257/'סכום נכסי הקרן'!$C$42</f>
        <v>1.5600266524667079E-5</v>
      </c>
    </row>
    <row r="258" spans="2:15">
      <c r="B258" s="73" t="s">
        <v>916</v>
      </c>
      <c r="C258" s="69" t="s">
        <v>917</v>
      </c>
      <c r="D258" s="74" t="s">
        <v>749</v>
      </c>
      <c r="E258" s="74" t="s">
        <v>206</v>
      </c>
      <c r="F258" s="69"/>
      <c r="G258" s="74" t="s">
        <v>757</v>
      </c>
      <c r="H258" s="74" t="s">
        <v>111</v>
      </c>
      <c r="I258" s="76">
        <v>92.844675000000009</v>
      </c>
      <c r="J258" s="78">
        <v>1510</v>
      </c>
      <c r="K258" s="69"/>
      <c r="L258" s="76">
        <v>5.187231992000001</v>
      </c>
      <c r="M258" s="79">
        <v>3.8929282531461386E-7</v>
      </c>
      <c r="N258" s="79">
        <f t="shared" si="4"/>
        <v>9.5632011824381424E-4</v>
      </c>
      <c r="O258" s="79">
        <f>L258/'סכום נכסי הקרן'!$C$42</f>
        <v>1.3162601063193631E-4</v>
      </c>
    </row>
    <row r="259" spans="2:15">
      <c r="B259" s="73" t="s">
        <v>918</v>
      </c>
      <c r="C259" s="69" t="s">
        <v>919</v>
      </c>
      <c r="D259" s="74" t="s">
        <v>767</v>
      </c>
      <c r="E259" s="74" t="s">
        <v>206</v>
      </c>
      <c r="F259" s="69"/>
      <c r="G259" s="74" t="s">
        <v>845</v>
      </c>
      <c r="H259" s="74" t="s">
        <v>111</v>
      </c>
      <c r="I259" s="76">
        <v>410.39690900000011</v>
      </c>
      <c r="J259" s="78">
        <v>311</v>
      </c>
      <c r="K259" s="69"/>
      <c r="L259" s="76">
        <v>4.7224372340000009</v>
      </c>
      <c r="M259" s="79">
        <v>1.3773893459104968E-6</v>
      </c>
      <c r="N259" s="79">
        <f t="shared" si="4"/>
        <v>8.7063037492499161E-4</v>
      </c>
      <c r="O259" s="79">
        <f>L259/'סכום נכסי הקרן'!$C$42</f>
        <v>1.1983184375208023E-4</v>
      </c>
    </row>
    <row r="260" spans="2:15">
      <c r="B260" s="73" t="s">
        <v>920</v>
      </c>
      <c r="C260" s="69" t="s">
        <v>921</v>
      </c>
      <c r="D260" s="74" t="s">
        <v>767</v>
      </c>
      <c r="E260" s="74" t="s">
        <v>206</v>
      </c>
      <c r="F260" s="69"/>
      <c r="G260" s="74" t="s">
        <v>208</v>
      </c>
      <c r="H260" s="74" t="s">
        <v>111</v>
      </c>
      <c r="I260" s="76">
        <v>81.806135000000012</v>
      </c>
      <c r="J260" s="78">
        <v>10092</v>
      </c>
      <c r="K260" s="76">
        <v>0.13546473600000003</v>
      </c>
      <c r="L260" s="76">
        <v>30.682202770000004</v>
      </c>
      <c r="M260" s="79">
        <v>1.5773158848660087E-8</v>
      </c>
      <c r="N260" s="79">
        <f t="shared" si="4"/>
        <v>5.6565828993651616E-3</v>
      </c>
      <c r="O260" s="79">
        <f>L260/'סכום נכסי הקרן'!$C$42</f>
        <v>7.7856088839745984E-4</v>
      </c>
    </row>
    <row r="261" spans="2:15">
      <c r="B261" s="73" t="s">
        <v>922</v>
      </c>
      <c r="C261" s="69" t="s">
        <v>923</v>
      </c>
      <c r="D261" s="74" t="s">
        <v>749</v>
      </c>
      <c r="E261" s="74" t="s">
        <v>206</v>
      </c>
      <c r="F261" s="69"/>
      <c r="G261" s="74" t="s">
        <v>777</v>
      </c>
      <c r="H261" s="74" t="s">
        <v>111</v>
      </c>
      <c r="I261" s="76">
        <v>267.95000000000005</v>
      </c>
      <c r="J261" s="78">
        <v>127</v>
      </c>
      <c r="K261" s="69"/>
      <c r="L261" s="76">
        <v>1.2590970500000003</v>
      </c>
      <c r="M261" s="79">
        <v>1.6372403744319551E-6</v>
      </c>
      <c r="N261" s="79">
        <f t="shared" si="4"/>
        <v>2.3212762444275843E-4</v>
      </c>
      <c r="O261" s="79">
        <f>L261/'סכום נכסי הקרן'!$C$42</f>
        <v>3.1949587360954038E-5</v>
      </c>
    </row>
    <row r="262" spans="2:15">
      <c r="B262" s="73" t="s">
        <v>924</v>
      </c>
      <c r="C262" s="69" t="s">
        <v>925</v>
      </c>
      <c r="D262" s="74" t="s">
        <v>749</v>
      </c>
      <c r="E262" s="74" t="s">
        <v>206</v>
      </c>
      <c r="F262" s="69"/>
      <c r="G262" s="74" t="s">
        <v>793</v>
      </c>
      <c r="H262" s="74" t="s">
        <v>111</v>
      </c>
      <c r="I262" s="76">
        <v>12.008240000000002</v>
      </c>
      <c r="J262" s="78">
        <v>26177</v>
      </c>
      <c r="K262" s="69"/>
      <c r="L262" s="76">
        <v>11.630568844000001</v>
      </c>
      <c r="M262" s="79">
        <v>3.7886807713784523E-9</v>
      </c>
      <c r="N262" s="79">
        <f t="shared" si="4"/>
        <v>2.1442162196120456E-3</v>
      </c>
      <c r="O262" s="79">
        <f>L262/'סכום נכסי הקרן'!$C$42</f>
        <v>2.9512568180424867E-4</v>
      </c>
    </row>
    <row r="263" spans="2:15">
      <c r="B263" s="73" t="s">
        <v>926</v>
      </c>
      <c r="C263" s="69" t="s">
        <v>927</v>
      </c>
      <c r="D263" s="74" t="s">
        <v>24</v>
      </c>
      <c r="E263" s="74" t="s">
        <v>206</v>
      </c>
      <c r="F263" s="69"/>
      <c r="G263" s="74" t="s">
        <v>787</v>
      </c>
      <c r="H263" s="74" t="s">
        <v>113</v>
      </c>
      <c r="I263" s="76">
        <v>100.56901000000002</v>
      </c>
      <c r="J263" s="78">
        <v>10638</v>
      </c>
      <c r="K263" s="69"/>
      <c r="L263" s="76">
        <v>42.992047964000008</v>
      </c>
      <c r="M263" s="79">
        <v>1.6861783046404255E-7</v>
      </c>
      <c r="N263" s="79">
        <f t="shared" si="4"/>
        <v>7.9260307724590799E-3</v>
      </c>
      <c r="O263" s="79">
        <f>L263/'סכום נכסי הקרן'!$C$42</f>
        <v>1.0909232074303918E-3</v>
      </c>
    </row>
    <row r="264" spans="2:15">
      <c r="B264" s="73" t="s">
        <v>928</v>
      </c>
      <c r="C264" s="69" t="s">
        <v>929</v>
      </c>
      <c r="D264" s="74" t="s">
        <v>767</v>
      </c>
      <c r="E264" s="74" t="s">
        <v>206</v>
      </c>
      <c r="F264" s="69"/>
      <c r="G264" s="74" t="s">
        <v>757</v>
      </c>
      <c r="H264" s="74" t="s">
        <v>111</v>
      </c>
      <c r="I264" s="76">
        <v>23.265965000000005</v>
      </c>
      <c r="J264" s="78">
        <v>23748</v>
      </c>
      <c r="K264" s="69"/>
      <c r="L264" s="76">
        <v>20.443245062000006</v>
      </c>
      <c r="M264" s="79">
        <v>1.4377474157783033E-8</v>
      </c>
      <c r="N264" s="79">
        <f t="shared" si="4"/>
        <v>3.7689246529036121E-3</v>
      </c>
      <c r="O264" s="79">
        <f>L264/'סכום נכסי הקרן'!$C$42</f>
        <v>5.1874733885665233E-4</v>
      </c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19" t="s">
        <v>194</v>
      </c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19" t="s">
        <v>92</v>
      </c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19" t="s">
        <v>177</v>
      </c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19" t="s">
        <v>185</v>
      </c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19" t="s">
        <v>191</v>
      </c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20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2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20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20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2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20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20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21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63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" style="1" bestFit="1" customWidth="1"/>
    <col min="9" max="9" width="11.7109375" style="1" bestFit="1" customWidth="1"/>
    <col min="10" max="10" width="8.28515625" style="1" bestFit="1" customWidth="1"/>
    <col min="11" max="11" width="10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125</v>
      </c>
      <c r="C1" s="67" t="s" vm="1">
        <v>201</v>
      </c>
    </row>
    <row r="2" spans="2:14">
      <c r="B2" s="46" t="s">
        <v>124</v>
      </c>
      <c r="C2" s="67" t="s">
        <v>202</v>
      </c>
    </row>
    <row r="3" spans="2:14">
      <c r="B3" s="46" t="s">
        <v>126</v>
      </c>
      <c r="C3" s="67" t="s">
        <v>203</v>
      </c>
    </row>
    <row r="4" spans="2:14">
      <c r="B4" s="46" t="s">
        <v>127</v>
      </c>
      <c r="C4" s="67">
        <v>12147</v>
      </c>
    </row>
    <row r="6" spans="2:14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26.25" customHeight="1">
      <c r="B7" s="130" t="s">
        <v>199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2:14" s="3" customFormat="1" ht="74.25" customHeight="1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83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128</v>
      </c>
      <c r="N8" s="13" t="s">
        <v>130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196</v>
      </c>
      <c r="C11" s="86"/>
      <c r="D11" s="86"/>
      <c r="E11" s="86"/>
      <c r="F11" s="86"/>
      <c r="G11" s="86"/>
      <c r="H11" s="87"/>
      <c r="I11" s="88"/>
      <c r="J11" s="86"/>
      <c r="K11" s="87">
        <v>4483.0575822140008</v>
      </c>
      <c r="L11" s="86"/>
      <c r="M11" s="89">
        <f>IFERROR(K11/$K$11,0)</f>
        <v>1</v>
      </c>
      <c r="N11" s="89">
        <f>K11/'סכום נכסי הקרן'!$C$42</f>
        <v>0.11375758514177568</v>
      </c>
    </row>
    <row r="12" spans="2:14">
      <c r="B12" s="85" t="s">
        <v>173</v>
      </c>
      <c r="C12" s="72"/>
      <c r="D12" s="72"/>
      <c r="E12" s="72"/>
      <c r="F12" s="72"/>
      <c r="G12" s="72"/>
      <c r="H12" s="80"/>
      <c r="I12" s="82"/>
      <c r="J12" s="72"/>
      <c r="K12" s="80">
        <v>842.95978254200008</v>
      </c>
      <c r="L12" s="72"/>
      <c r="M12" s="83">
        <f t="shared" ref="M12:M67" si="0">IFERROR(K12/$K$11,0)</f>
        <v>0.18803233442424275</v>
      </c>
      <c r="N12" s="83">
        <f>K12/'סכום נכסי הקרן'!$C$42</f>
        <v>2.1390104292672633E-2</v>
      </c>
    </row>
    <row r="13" spans="2:14">
      <c r="B13" s="71" t="s">
        <v>197</v>
      </c>
      <c r="C13" s="72"/>
      <c r="D13" s="72"/>
      <c r="E13" s="72"/>
      <c r="F13" s="72"/>
      <c r="G13" s="72"/>
      <c r="H13" s="80"/>
      <c r="I13" s="82"/>
      <c r="J13" s="72"/>
      <c r="K13" s="80">
        <v>842.95978254200008</v>
      </c>
      <c r="L13" s="72"/>
      <c r="M13" s="83">
        <f t="shared" si="0"/>
        <v>0.18803233442424275</v>
      </c>
      <c r="N13" s="83">
        <f>K13/'סכום נכסי הקרן'!$C$42</f>
        <v>2.1390104292672633E-2</v>
      </c>
    </row>
    <row r="14" spans="2:14">
      <c r="B14" s="73" t="s">
        <v>930</v>
      </c>
      <c r="C14" s="69" t="s">
        <v>931</v>
      </c>
      <c r="D14" s="74" t="s">
        <v>100</v>
      </c>
      <c r="E14" s="69" t="s">
        <v>932</v>
      </c>
      <c r="F14" s="74" t="s">
        <v>933</v>
      </c>
      <c r="G14" s="74" t="s">
        <v>112</v>
      </c>
      <c r="H14" s="76">
        <v>4741.1073000000006</v>
      </c>
      <c r="I14" s="78">
        <v>1753</v>
      </c>
      <c r="J14" s="69"/>
      <c r="K14" s="76">
        <v>83.111610969000012</v>
      </c>
      <c r="L14" s="79">
        <v>4.8696573923824429E-5</v>
      </c>
      <c r="M14" s="79">
        <f t="shared" si="0"/>
        <v>1.8539046051680323E-2</v>
      </c>
      <c r="N14" s="79">
        <f>K14/'סכום נכסי הקרן'!$C$42</f>
        <v>2.1089571096713248E-3</v>
      </c>
    </row>
    <row r="15" spans="2:14">
      <c r="B15" s="73" t="s">
        <v>934</v>
      </c>
      <c r="C15" s="69" t="s">
        <v>935</v>
      </c>
      <c r="D15" s="74" t="s">
        <v>100</v>
      </c>
      <c r="E15" s="69" t="s">
        <v>932</v>
      </c>
      <c r="F15" s="74" t="s">
        <v>933</v>
      </c>
      <c r="G15" s="74" t="s">
        <v>112</v>
      </c>
      <c r="H15" s="76">
        <v>5049.0000000000009</v>
      </c>
      <c r="I15" s="78">
        <v>1775</v>
      </c>
      <c r="J15" s="69"/>
      <c r="K15" s="76">
        <v>89.61975000000001</v>
      </c>
      <c r="L15" s="79">
        <v>1.4075221955852033E-4</v>
      </c>
      <c r="M15" s="79">
        <f t="shared" si="0"/>
        <v>1.9990764864487965E-2</v>
      </c>
      <c r="N15" s="79">
        <f>K15/'סכום נכסי הקרן'!$C$42</f>
        <v>2.2741011361212073E-3</v>
      </c>
    </row>
    <row r="16" spans="2:14">
      <c r="B16" s="73" t="s">
        <v>936</v>
      </c>
      <c r="C16" s="69" t="s">
        <v>937</v>
      </c>
      <c r="D16" s="74" t="s">
        <v>100</v>
      </c>
      <c r="E16" s="69" t="s">
        <v>932</v>
      </c>
      <c r="F16" s="74" t="s">
        <v>933</v>
      </c>
      <c r="G16" s="74" t="s">
        <v>112</v>
      </c>
      <c r="H16" s="76">
        <v>2426.1232650000006</v>
      </c>
      <c r="I16" s="78">
        <v>3159</v>
      </c>
      <c r="J16" s="69"/>
      <c r="K16" s="76">
        <v>76.641233929000009</v>
      </c>
      <c r="L16" s="79">
        <v>3.5789212499276997E-5</v>
      </c>
      <c r="M16" s="79">
        <f t="shared" si="0"/>
        <v>1.7095750505874609E-2</v>
      </c>
      <c r="N16" s="79">
        <f>K16/'סכום נכסי הקרן'!$C$42</f>
        <v>1.9447712937345856E-3</v>
      </c>
    </row>
    <row r="17" spans="2:14">
      <c r="B17" s="73" t="s">
        <v>938</v>
      </c>
      <c r="C17" s="69" t="s">
        <v>939</v>
      </c>
      <c r="D17" s="74" t="s">
        <v>100</v>
      </c>
      <c r="E17" s="69" t="s">
        <v>940</v>
      </c>
      <c r="F17" s="74" t="s">
        <v>933</v>
      </c>
      <c r="G17" s="74" t="s">
        <v>112</v>
      </c>
      <c r="H17" s="76">
        <v>1105.9156620000003</v>
      </c>
      <c r="I17" s="78">
        <v>3114</v>
      </c>
      <c r="J17" s="69"/>
      <c r="K17" s="76">
        <v>34.438213713000003</v>
      </c>
      <c r="L17" s="79">
        <v>1.2963228709013048E-5</v>
      </c>
      <c r="M17" s="79">
        <f t="shared" si="0"/>
        <v>7.6818584373373943E-3</v>
      </c>
      <c r="N17" s="79">
        <f>K17/'סכום נכסי הקרן'!$C$42</f>
        <v>8.7386966523247652E-4</v>
      </c>
    </row>
    <row r="18" spans="2:14">
      <c r="B18" s="73" t="s">
        <v>941</v>
      </c>
      <c r="C18" s="69" t="s">
        <v>942</v>
      </c>
      <c r="D18" s="74" t="s">
        <v>100</v>
      </c>
      <c r="E18" s="69" t="s">
        <v>943</v>
      </c>
      <c r="F18" s="74" t="s">
        <v>933</v>
      </c>
      <c r="G18" s="74" t="s">
        <v>112</v>
      </c>
      <c r="H18" s="76">
        <v>788.00000000000011</v>
      </c>
      <c r="I18" s="78">
        <v>16950</v>
      </c>
      <c r="J18" s="69"/>
      <c r="K18" s="76">
        <v>133.56665000000001</v>
      </c>
      <c r="L18" s="79">
        <v>6.7352983309793983E-5</v>
      </c>
      <c r="M18" s="79">
        <f t="shared" si="0"/>
        <v>2.9793650326935314E-2</v>
      </c>
      <c r="N18" s="79">
        <f>K18/'סכום נכסי הקרן'!$C$42</f>
        <v>3.3892537137506372E-3</v>
      </c>
    </row>
    <row r="19" spans="2:14">
      <c r="B19" s="73" t="s">
        <v>944</v>
      </c>
      <c r="C19" s="69" t="s">
        <v>945</v>
      </c>
      <c r="D19" s="74" t="s">
        <v>100</v>
      </c>
      <c r="E19" s="69" t="s">
        <v>943</v>
      </c>
      <c r="F19" s="74" t="s">
        <v>933</v>
      </c>
      <c r="G19" s="74" t="s">
        <v>112</v>
      </c>
      <c r="H19" s="76">
        <v>118.87601800000002</v>
      </c>
      <c r="I19" s="78">
        <v>17260</v>
      </c>
      <c r="J19" s="69"/>
      <c r="K19" s="76">
        <v>20.518000621000002</v>
      </c>
      <c r="L19" s="79">
        <v>1.6147696879320451E-5</v>
      </c>
      <c r="M19" s="79">
        <f t="shared" si="0"/>
        <v>4.5767872137986217E-3</v>
      </c>
      <c r="N19" s="79">
        <f>K19/'סכום נכסי הקרן'!$C$42</f>
        <v>5.2064426114948703E-4</v>
      </c>
    </row>
    <row r="20" spans="2:14">
      <c r="B20" s="73" t="s">
        <v>946</v>
      </c>
      <c r="C20" s="69" t="s">
        <v>947</v>
      </c>
      <c r="D20" s="74" t="s">
        <v>100</v>
      </c>
      <c r="E20" s="69" t="s">
        <v>943</v>
      </c>
      <c r="F20" s="74" t="s">
        <v>933</v>
      </c>
      <c r="G20" s="74" t="s">
        <v>112</v>
      </c>
      <c r="H20" s="76">
        <v>160.27831200000003</v>
      </c>
      <c r="I20" s="78">
        <v>30560</v>
      </c>
      <c r="J20" s="69"/>
      <c r="K20" s="76">
        <v>48.981052071000008</v>
      </c>
      <c r="L20" s="79">
        <v>2.1020023790070339E-5</v>
      </c>
      <c r="M20" s="79">
        <f t="shared" si="0"/>
        <v>1.092581372707023E-2</v>
      </c>
      <c r="N20" s="79">
        <f>K20/'סכום נכסי הקרן'!$C$42</f>
        <v>1.2428941853003732E-3</v>
      </c>
    </row>
    <row r="21" spans="2:14">
      <c r="B21" s="73" t="s">
        <v>948</v>
      </c>
      <c r="C21" s="69" t="s">
        <v>949</v>
      </c>
      <c r="D21" s="74" t="s">
        <v>100</v>
      </c>
      <c r="E21" s="69" t="s">
        <v>943</v>
      </c>
      <c r="F21" s="74" t="s">
        <v>933</v>
      </c>
      <c r="G21" s="74" t="s">
        <v>112</v>
      </c>
      <c r="H21" s="76">
        <v>477.28593800000004</v>
      </c>
      <c r="I21" s="78">
        <v>17510</v>
      </c>
      <c r="J21" s="69"/>
      <c r="K21" s="76">
        <v>83.572767656000011</v>
      </c>
      <c r="L21" s="79">
        <v>1.5581861343269803E-5</v>
      </c>
      <c r="M21" s="79">
        <f t="shared" si="0"/>
        <v>1.8641912606156354E-2</v>
      </c>
      <c r="N21" s="79">
        <f>K21/'סכום נכסי הקרן'!$C$42</f>
        <v>2.1206589605003729E-3</v>
      </c>
    </row>
    <row r="22" spans="2:14">
      <c r="B22" s="73" t="s">
        <v>950</v>
      </c>
      <c r="C22" s="69" t="s">
        <v>951</v>
      </c>
      <c r="D22" s="74" t="s">
        <v>100</v>
      </c>
      <c r="E22" s="69" t="s">
        <v>952</v>
      </c>
      <c r="F22" s="74" t="s">
        <v>933</v>
      </c>
      <c r="G22" s="74" t="s">
        <v>112</v>
      </c>
      <c r="H22" s="76">
        <v>1667.0000000000002</v>
      </c>
      <c r="I22" s="78">
        <v>1763</v>
      </c>
      <c r="J22" s="69"/>
      <c r="K22" s="76">
        <v>29.389210000000006</v>
      </c>
      <c r="L22" s="79">
        <v>2.8222097102941636E-5</v>
      </c>
      <c r="M22" s="79">
        <f t="shared" si="0"/>
        <v>6.5556173350523562E-3</v>
      </c>
      <c r="N22" s="79">
        <f>K22/'סכום נכסי הקרן'!$C$42</f>
        <v>7.4575119714911898E-4</v>
      </c>
    </row>
    <row r="23" spans="2:14">
      <c r="B23" s="73" t="s">
        <v>953</v>
      </c>
      <c r="C23" s="69" t="s">
        <v>954</v>
      </c>
      <c r="D23" s="74" t="s">
        <v>100</v>
      </c>
      <c r="E23" s="69" t="s">
        <v>952</v>
      </c>
      <c r="F23" s="74" t="s">
        <v>933</v>
      </c>
      <c r="G23" s="74" t="s">
        <v>112</v>
      </c>
      <c r="H23" s="76">
        <v>4635.401025000001</v>
      </c>
      <c r="I23" s="78">
        <v>1757</v>
      </c>
      <c r="J23" s="69"/>
      <c r="K23" s="76">
        <v>81.443996009000003</v>
      </c>
      <c r="L23" s="79">
        <v>2.5527442195299632E-5</v>
      </c>
      <c r="M23" s="79">
        <f t="shared" si="0"/>
        <v>1.8167064445506878E-2</v>
      </c>
      <c r="N23" s="79">
        <f>K23/'סכום נכסי הקרן'!$C$42</f>
        <v>2.0666413804358743E-3</v>
      </c>
    </row>
    <row r="24" spans="2:14">
      <c r="B24" s="73" t="s">
        <v>955</v>
      </c>
      <c r="C24" s="69" t="s">
        <v>956</v>
      </c>
      <c r="D24" s="74" t="s">
        <v>100</v>
      </c>
      <c r="E24" s="69" t="s">
        <v>952</v>
      </c>
      <c r="F24" s="74" t="s">
        <v>933</v>
      </c>
      <c r="G24" s="74" t="s">
        <v>112</v>
      </c>
      <c r="H24" s="76">
        <v>1107.6386290000003</v>
      </c>
      <c r="I24" s="78">
        <v>1732</v>
      </c>
      <c r="J24" s="69"/>
      <c r="K24" s="76">
        <v>19.184301049000005</v>
      </c>
      <c r="L24" s="79">
        <v>1.310537731935851E-5</v>
      </c>
      <c r="M24" s="79">
        <f t="shared" si="0"/>
        <v>4.2792894575147651E-3</v>
      </c>
      <c r="N24" s="79">
        <f>K24/'סכום נכסי הקרן'!$C$42</f>
        <v>4.8680163480953895E-4</v>
      </c>
    </row>
    <row r="25" spans="2:14">
      <c r="B25" s="73" t="s">
        <v>957</v>
      </c>
      <c r="C25" s="69" t="s">
        <v>958</v>
      </c>
      <c r="D25" s="74" t="s">
        <v>100</v>
      </c>
      <c r="E25" s="69" t="s">
        <v>952</v>
      </c>
      <c r="F25" s="74" t="s">
        <v>933</v>
      </c>
      <c r="G25" s="74" t="s">
        <v>112</v>
      </c>
      <c r="H25" s="76">
        <v>4596.548275000001</v>
      </c>
      <c r="I25" s="78">
        <v>3100</v>
      </c>
      <c r="J25" s="69"/>
      <c r="K25" s="76">
        <v>142.49299652500002</v>
      </c>
      <c r="L25" s="79">
        <v>3.11673584201591E-5</v>
      </c>
      <c r="M25" s="79">
        <f t="shared" si="0"/>
        <v>3.1784779452827927E-2</v>
      </c>
      <c r="N25" s="79">
        <f>K25/'סכום נכסי הקרן'!$C$42</f>
        <v>3.6157597548176351E-3</v>
      </c>
    </row>
    <row r="26" spans="2:14">
      <c r="B26" s="75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9"/>
      <c r="N26" s="69"/>
    </row>
    <row r="27" spans="2:14">
      <c r="B27" s="85" t="s">
        <v>172</v>
      </c>
      <c r="C27" s="72"/>
      <c r="D27" s="72"/>
      <c r="E27" s="72"/>
      <c r="F27" s="72"/>
      <c r="G27" s="72"/>
      <c r="H27" s="80"/>
      <c r="I27" s="82"/>
      <c r="J27" s="72"/>
      <c r="K27" s="80">
        <v>3640.0977996720017</v>
      </c>
      <c r="L27" s="72"/>
      <c r="M27" s="83">
        <f t="shared" si="0"/>
        <v>0.8119676655757575</v>
      </c>
      <c r="N27" s="83">
        <f>K27/'סכום נכסי הקרן'!$C$42</f>
        <v>9.2367480849103067E-2</v>
      </c>
    </row>
    <row r="28" spans="2:14">
      <c r="B28" s="71" t="s">
        <v>198</v>
      </c>
      <c r="C28" s="72"/>
      <c r="D28" s="72"/>
      <c r="E28" s="72"/>
      <c r="F28" s="72"/>
      <c r="G28" s="72"/>
      <c r="H28" s="80"/>
      <c r="I28" s="82"/>
      <c r="J28" s="72"/>
      <c r="K28" s="80">
        <v>3640.0977996720017</v>
      </c>
      <c r="L28" s="72"/>
      <c r="M28" s="83">
        <f t="shared" si="0"/>
        <v>0.8119676655757575</v>
      </c>
      <c r="N28" s="83">
        <f>K28/'סכום נכסי הקרן'!$C$42</f>
        <v>9.2367480849103067E-2</v>
      </c>
    </row>
    <row r="29" spans="2:14">
      <c r="B29" s="73" t="s">
        <v>959</v>
      </c>
      <c r="C29" s="69" t="s">
        <v>960</v>
      </c>
      <c r="D29" s="74" t="s">
        <v>24</v>
      </c>
      <c r="E29" s="69"/>
      <c r="F29" s="74" t="s">
        <v>933</v>
      </c>
      <c r="G29" s="74" t="s">
        <v>111</v>
      </c>
      <c r="H29" s="76">
        <v>1021.8803599999999</v>
      </c>
      <c r="I29" s="78">
        <v>6351.4</v>
      </c>
      <c r="J29" s="69"/>
      <c r="K29" s="76">
        <v>240.143723911</v>
      </c>
      <c r="L29" s="79">
        <v>2.3119058744148319E-5</v>
      </c>
      <c r="M29" s="79">
        <f t="shared" si="0"/>
        <v>5.3566950570463727E-2</v>
      </c>
      <c r="N29" s="79">
        <f>K29/'סכום נכסי הקרן'!$C$42</f>
        <v>6.093646940304817E-3</v>
      </c>
    </row>
    <row r="30" spans="2:14">
      <c r="B30" s="73" t="s">
        <v>961</v>
      </c>
      <c r="C30" s="69" t="s">
        <v>962</v>
      </c>
      <c r="D30" s="74" t="s">
        <v>767</v>
      </c>
      <c r="E30" s="69"/>
      <c r="F30" s="74" t="s">
        <v>933</v>
      </c>
      <c r="G30" s="74" t="s">
        <v>111</v>
      </c>
      <c r="H30" s="76">
        <v>715.55195900000001</v>
      </c>
      <c r="I30" s="78">
        <v>6508</v>
      </c>
      <c r="J30" s="69"/>
      <c r="K30" s="76">
        <v>172.30204940200002</v>
      </c>
      <c r="L30" s="79">
        <v>3.5590746530713754E-6</v>
      </c>
      <c r="M30" s="79">
        <f t="shared" si="0"/>
        <v>3.8434047799338553E-2</v>
      </c>
      <c r="N30" s="79">
        <f>K30/'סכום נכסי הקרן'!$C$42</f>
        <v>4.3721644648763314E-3</v>
      </c>
    </row>
    <row r="31" spans="2:14">
      <c r="B31" s="73" t="s">
        <v>963</v>
      </c>
      <c r="C31" s="69" t="s">
        <v>964</v>
      </c>
      <c r="D31" s="74" t="s">
        <v>767</v>
      </c>
      <c r="E31" s="69"/>
      <c r="F31" s="74" t="s">
        <v>933</v>
      </c>
      <c r="G31" s="74" t="s">
        <v>111</v>
      </c>
      <c r="H31" s="76">
        <v>47.269536000000009</v>
      </c>
      <c r="I31" s="78">
        <v>16981</v>
      </c>
      <c r="J31" s="69"/>
      <c r="K31" s="76">
        <v>29.699307748000003</v>
      </c>
      <c r="L31" s="79">
        <v>4.6592430570880085E-7</v>
      </c>
      <c r="M31" s="79">
        <f t="shared" si="0"/>
        <v>6.6247883734147162E-3</v>
      </c>
      <c r="N31" s="79">
        <f>K31/'סכום נכסי הקרן'!$C$42</f>
        <v>7.5361992743497026E-4</v>
      </c>
    </row>
    <row r="32" spans="2:14">
      <c r="B32" s="73" t="s">
        <v>965</v>
      </c>
      <c r="C32" s="69" t="s">
        <v>966</v>
      </c>
      <c r="D32" s="74" t="s">
        <v>767</v>
      </c>
      <c r="E32" s="69"/>
      <c r="F32" s="74" t="s">
        <v>933</v>
      </c>
      <c r="G32" s="74" t="s">
        <v>111</v>
      </c>
      <c r="H32" s="76">
        <v>254.05863400000007</v>
      </c>
      <c r="I32" s="78">
        <v>7417</v>
      </c>
      <c r="J32" s="69"/>
      <c r="K32" s="76">
        <v>69.721056839000013</v>
      </c>
      <c r="L32" s="79">
        <v>1.0816906255445926E-6</v>
      </c>
      <c r="M32" s="79">
        <f t="shared" si="0"/>
        <v>1.5552121640286316E-2</v>
      </c>
      <c r="N32" s="79">
        <f>K32/'סכום נכסי הקרן'!$C$42</f>
        <v>1.7691718016301227E-3</v>
      </c>
    </row>
    <row r="33" spans="2:14">
      <c r="B33" s="73" t="s">
        <v>967</v>
      </c>
      <c r="C33" s="69" t="s">
        <v>968</v>
      </c>
      <c r="D33" s="74" t="s">
        <v>767</v>
      </c>
      <c r="E33" s="69"/>
      <c r="F33" s="74" t="s">
        <v>933</v>
      </c>
      <c r="G33" s="74" t="s">
        <v>111</v>
      </c>
      <c r="H33" s="76">
        <v>79.007314000000008</v>
      </c>
      <c r="I33" s="78">
        <v>8117</v>
      </c>
      <c r="J33" s="69"/>
      <c r="K33" s="76">
        <v>23.728187746</v>
      </c>
      <c r="L33" s="79">
        <v>1.9117407764626973E-7</v>
      </c>
      <c r="M33" s="79">
        <f t="shared" si="0"/>
        <v>5.2928581243610988E-3</v>
      </c>
      <c r="N33" s="79">
        <f>K33/'סכום נכסי הקרן'!$C$42</f>
        <v>6.0210275872534685E-4</v>
      </c>
    </row>
    <row r="34" spans="2:14">
      <c r="B34" s="73" t="s">
        <v>969</v>
      </c>
      <c r="C34" s="69" t="s">
        <v>970</v>
      </c>
      <c r="D34" s="74" t="s">
        <v>767</v>
      </c>
      <c r="E34" s="69"/>
      <c r="F34" s="74" t="s">
        <v>933</v>
      </c>
      <c r="G34" s="74" t="s">
        <v>111</v>
      </c>
      <c r="H34" s="76">
        <v>675.09634800000015</v>
      </c>
      <c r="I34" s="78">
        <v>3371</v>
      </c>
      <c r="J34" s="69"/>
      <c r="K34" s="76">
        <v>84.202742205000021</v>
      </c>
      <c r="L34" s="79">
        <v>7.0009286479795801E-7</v>
      </c>
      <c r="M34" s="79">
        <f t="shared" si="0"/>
        <v>1.8782436018458564E-2</v>
      </c>
      <c r="N34" s="79">
        <f>K34/'סכום נכסי הקרן'!$C$42</f>
        <v>2.1366445645397544E-3</v>
      </c>
    </row>
    <row r="35" spans="2:14">
      <c r="B35" s="73" t="s">
        <v>971</v>
      </c>
      <c r="C35" s="69" t="s">
        <v>972</v>
      </c>
      <c r="D35" s="74" t="s">
        <v>749</v>
      </c>
      <c r="E35" s="69"/>
      <c r="F35" s="74" t="s">
        <v>933</v>
      </c>
      <c r="G35" s="74" t="s">
        <v>111</v>
      </c>
      <c r="H35" s="76">
        <v>264.78169200000008</v>
      </c>
      <c r="I35" s="78">
        <v>2426</v>
      </c>
      <c r="J35" s="69"/>
      <c r="K35" s="76">
        <v>23.767334237000004</v>
      </c>
      <c r="L35" s="79">
        <v>8.9332554655870466E-6</v>
      </c>
      <c r="M35" s="79">
        <f t="shared" si="0"/>
        <v>5.3015902207667557E-3</v>
      </c>
      <c r="N35" s="79">
        <f>K35/'סכום נכסי הקרן'!$C$42</f>
        <v>6.0309610092567961E-4</v>
      </c>
    </row>
    <row r="36" spans="2:14">
      <c r="B36" s="73" t="s">
        <v>973</v>
      </c>
      <c r="C36" s="69" t="s">
        <v>974</v>
      </c>
      <c r="D36" s="74" t="s">
        <v>24</v>
      </c>
      <c r="E36" s="69"/>
      <c r="F36" s="74" t="s">
        <v>933</v>
      </c>
      <c r="G36" s="74" t="s">
        <v>119</v>
      </c>
      <c r="H36" s="76">
        <v>947.67454000000009</v>
      </c>
      <c r="I36" s="78">
        <v>5040</v>
      </c>
      <c r="J36" s="69"/>
      <c r="K36" s="76">
        <v>133.24865055500004</v>
      </c>
      <c r="L36" s="79">
        <v>1.3784942028521299E-5</v>
      </c>
      <c r="M36" s="79">
        <f t="shared" si="0"/>
        <v>2.9722716719867318E-2</v>
      </c>
      <c r="N36" s="79">
        <f>K36/'סכום נכסי הקרן'!$C$42</f>
        <v>3.3811844779051861E-3</v>
      </c>
    </row>
    <row r="37" spans="2:14">
      <c r="B37" s="73" t="s">
        <v>975</v>
      </c>
      <c r="C37" s="69" t="s">
        <v>976</v>
      </c>
      <c r="D37" s="74" t="s">
        <v>101</v>
      </c>
      <c r="E37" s="69"/>
      <c r="F37" s="74" t="s">
        <v>933</v>
      </c>
      <c r="G37" s="74" t="s">
        <v>111</v>
      </c>
      <c r="H37" s="76">
        <v>1403.4672590000002</v>
      </c>
      <c r="I37" s="78">
        <v>1003</v>
      </c>
      <c r="J37" s="69"/>
      <c r="K37" s="76">
        <v>52.084073501000006</v>
      </c>
      <c r="L37" s="79">
        <v>6.147529803140072E-6</v>
      </c>
      <c r="M37" s="79">
        <f t="shared" si="0"/>
        <v>1.1617980038364305E-2</v>
      </c>
      <c r="N37" s="79">
        <f>K37/'סכום נכסי הקרן'!$C$42</f>
        <v>1.3216333533896778E-3</v>
      </c>
    </row>
    <row r="38" spans="2:14">
      <c r="B38" s="73" t="s">
        <v>977</v>
      </c>
      <c r="C38" s="69" t="s">
        <v>978</v>
      </c>
      <c r="D38" s="74" t="s">
        <v>101</v>
      </c>
      <c r="E38" s="69"/>
      <c r="F38" s="74" t="s">
        <v>933</v>
      </c>
      <c r="G38" s="74" t="s">
        <v>111</v>
      </c>
      <c r="H38" s="76">
        <v>1594.0938600000002</v>
      </c>
      <c r="I38" s="78">
        <v>446</v>
      </c>
      <c r="J38" s="69"/>
      <c r="K38" s="76">
        <v>26.305736878000005</v>
      </c>
      <c r="L38" s="79">
        <v>2.668627739222749E-6</v>
      </c>
      <c r="M38" s="79">
        <f t="shared" si="0"/>
        <v>5.8678115093513178E-3</v>
      </c>
      <c r="N38" s="79">
        <f>K38/'סכום נכסי הקרן'!$C$42</f>
        <v>6.6750806737092376E-4</v>
      </c>
    </row>
    <row r="39" spans="2:14">
      <c r="B39" s="73" t="s">
        <v>979</v>
      </c>
      <c r="C39" s="69" t="s">
        <v>980</v>
      </c>
      <c r="D39" s="74" t="s">
        <v>767</v>
      </c>
      <c r="E39" s="69"/>
      <c r="F39" s="74" t="s">
        <v>933</v>
      </c>
      <c r="G39" s="74" t="s">
        <v>111</v>
      </c>
      <c r="H39" s="76">
        <v>375.40760299999999</v>
      </c>
      <c r="I39" s="78">
        <v>10732</v>
      </c>
      <c r="J39" s="69"/>
      <c r="K39" s="76">
        <v>149.06835263000002</v>
      </c>
      <c r="L39" s="79">
        <v>2.7109939845171726E-6</v>
      </c>
      <c r="M39" s="79">
        <f t="shared" si="0"/>
        <v>3.3251491843738754E-2</v>
      </c>
      <c r="N39" s="79">
        <f>K39/'סכום נכסי הקרן'!$C$42</f>
        <v>3.7826094145051708E-3</v>
      </c>
    </row>
    <row r="40" spans="2:14">
      <c r="B40" s="73" t="s">
        <v>981</v>
      </c>
      <c r="C40" s="69" t="s">
        <v>982</v>
      </c>
      <c r="D40" s="74" t="s">
        <v>24</v>
      </c>
      <c r="E40" s="69"/>
      <c r="F40" s="74" t="s">
        <v>933</v>
      </c>
      <c r="G40" s="74" t="s">
        <v>111</v>
      </c>
      <c r="H40" s="76">
        <v>198.88647500000008</v>
      </c>
      <c r="I40" s="78">
        <v>4648</v>
      </c>
      <c r="J40" s="69"/>
      <c r="K40" s="76">
        <v>34.203700425000008</v>
      </c>
      <c r="L40" s="79">
        <v>2.1221078712295486E-5</v>
      </c>
      <c r="M40" s="79">
        <f t="shared" si="0"/>
        <v>7.6295474233253509E-3</v>
      </c>
      <c r="N40" s="79">
        <f>K40/'סכום נכסי הקרן'!$C$42</f>
        <v>8.6791889060214885E-4</v>
      </c>
    </row>
    <row r="41" spans="2:14">
      <c r="B41" s="73" t="s">
        <v>983</v>
      </c>
      <c r="C41" s="69" t="s">
        <v>984</v>
      </c>
      <c r="D41" s="74" t="s">
        <v>767</v>
      </c>
      <c r="E41" s="69"/>
      <c r="F41" s="74" t="s">
        <v>933</v>
      </c>
      <c r="G41" s="74" t="s">
        <v>111</v>
      </c>
      <c r="H41" s="76">
        <v>561.98563200000012</v>
      </c>
      <c r="I41" s="78">
        <v>6014.5</v>
      </c>
      <c r="J41" s="69"/>
      <c r="K41" s="76">
        <v>125.06231559600002</v>
      </c>
      <c r="L41" s="79">
        <v>1.6711114769280217E-5</v>
      </c>
      <c r="M41" s="79">
        <f t="shared" si="0"/>
        <v>2.7896656088507523E-2</v>
      </c>
      <c r="N41" s="79">
        <f>K41/'סכום נכסי הקרן'!$C$42</f>
        <v>3.1734562301592296E-3</v>
      </c>
    </row>
    <row r="42" spans="2:14">
      <c r="B42" s="73" t="s">
        <v>985</v>
      </c>
      <c r="C42" s="69" t="s">
        <v>986</v>
      </c>
      <c r="D42" s="74" t="s">
        <v>101</v>
      </c>
      <c r="E42" s="69"/>
      <c r="F42" s="74" t="s">
        <v>933</v>
      </c>
      <c r="G42" s="74" t="s">
        <v>111</v>
      </c>
      <c r="H42" s="76">
        <v>7690.6547930000015</v>
      </c>
      <c r="I42" s="78">
        <v>792</v>
      </c>
      <c r="J42" s="69"/>
      <c r="K42" s="76">
        <v>225.36694804100003</v>
      </c>
      <c r="L42" s="79">
        <v>8.9485358356065929E-6</v>
      </c>
      <c r="M42" s="79">
        <f t="shared" si="0"/>
        <v>5.0270812700491885E-2</v>
      </c>
      <c r="N42" s="79">
        <f>K42/'סכום נכסי הקרן'!$C$42</f>
        <v>5.7186862559224635E-3</v>
      </c>
    </row>
    <row r="43" spans="2:14">
      <c r="B43" s="73" t="s">
        <v>987</v>
      </c>
      <c r="C43" s="69" t="s">
        <v>988</v>
      </c>
      <c r="D43" s="74" t="s">
        <v>989</v>
      </c>
      <c r="E43" s="69"/>
      <c r="F43" s="74" t="s">
        <v>933</v>
      </c>
      <c r="G43" s="74" t="s">
        <v>116</v>
      </c>
      <c r="H43" s="76">
        <v>1866.2691750000001</v>
      </c>
      <c r="I43" s="78">
        <v>1929</v>
      </c>
      <c r="J43" s="69"/>
      <c r="K43" s="76">
        <v>16.998996953000006</v>
      </c>
      <c r="L43" s="79">
        <v>7.2759401208502821E-6</v>
      </c>
      <c r="M43" s="79">
        <f t="shared" si="0"/>
        <v>3.7918310530833934E-3</v>
      </c>
      <c r="N43" s="79">
        <f>K43/'סכום נכסי הקרן'!$C$42</f>
        <v>4.3134954386436308E-4</v>
      </c>
    </row>
    <row r="44" spans="2:14">
      <c r="B44" s="73" t="s">
        <v>990</v>
      </c>
      <c r="C44" s="69" t="s">
        <v>991</v>
      </c>
      <c r="D44" s="74" t="s">
        <v>24</v>
      </c>
      <c r="E44" s="69"/>
      <c r="F44" s="74" t="s">
        <v>933</v>
      </c>
      <c r="G44" s="74" t="s">
        <v>113</v>
      </c>
      <c r="H44" s="76">
        <v>2724.2852409999991</v>
      </c>
      <c r="I44" s="78">
        <v>2899</v>
      </c>
      <c r="J44" s="69"/>
      <c r="K44" s="76">
        <v>317.36919172800009</v>
      </c>
      <c r="L44" s="79">
        <v>1.1230446140639549E-5</v>
      </c>
      <c r="M44" s="79">
        <f t="shared" si="0"/>
        <v>7.0793021483178065E-2</v>
      </c>
      <c r="N44" s="79">
        <f>K44/'סכום נכסי הקרן'!$C$42</f>
        <v>8.0532431688161848E-3</v>
      </c>
    </row>
    <row r="45" spans="2:14">
      <c r="B45" s="73" t="s">
        <v>992</v>
      </c>
      <c r="C45" s="69" t="s">
        <v>993</v>
      </c>
      <c r="D45" s="74" t="s">
        <v>24</v>
      </c>
      <c r="E45" s="69"/>
      <c r="F45" s="74" t="s">
        <v>933</v>
      </c>
      <c r="G45" s="74" t="s">
        <v>111</v>
      </c>
      <c r="H45" s="76">
        <v>256.94331299999999</v>
      </c>
      <c r="I45" s="78">
        <v>3805</v>
      </c>
      <c r="J45" s="69"/>
      <c r="K45" s="76">
        <v>36.173764369000004</v>
      </c>
      <c r="L45" s="79">
        <v>4.0992870612635605E-6</v>
      </c>
      <c r="M45" s="79">
        <f t="shared" si="0"/>
        <v>8.0689939189081857E-3</v>
      </c>
      <c r="N45" s="79">
        <f>K45/'סכום נכסי הקרן'!$C$42</f>
        <v>9.1790926273866813E-4</v>
      </c>
    </row>
    <row r="46" spans="2:14">
      <c r="B46" s="73" t="s">
        <v>994</v>
      </c>
      <c r="C46" s="69" t="s">
        <v>995</v>
      </c>
      <c r="D46" s="74" t="s">
        <v>101</v>
      </c>
      <c r="E46" s="69"/>
      <c r="F46" s="74" t="s">
        <v>933</v>
      </c>
      <c r="G46" s="74" t="s">
        <v>111</v>
      </c>
      <c r="H46" s="76">
        <v>2448.9732220000005</v>
      </c>
      <c r="I46" s="78">
        <v>483.55</v>
      </c>
      <c r="J46" s="69"/>
      <c r="K46" s="76">
        <v>43.815437099000007</v>
      </c>
      <c r="L46" s="79">
        <v>2.2664281834953272E-5</v>
      </c>
      <c r="M46" s="79">
        <f t="shared" si="0"/>
        <v>9.7735610786782116E-3</v>
      </c>
      <c r="N46" s="79">
        <f>K46/'סכום נכסי הקרן'!$C$42</f>
        <v>1.1118167065460817E-3</v>
      </c>
    </row>
    <row r="47" spans="2:14">
      <c r="B47" s="73" t="s">
        <v>996</v>
      </c>
      <c r="C47" s="69" t="s">
        <v>997</v>
      </c>
      <c r="D47" s="74" t="s">
        <v>101</v>
      </c>
      <c r="E47" s="69"/>
      <c r="F47" s="74" t="s">
        <v>933</v>
      </c>
      <c r="G47" s="74" t="s">
        <v>111</v>
      </c>
      <c r="H47" s="76">
        <v>286.09631800000005</v>
      </c>
      <c r="I47" s="78">
        <v>3885.75</v>
      </c>
      <c r="J47" s="69"/>
      <c r="K47" s="76">
        <v>41.132854404999996</v>
      </c>
      <c r="L47" s="79">
        <v>2.8517480982303408E-6</v>
      </c>
      <c r="M47" s="79">
        <f t="shared" si="0"/>
        <v>9.1751786923705194E-3</v>
      </c>
      <c r="N47" s="79">
        <f>K47/'סכום נכסי הקרן'!$C$42</f>
        <v>1.0437461712883454E-3</v>
      </c>
    </row>
    <row r="48" spans="2:14">
      <c r="B48" s="73" t="s">
        <v>998</v>
      </c>
      <c r="C48" s="69" t="s">
        <v>999</v>
      </c>
      <c r="D48" s="74" t="s">
        <v>24</v>
      </c>
      <c r="E48" s="69"/>
      <c r="F48" s="74" t="s">
        <v>933</v>
      </c>
      <c r="G48" s="74" t="s">
        <v>113</v>
      </c>
      <c r="H48" s="76">
        <v>2176.4935009999999</v>
      </c>
      <c r="I48" s="78">
        <v>658.2</v>
      </c>
      <c r="J48" s="69"/>
      <c r="K48" s="76">
        <v>57.567745953000006</v>
      </c>
      <c r="L48" s="79">
        <v>1.0312793534063365E-5</v>
      </c>
      <c r="M48" s="79">
        <f t="shared" si="0"/>
        <v>1.284117923923021E-2</v>
      </c>
      <c r="N48" s="79">
        <f>K48/'סכום נכסי הקרן'!$C$42</f>
        <v>1.4607815406275329E-3</v>
      </c>
    </row>
    <row r="49" spans="2:14">
      <c r="B49" s="73" t="s">
        <v>1000</v>
      </c>
      <c r="C49" s="69" t="s">
        <v>1001</v>
      </c>
      <c r="D49" s="74" t="s">
        <v>101</v>
      </c>
      <c r="E49" s="69"/>
      <c r="F49" s="74" t="s">
        <v>933</v>
      </c>
      <c r="G49" s="74" t="s">
        <v>111</v>
      </c>
      <c r="H49" s="76">
        <v>3517.6642550000006</v>
      </c>
      <c r="I49" s="78">
        <v>1024</v>
      </c>
      <c r="J49" s="69"/>
      <c r="K49" s="76">
        <v>133.27726330600004</v>
      </c>
      <c r="L49" s="79">
        <v>1.5172808232000459E-5</v>
      </c>
      <c r="M49" s="79">
        <f t="shared" si="0"/>
        <v>2.972909913866861E-2</v>
      </c>
      <c r="N49" s="79">
        <f>K49/'סכום נכסי הקרן'!$C$42</f>
        <v>3.3819105264553846E-3</v>
      </c>
    </row>
    <row r="50" spans="2:14">
      <c r="B50" s="73" t="s">
        <v>1002</v>
      </c>
      <c r="C50" s="69" t="s">
        <v>1003</v>
      </c>
      <c r="D50" s="74" t="s">
        <v>767</v>
      </c>
      <c r="E50" s="69"/>
      <c r="F50" s="74" t="s">
        <v>933</v>
      </c>
      <c r="G50" s="74" t="s">
        <v>111</v>
      </c>
      <c r="H50" s="76">
        <v>115.62269000000002</v>
      </c>
      <c r="I50" s="78">
        <v>34591</v>
      </c>
      <c r="J50" s="69"/>
      <c r="K50" s="76">
        <v>147.98166508400004</v>
      </c>
      <c r="L50" s="79">
        <v>6.3009640326975489E-6</v>
      </c>
      <c r="M50" s="79">
        <f t="shared" si="0"/>
        <v>3.3009093095547053E-2</v>
      </c>
      <c r="N50" s="79">
        <f>K50/'סכום נכסי הקרן'!$C$42</f>
        <v>3.7550347182694938E-3</v>
      </c>
    </row>
    <row r="51" spans="2:14">
      <c r="B51" s="73" t="s">
        <v>1004</v>
      </c>
      <c r="C51" s="69" t="s">
        <v>1005</v>
      </c>
      <c r="D51" s="74" t="s">
        <v>24</v>
      </c>
      <c r="E51" s="69"/>
      <c r="F51" s="74" t="s">
        <v>933</v>
      </c>
      <c r="G51" s="74" t="s">
        <v>111</v>
      </c>
      <c r="H51" s="76">
        <v>758.43923800000016</v>
      </c>
      <c r="I51" s="78">
        <v>715.79</v>
      </c>
      <c r="J51" s="69"/>
      <c r="K51" s="76">
        <v>20.086679212000004</v>
      </c>
      <c r="L51" s="79">
        <v>2.0668127345877325E-6</v>
      </c>
      <c r="M51" s="79">
        <f t="shared" si="0"/>
        <v>4.4805757774987144E-3</v>
      </c>
      <c r="N51" s="79">
        <f>K51/'סכום נכסי הקרן'!$C$42</f>
        <v>5.096994804929878E-4</v>
      </c>
    </row>
    <row r="52" spans="2:14">
      <c r="B52" s="73" t="s">
        <v>1006</v>
      </c>
      <c r="C52" s="69" t="s">
        <v>1007</v>
      </c>
      <c r="D52" s="74" t="s">
        <v>24</v>
      </c>
      <c r="E52" s="69"/>
      <c r="F52" s="74" t="s">
        <v>933</v>
      </c>
      <c r="G52" s="74" t="s">
        <v>113</v>
      </c>
      <c r="H52" s="76">
        <v>58.690273000000005</v>
      </c>
      <c r="I52" s="78">
        <v>7477</v>
      </c>
      <c r="J52" s="69"/>
      <c r="K52" s="76">
        <v>17.634269875999994</v>
      </c>
      <c r="L52" s="79">
        <v>1.7287267452135494E-5</v>
      </c>
      <c r="M52" s="79">
        <f t="shared" si="0"/>
        <v>3.9335363315345017E-3</v>
      </c>
      <c r="N52" s="79">
        <f>K52/'סכום נכסי הקרן'!$C$42</f>
        <v>4.4746959414280406E-4</v>
      </c>
    </row>
    <row r="53" spans="2:14">
      <c r="B53" s="73" t="s">
        <v>1008</v>
      </c>
      <c r="C53" s="69" t="s">
        <v>1009</v>
      </c>
      <c r="D53" s="74" t="s">
        <v>24</v>
      </c>
      <c r="E53" s="69"/>
      <c r="F53" s="74" t="s">
        <v>933</v>
      </c>
      <c r="G53" s="74" t="s">
        <v>113</v>
      </c>
      <c r="H53" s="76">
        <v>592.36933099999999</v>
      </c>
      <c r="I53" s="78">
        <v>20830</v>
      </c>
      <c r="J53" s="69"/>
      <c r="K53" s="76">
        <v>495.84485155800007</v>
      </c>
      <c r="L53" s="79">
        <v>2.101725558476268E-5</v>
      </c>
      <c r="M53" s="79">
        <f t="shared" si="0"/>
        <v>0.11060416746044166</v>
      </c>
      <c r="N53" s="79">
        <f>K53/'סכום נכסי הקרן'!$C$42</f>
        <v>1.2582062996916409E-2</v>
      </c>
    </row>
    <row r="54" spans="2:14">
      <c r="B54" s="73" t="s">
        <v>1010</v>
      </c>
      <c r="C54" s="69" t="s">
        <v>1011</v>
      </c>
      <c r="D54" s="74" t="s">
        <v>24</v>
      </c>
      <c r="E54" s="69"/>
      <c r="F54" s="74" t="s">
        <v>933</v>
      </c>
      <c r="G54" s="74" t="s">
        <v>113</v>
      </c>
      <c r="H54" s="76">
        <v>68.507910000000024</v>
      </c>
      <c r="I54" s="78">
        <v>5352.9</v>
      </c>
      <c r="J54" s="69"/>
      <c r="K54" s="76">
        <v>14.736482075000001</v>
      </c>
      <c r="L54" s="79">
        <v>1.3203238949104986E-5</v>
      </c>
      <c r="M54" s="79">
        <f t="shared" si="0"/>
        <v>3.2871498535877045E-3</v>
      </c>
      <c r="N54" s="79">
        <f>K54/'סכום נכסי הקרן'!$C$42</f>
        <v>3.7393822934327878E-4</v>
      </c>
    </row>
    <row r="55" spans="2:14">
      <c r="B55" s="73" t="s">
        <v>1012</v>
      </c>
      <c r="C55" s="69" t="s">
        <v>1013</v>
      </c>
      <c r="D55" s="74" t="s">
        <v>24</v>
      </c>
      <c r="E55" s="69"/>
      <c r="F55" s="74" t="s">
        <v>933</v>
      </c>
      <c r="G55" s="74" t="s">
        <v>113</v>
      </c>
      <c r="H55" s="76">
        <v>299.45548400000007</v>
      </c>
      <c r="I55" s="78">
        <v>8269.7999999999993</v>
      </c>
      <c r="J55" s="69"/>
      <c r="K55" s="76">
        <v>99.515619635000007</v>
      </c>
      <c r="L55" s="79">
        <v>5.3032912389533035E-5</v>
      </c>
      <c r="M55" s="79">
        <f t="shared" si="0"/>
        <v>2.2198157799671461E-2</v>
      </c>
      <c r="N55" s="79">
        <f>K55/'סכום נכסי הקרן'!$C$42</f>
        <v>2.5252088258866981E-3</v>
      </c>
    </row>
    <row r="56" spans="2:14">
      <c r="B56" s="73" t="s">
        <v>1014</v>
      </c>
      <c r="C56" s="69" t="s">
        <v>1015</v>
      </c>
      <c r="D56" s="74" t="s">
        <v>24</v>
      </c>
      <c r="E56" s="69"/>
      <c r="F56" s="74" t="s">
        <v>933</v>
      </c>
      <c r="G56" s="74" t="s">
        <v>113</v>
      </c>
      <c r="H56" s="76">
        <v>467.81086000000005</v>
      </c>
      <c r="I56" s="78">
        <v>2323.1999999999998</v>
      </c>
      <c r="J56" s="69"/>
      <c r="K56" s="76">
        <v>43.673788935999994</v>
      </c>
      <c r="L56" s="79">
        <v>1.6041614094566035E-5</v>
      </c>
      <c r="M56" s="79">
        <f t="shared" si="0"/>
        <v>9.7419647495206336E-3</v>
      </c>
      <c r="N56" s="79">
        <f>K56/'סכום נכסי הקרן'!$C$42</f>
        <v>1.1082223844417708E-3</v>
      </c>
    </row>
    <row r="57" spans="2:14">
      <c r="B57" s="73" t="s">
        <v>1016</v>
      </c>
      <c r="C57" s="69" t="s">
        <v>1017</v>
      </c>
      <c r="D57" s="74" t="s">
        <v>102</v>
      </c>
      <c r="E57" s="69"/>
      <c r="F57" s="74" t="s">
        <v>933</v>
      </c>
      <c r="G57" s="74" t="s">
        <v>120</v>
      </c>
      <c r="H57" s="76">
        <v>2526.9628400000006</v>
      </c>
      <c r="I57" s="78">
        <v>241950</v>
      </c>
      <c r="J57" s="69"/>
      <c r="K57" s="76">
        <v>156.40800501200005</v>
      </c>
      <c r="L57" s="79">
        <v>3.146145291060337E-7</v>
      </c>
      <c r="M57" s="79">
        <f t="shared" si="0"/>
        <v>3.4888689726522863E-2</v>
      </c>
      <c r="N57" s="79">
        <f>K57/'סכום נכסי הקרן'!$C$42</f>
        <v>3.9688530920499194E-3</v>
      </c>
    </row>
    <row r="58" spans="2:14">
      <c r="B58" s="73" t="s">
        <v>1018</v>
      </c>
      <c r="C58" s="69" t="s">
        <v>1019</v>
      </c>
      <c r="D58" s="74" t="s">
        <v>102</v>
      </c>
      <c r="E58" s="69"/>
      <c r="F58" s="74" t="s">
        <v>933</v>
      </c>
      <c r="G58" s="74" t="s">
        <v>120</v>
      </c>
      <c r="H58" s="76">
        <v>6904.7380000000012</v>
      </c>
      <c r="I58" s="78">
        <v>23390</v>
      </c>
      <c r="J58" s="69"/>
      <c r="K58" s="76">
        <v>41.315396058000005</v>
      </c>
      <c r="L58" s="79">
        <v>1.9233650477298155E-5</v>
      </c>
      <c r="M58" s="79">
        <f t="shared" si="0"/>
        <v>9.2158968071063673E-3</v>
      </c>
      <c r="N58" s="79">
        <f>K58/'סכום נכסי הקרן'!$C$42</f>
        <v>1.0483781656922214E-3</v>
      </c>
    </row>
    <row r="59" spans="2:14">
      <c r="B59" s="73" t="s">
        <v>1020</v>
      </c>
      <c r="C59" s="69" t="s">
        <v>1021</v>
      </c>
      <c r="D59" s="74" t="s">
        <v>24</v>
      </c>
      <c r="E59" s="69"/>
      <c r="F59" s="74" t="s">
        <v>933</v>
      </c>
      <c r="G59" s="74" t="s">
        <v>113</v>
      </c>
      <c r="H59" s="76">
        <v>35.46183400000001</v>
      </c>
      <c r="I59" s="78">
        <v>17672</v>
      </c>
      <c r="J59" s="69"/>
      <c r="K59" s="76">
        <v>25.183197124000003</v>
      </c>
      <c r="L59" s="79">
        <v>6.4294867192457639E-6</v>
      </c>
      <c r="M59" s="79">
        <f t="shared" si="0"/>
        <v>5.6174154942625204E-3</v>
      </c>
      <c r="N59" s="79">
        <f>K59/'סכום נכסי הקרן'!$C$42</f>
        <v>6.3902362136529869E-4</v>
      </c>
    </row>
    <row r="60" spans="2:14">
      <c r="B60" s="73" t="s">
        <v>1022</v>
      </c>
      <c r="C60" s="69" t="s">
        <v>1023</v>
      </c>
      <c r="D60" s="74" t="s">
        <v>767</v>
      </c>
      <c r="E60" s="69"/>
      <c r="F60" s="74" t="s">
        <v>933</v>
      </c>
      <c r="G60" s="74" t="s">
        <v>111</v>
      </c>
      <c r="H60" s="76">
        <v>363.24926000000005</v>
      </c>
      <c r="I60" s="78">
        <v>3600</v>
      </c>
      <c r="J60" s="69"/>
      <c r="K60" s="76">
        <v>48.38480143200001</v>
      </c>
      <c r="L60" s="79">
        <v>9.6732029868461753E-6</v>
      </c>
      <c r="M60" s="79">
        <f t="shared" si="0"/>
        <v>1.0792812839157135E-2</v>
      </c>
      <c r="N60" s="79">
        <f>K60/'סכום נכסי הקרן'!$C$42</f>
        <v>1.2277643254696674E-3</v>
      </c>
    </row>
    <row r="61" spans="2:14">
      <c r="B61" s="73" t="s">
        <v>1024</v>
      </c>
      <c r="C61" s="69" t="s">
        <v>1025</v>
      </c>
      <c r="D61" s="74" t="s">
        <v>24</v>
      </c>
      <c r="E61" s="69"/>
      <c r="F61" s="74" t="s">
        <v>933</v>
      </c>
      <c r="G61" s="74" t="s">
        <v>113</v>
      </c>
      <c r="H61" s="76">
        <v>46.844144000000007</v>
      </c>
      <c r="I61" s="78">
        <v>22655</v>
      </c>
      <c r="J61" s="69"/>
      <c r="K61" s="76">
        <v>42.646495515999995</v>
      </c>
      <c r="L61" s="79">
        <v>3.9348293994120122E-5</v>
      </c>
      <c r="M61" s="79">
        <f t="shared" si="0"/>
        <v>9.5128145766395916E-3</v>
      </c>
      <c r="N61" s="79">
        <f>K61/'סכום נכסי הקרן'!$C$42</f>
        <v>1.0821548141400031E-3</v>
      </c>
    </row>
    <row r="62" spans="2:14">
      <c r="B62" s="73" t="s">
        <v>1026</v>
      </c>
      <c r="C62" s="69" t="s">
        <v>1027</v>
      </c>
      <c r="D62" s="74" t="s">
        <v>24</v>
      </c>
      <c r="E62" s="69"/>
      <c r="F62" s="74" t="s">
        <v>933</v>
      </c>
      <c r="G62" s="74" t="s">
        <v>113</v>
      </c>
      <c r="H62" s="76">
        <v>133.44156899999999</v>
      </c>
      <c r="I62" s="78">
        <v>19926</v>
      </c>
      <c r="J62" s="69"/>
      <c r="K62" s="76">
        <v>106.85017354400001</v>
      </c>
      <c r="L62" s="79">
        <v>4.3629743011280037E-5</v>
      </c>
      <c r="M62" s="79">
        <f t="shared" si="0"/>
        <v>2.3834218406632874E-2</v>
      </c>
      <c r="N62" s="79">
        <f>K62/'סכום נכסי הקרן'!$C$42</f>
        <v>2.7113231296802165E-3</v>
      </c>
    </row>
    <row r="63" spans="2:14">
      <c r="B63" s="73" t="s">
        <v>1028</v>
      </c>
      <c r="C63" s="69" t="s">
        <v>1029</v>
      </c>
      <c r="D63" s="74" t="s">
        <v>101</v>
      </c>
      <c r="E63" s="69"/>
      <c r="F63" s="74" t="s">
        <v>933</v>
      </c>
      <c r="G63" s="74" t="s">
        <v>111</v>
      </c>
      <c r="H63" s="76">
        <v>690.4738000000001</v>
      </c>
      <c r="I63" s="78">
        <v>3005.25</v>
      </c>
      <c r="J63" s="69"/>
      <c r="K63" s="76">
        <v>76.776716336000007</v>
      </c>
      <c r="L63" s="79">
        <v>3.6533005291005295E-5</v>
      </c>
      <c r="M63" s="79">
        <f t="shared" si="0"/>
        <v>1.7125971488879045E-2</v>
      </c>
      <c r="N63" s="79">
        <f>K63/'סכום נכסי הקרן'!$C$42</f>
        <v>1.9482091597817809E-3</v>
      </c>
    </row>
    <row r="64" spans="2:14">
      <c r="B64" s="73" t="s">
        <v>1030</v>
      </c>
      <c r="C64" s="69" t="s">
        <v>1031</v>
      </c>
      <c r="D64" s="74" t="s">
        <v>767</v>
      </c>
      <c r="E64" s="69"/>
      <c r="F64" s="74" t="s">
        <v>933</v>
      </c>
      <c r="G64" s="74" t="s">
        <v>111</v>
      </c>
      <c r="H64" s="76">
        <v>185.06979400000003</v>
      </c>
      <c r="I64" s="78">
        <v>17386</v>
      </c>
      <c r="J64" s="69"/>
      <c r="K64" s="76">
        <v>119.05206726100002</v>
      </c>
      <c r="L64" s="79">
        <v>6.450539913440679E-7</v>
      </c>
      <c r="M64" s="79">
        <f t="shared" si="0"/>
        <v>2.6555997793408895E-2</v>
      </c>
      <c r="N64" s="79">
        <f>K64/'סכום נכסי הקרן'!$C$42</f>
        <v>3.0209461800085194E-3</v>
      </c>
    </row>
    <row r="65" spans="2:14">
      <c r="B65" s="73" t="s">
        <v>1032</v>
      </c>
      <c r="C65" s="69" t="s">
        <v>1033</v>
      </c>
      <c r="D65" s="74" t="s">
        <v>767</v>
      </c>
      <c r="E65" s="69"/>
      <c r="F65" s="74" t="s">
        <v>933</v>
      </c>
      <c r="G65" s="74" t="s">
        <v>111</v>
      </c>
      <c r="H65" s="76">
        <v>108.07416000000003</v>
      </c>
      <c r="I65" s="78">
        <v>6544</v>
      </c>
      <c r="J65" s="69"/>
      <c r="K65" s="76">
        <v>26.167780212</v>
      </c>
      <c r="L65" s="79">
        <v>4.6468687665044143E-7</v>
      </c>
      <c r="M65" s="79">
        <f t="shared" si="0"/>
        <v>5.8370386130701434E-3</v>
      </c>
      <c r="N65" s="79">
        <f>K65/'סכום נכסי הקרן'!$C$42</f>
        <v>6.6400741700215903E-4</v>
      </c>
    </row>
    <row r="66" spans="2:14">
      <c r="B66" s="73" t="s">
        <v>1034</v>
      </c>
      <c r="C66" s="69" t="s">
        <v>1035</v>
      </c>
      <c r="D66" s="74" t="s">
        <v>767</v>
      </c>
      <c r="E66" s="69"/>
      <c r="F66" s="74" t="s">
        <v>933</v>
      </c>
      <c r="G66" s="74" t="s">
        <v>111</v>
      </c>
      <c r="H66" s="76">
        <v>64.394187000000016</v>
      </c>
      <c r="I66" s="78">
        <v>15225</v>
      </c>
      <c r="J66" s="69"/>
      <c r="K66" s="76">
        <v>36.274855392000006</v>
      </c>
      <c r="L66" s="79">
        <v>1.0575169192526414E-6</v>
      </c>
      <c r="M66" s="79">
        <f t="shared" si="0"/>
        <v>8.0915434894069157E-3</v>
      </c>
      <c r="N66" s="79">
        <f>K66/'סכום נכסי הקרן'!$C$42</f>
        <v>9.2047444742458784E-4</v>
      </c>
    </row>
    <row r="67" spans="2:14">
      <c r="B67" s="73" t="s">
        <v>1036</v>
      </c>
      <c r="C67" s="69" t="s">
        <v>1037</v>
      </c>
      <c r="D67" s="74" t="s">
        <v>103</v>
      </c>
      <c r="E67" s="69"/>
      <c r="F67" s="74" t="s">
        <v>933</v>
      </c>
      <c r="G67" s="74" t="s">
        <v>115</v>
      </c>
      <c r="H67" s="76">
        <v>390.92345000000006</v>
      </c>
      <c r="I67" s="78">
        <v>9007</v>
      </c>
      <c r="J67" s="69"/>
      <c r="K67" s="76">
        <v>86.325521882000004</v>
      </c>
      <c r="L67" s="79">
        <v>2.8572624011801186E-6</v>
      </c>
      <c r="M67" s="79">
        <f t="shared" si="0"/>
        <v>1.9255947598015754E-2</v>
      </c>
      <c r="N67" s="79">
        <f>K67/'סכום נכסי הקרן'!$C$42</f>
        <v>2.1905100983668482E-3</v>
      </c>
    </row>
    <row r="68" spans="2:14">
      <c r="B68" s="104"/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>
      <c r="B69" s="104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>
      <c r="B70" s="10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>
      <c r="B71" s="119" t="s">
        <v>194</v>
      </c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2:14">
      <c r="B72" s="119" t="s">
        <v>92</v>
      </c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>
      <c r="B73" s="119" t="s">
        <v>177</v>
      </c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>
      <c r="B74" s="119" t="s">
        <v>185</v>
      </c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>
      <c r="B75" s="119" t="s">
        <v>192</v>
      </c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>
      <c r="B76" s="104"/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>
      <c r="B77" s="104"/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>
      <c r="B78" s="10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>
      <c r="B79" s="104"/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>
      <c r="B80" s="104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>
      <c r="B81" s="104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2:14">
      <c r="B82" s="104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>
      <c r="B83" s="104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>
      <c r="B84" s="104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2:14">
      <c r="B85" s="104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2:14">
      <c r="B86" s="104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2:14">
      <c r="B87" s="104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2:14"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2:14">
      <c r="B89" s="104"/>
      <c r="C89" s="104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2:14">
      <c r="B90" s="104"/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>
      <c r="B91" s="104"/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2:14">
      <c r="B92" s="104"/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2:14"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2:14"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>
      <c r="B95" s="104"/>
      <c r="C95" s="10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>
      <c r="B96" s="104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>
      <c r="B97" s="104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>
      <c r="B98" s="104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>
      <c r="B99" s="104"/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>
      <c r="B100" s="104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>
      <c r="B101" s="104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>
      <c r="B102" s="104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>
      <c r="B103" s="104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>
      <c r="B105" s="104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>
      <c r="B106" s="104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>
      <c r="B107" s="104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>
      <c r="B108" s="104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>
      <c r="B109" s="104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20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20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21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  <row r="301" spans="2:14">
      <c r="B301" s="104"/>
      <c r="C301" s="104"/>
      <c r="D301" s="104"/>
      <c r="E301" s="104"/>
      <c r="F301" s="104"/>
      <c r="G301" s="104"/>
      <c r="H301" s="105"/>
      <c r="I301" s="105"/>
      <c r="J301" s="105"/>
      <c r="K301" s="105"/>
      <c r="L301" s="105"/>
      <c r="M301" s="105"/>
      <c r="N301" s="105"/>
    </row>
    <row r="302" spans="2:14">
      <c r="B302" s="104"/>
      <c r="C302" s="104"/>
      <c r="D302" s="104"/>
      <c r="E302" s="104"/>
      <c r="F302" s="104"/>
      <c r="G302" s="104"/>
      <c r="H302" s="105"/>
      <c r="I302" s="105"/>
      <c r="J302" s="105"/>
      <c r="K302" s="105"/>
      <c r="L302" s="105"/>
      <c r="M302" s="105"/>
      <c r="N302" s="105"/>
    </row>
    <row r="303" spans="2:14">
      <c r="B303" s="104"/>
      <c r="C303" s="104"/>
      <c r="D303" s="104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</row>
    <row r="304" spans="2:14">
      <c r="B304" s="104"/>
      <c r="C304" s="104"/>
      <c r="D304" s="104"/>
      <c r="E304" s="104"/>
      <c r="F304" s="104"/>
      <c r="G304" s="104"/>
      <c r="H304" s="105"/>
      <c r="I304" s="105"/>
      <c r="J304" s="105"/>
      <c r="K304" s="105"/>
      <c r="L304" s="105"/>
      <c r="M304" s="105"/>
      <c r="N304" s="105"/>
    </row>
    <row r="305" spans="2:14">
      <c r="B305" s="104"/>
      <c r="C305" s="104"/>
      <c r="D305" s="104"/>
      <c r="E305" s="104"/>
      <c r="F305" s="104"/>
      <c r="G305" s="104"/>
      <c r="H305" s="105"/>
      <c r="I305" s="105"/>
      <c r="J305" s="105"/>
      <c r="K305" s="105"/>
      <c r="L305" s="105"/>
      <c r="M305" s="105"/>
      <c r="N305" s="105"/>
    </row>
    <row r="306" spans="2:14">
      <c r="B306" s="104"/>
      <c r="C306" s="104"/>
      <c r="D306" s="104"/>
      <c r="E306" s="104"/>
      <c r="F306" s="104"/>
      <c r="G306" s="104"/>
      <c r="H306" s="105"/>
      <c r="I306" s="105"/>
      <c r="J306" s="105"/>
      <c r="K306" s="105"/>
      <c r="L306" s="105"/>
      <c r="M306" s="105"/>
      <c r="N306" s="105"/>
    </row>
    <row r="307" spans="2:14">
      <c r="B307" s="104"/>
      <c r="C307" s="104"/>
      <c r="D307" s="104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</row>
    <row r="308" spans="2:14">
      <c r="B308" s="104"/>
      <c r="C308" s="104"/>
      <c r="D308" s="104"/>
      <c r="E308" s="104"/>
      <c r="F308" s="104"/>
      <c r="G308" s="104"/>
      <c r="H308" s="105"/>
      <c r="I308" s="105"/>
      <c r="J308" s="105"/>
      <c r="K308" s="105"/>
      <c r="L308" s="105"/>
      <c r="M308" s="105"/>
      <c r="N308" s="105"/>
    </row>
    <row r="309" spans="2:14">
      <c r="B309" s="104"/>
      <c r="C309" s="104"/>
      <c r="D309" s="104"/>
      <c r="E309" s="104"/>
      <c r="F309" s="104"/>
      <c r="G309" s="104"/>
      <c r="H309" s="105"/>
      <c r="I309" s="105"/>
      <c r="J309" s="105"/>
      <c r="K309" s="105"/>
      <c r="L309" s="105"/>
      <c r="M309" s="105"/>
      <c r="N309" s="105"/>
    </row>
    <row r="310" spans="2:14">
      <c r="B310" s="104"/>
      <c r="C310" s="104"/>
      <c r="D310" s="104"/>
      <c r="E310" s="104"/>
      <c r="F310" s="104"/>
      <c r="G310" s="104"/>
      <c r="H310" s="105"/>
      <c r="I310" s="105"/>
      <c r="J310" s="105"/>
      <c r="K310" s="105"/>
      <c r="L310" s="105"/>
      <c r="M310" s="105"/>
      <c r="N310" s="105"/>
    </row>
    <row r="311" spans="2:14">
      <c r="B311" s="104"/>
      <c r="C311" s="104"/>
      <c r="D311" s="104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</row>
    <row r="312" spans="2:14">
      <c r="B312" s="104"/>
      <c r="C312" s="104"/>
      <c r="D312" s="104"/>
      <c r="E312" s="104"/>
      <c r="F312" s="104"/>
      <c r="G312" s="104"/>
      <c r="H312" s="105"/>
      <c r="I312" s="105"/>
      <c r="J312" s="105"/>
      <c r="K312" s="105"/>
      <c r="L312" s="105"/>
      <c r="M312" s="105"/>
      <c r="N312" s="105"/>
    </row>
    <row r="313" spans="2:14">
      <c r="B313" s="104"/>
      <c r="C313" s="104"/>
      <c r="D313" s="104"/>
      <c r="E313" s="104"/>
      <c r="F313" s="104"/>
      <c r="G313" s="104"/>
      <c r="H313" s="105"/>
      <c r="I313" s="105"/>
      <c r="J313" s="105"/>
      <c r="K313" s="105"/>
      <c r="L313" s="105"/>
      <c r="M313" s="105"/>
      <c r="N313" s="105"/>
    </row>
    <row r="314" spans="2:14">
      <c r="B314" s="104"/>
      <c r="C314" s="104"/>
      <c r="D314" s="104"/>
      <c r="E314" s="104"/>
      <c r="F314" s="104"/>
      <c r="G314" s="104"/>
      <c r="H314" s="105"/>
      <c r="I314" s="105"/>
      <c r="J314" s="105"/>
      <c r="K314" s="105"/>
      <c r="L314" s="105"/>
      <c r="M314" s="105"/>
      <c r="N314" s="105"/>
    </row>
    <row r="315" spans="2:14">
      <c r="B315" s="104"/>
      <c r="C315" s="104"/>
      <c r="D315" s="104"/>
      <c r="E315" s="104"/>
      <c r="F315" s="104"/>
      <c r="G315" s="104"/>
      <c r="H315" s="105"/>
      <c r="I315" s="105"/>
      <c r="J315" s="105"/>
      <c r="K315" s="105"/>
      <c r="L315" s="105"/>
      <c r="M315" s="105"/>
      <c r="N315" s="105"/>
    </row>
    <row r="316" spans="2:14">
      <c r="B316" s="104"/>
      <c r="C316" s="104"/>
      <c r="D316" s="104"/>
      <c r="E316" s="104"/>
      <c r="F316" s="104"/>
      <c r="G316" s="104"/>
      <c r="H316" s="105"/>
      <c r="I316" s="105"/>
      <c r="J316" s="105"/>
      <c r="K316" s="105"/>
      <c r="L316" s="105"/>
      <c r="M316" s="105"/>
      <c r="N316" s="105"/>
    </row>
    <row r="317" spans="2:14">
      <c r="B317" s="104"/>
      <c r="C317" s="104"/>
      <c r="D317" s="104"/>
      <c r="E317" s="104"/>
      <c r="F317" s="104"/>
      <c r="G317" s="104"/>
      <c r="H317" s="105"/>
      <c r="I317" s="105"/>
      <c r="J317" s="105"/>
      <c r="K317" s="105"/>
      <c r="L317" s="105"/>
      <c r="M317" s="105"/>
      <c r="N317" s="105"/>
    </row>
    <row r="318" spans="2:14">
      <c r="B318" s="104"/>
      <c r="C318" s="104"/>
      <c r="D318" s="104"/>
      <c r="E318" s="104"/>
      <c r="F318" s="104"/>
      <c r="G318" s="104"/>
      <c r="H318" s="105"/>
      <c r="I318" s="105"/>
      <c r="J318" s="105"/>
      <c r="K318" s="105"/>
      <c r="L318" s="105"/>
      <c r="M318" s="105"/>
      <c r="N318" s="105"/>
    </row>
    <row r="319" spans="2:14">
      <c r="B319" s="104"/>
      <c r="C319" s="104"/>
      <c r="D319" s="104"/>
      <c r="E319" s="104"/>
      <c r="F319" s="104"/>
      <c r="G319" s="104"/>
      <c r="H319" s="105"/>
      <c r="I319" s="105"/>
      <c r="J319" s="105"/>
      <c r="K319" s="105"/>
      <c r="L319" s="105"/>
      <c r="M319" s="105"/>
      <c r="N319" s="105"/>
    </row>
    <row r="320" spans="2:14">
      <c r="B320" s="104"/>
      <c r="C320" s="104"/>
      <c r="D320" s="104"/>
      <c r="E320" s="104"/>
      <c r="F320" s="104"/>
      <c r="G320" s="104"/>
      <c r="H320" s="105"/>
      <c r="I320" s="105"/>
      <c r="J320" s="105"/>
      <c r="K320" s="105"/>
      <c r="L320" s="105"/>
      <c r="M320" s="105"/>
      <c r="N320" s="105"/>
    </row>
    <row r="321" spans="2:14">
      <c r="B321" s="104"/>
      <c r="C321" s="104"/>
      <c r="D321" s="104"/>
      <c r="E321" s="104"/>
      <c r="F321" s="104"/>
      <c r="G321" s="104"/>
      <c r="H321" s="105"/>
      <c r="I321" s="105"/>
      <c r="J321" s="105"/>
      <c r="K321" s="105"/>
      <c r="L321" s="105"/>
      <c r="M321" s="105"/>
      <c r="N321" s="105"/>
    </row>
    <row r="322" spans="2:14">
      <c r="B322" s="104"/>
      <c r="C322" s="104"/>
      <c r="D322" s="104"/>
      <c r="E322" s="104"/>
      <c r="F322" s="104"/>
      <c r="G322" s="104"/>
      <c r="H322" s="105"/>
      <c r="I322" s="105"/>
      <c r="J322" s="105"/>
      <c r="K322" s="105"/>
      <c r="L322" s="105"/>
      <c r="M322" s="105"/>
      <c r="N322" s="105"/>
    </row>
    <row r="323" spans="2:14">
      <c r="B323" s="104"/>
      <c r="C323" s="104"/>
      <c r="D323" s="104"/>
      <c r="E323" s="104"/>
      <c r="F323" s="104"/>
      <c r="G323" s="104"/>
      <c r="H323" s="105"/>
      <c r="I323" s="105"/>
      <c r="J323" s="105"/>
      <c r="K323" s="105"/>
      <c r="L323" s="105"/>
      <c r="M323" s="105"/>
      <c r="N323" s="105"/>
    </row>
    <row r="324" spans="2:14">
      <c r="B324" s="104"/>
      <c r="C324" s="104"/>
      <c r="D324" s="104"/>
      <c r="E324" s="104"/>
      <c r="F324" s="104"/>
      <c r="G324" s="104"/>
      <c r="H324" s="105"/>
      <c r="I324" s="105"/>
      <c r="J324" s="105"/>
      <c r="K324" s="105"/>
      <c r="L324" s="105"/>
      <c r="M324" s="105"/>
      <c r="N324" s="105"/>
    </row>
    <row r="325" spans="2:14">
      <c r="B325" s="104"/>
      <c r="C325" s="104"/>
      <c r="D325" s="104"/>
      <c r="E325" s="104"/>
      <c r="F325" s="104"/>
      <c r="G325" s="104"/>
      <c r="H325" s="105"/>
      <c r="I325" s="105"/>
      <c r="J325" s="105"/>
      <c r="K325" s="105"/>
      <c r="L325" s="105"/>
      <c r="M325" s="105"/>
      <c r="N325" s="105"/>
    </row>
    <row r="326" spans="2:14">
      <c r="B326" s="104"/>
      <c r="C326" s="104"/>
      <c r="D326" s="104"/>
      <c r="E326" s="104"/>
      <c r="F326" s="104"/>
      <c r="G326" s="104"/>
      <c r="H326" s="105"/>
      <c r="I326" s="105"/>
      <c r="J326" s="105"/>
      <c r="K326" s="105"/>
      <c r="L326" s="105"/>
      <c r="M326" s="105"/>
      <c r="N326" s="105"/>
    </row>
    <row r="327" spans="2:14">
      <c r="B327" s="104"/>
      <c r="C327" s="104"/>
      <c r="D327" s="104"/>
      <c r="E327" s="104"/>
      <c r="F327" s="104"/>
      <c r="G327" s="104"/>
      <c r="H327" s="105"/>
      <c r="I327" s="105"/>
      <c r="J327" s="105"/>
      <c r="K327" s="105"/>
      <c r="L327" s="105"/>
      <c r="M327" s="105"/>
      <c r="N327" s="105"/>
    </row>
    <row r="328" spans="2:14">
      <c r="B328" s="104"/>
      <c r="C328" s="104"/>
      <c r="D328" s="104"/>
      <c r="E328" s="104"/>
      <c r="F328" s="104"/>
      <c r="G328" s="104"/>
      <c r="H328" s="105"/>
      <c r="I328" s="105"/>
      <c r="J328" s="105"/>
      <c r="K328" s="105"/>
      <c r="L328" s="105"/>
      <c r="M328" s="105"/>
      <c r="N328" s="105"/>
    </row>
    <row r="329" spans="2:14">
      <c r="B329" s="104"/>
      <c r="C329" s="104"/>
      <c r="D329" s="104"/>
      <c r="E329" s="104"/>
      <c r="F329" s="104"/>
      <c r="G329" s="104"/>
      <c r="H329" s="105"/>
      <c r="I329" s="105"/>
      <c r="J329" s="105"/>
      <c r="K329" s="105"/>
      <c r="L329" s="105"/>
      <c r="M329" s="105"/>
      <c r="N329" s="105"/>
    </row>
    <row r="330" spans="2:14">
      <c r="B330" s="104"/>
      <c r="C330" s="104"/>
      <c r="D330" s="104"/>
      <c r="E330" s="104"/>
      <c r="F330" s="104"/>
      <c r="G330" s="104"/>
      <c r="H330" s="105"/>
      <c r="I330" s="105"/>
      <c r="J330" s="105"/>
      <c r="K330" s="105"/>
      <c r="L330" s="105"/>
      <c r="M330" s="105"/>
      <c r="N330" s="105"/>
    </row>
    <row r="331" spans="2:14">
      <c r="B331" s="104"/>
      <c r="C331" s="104"/>
      <c r="D331" s="104"/>
      <c r="E331" s="104"/>
      <c r="F331" s="104"/>
      <c r="G331" s="104"/>
      <c r="H331" s="105"/>
      <c r="I331" s="105"/>
      <c r="J331" s="105"/>
      <c r="K331" s="105"/>
      <c r="L331" s="105"/>
      <c r="M331" s="105"/>
      <c r="N331" s="105"/>
    </row>
    <row r="332" spans="2:14">
      <c r="B332" s="104"/>
      <c r="C332" s="104"/>
      <c r="D332" s="104"/>
      <c r="E332" s="104"/>
      <c r="F332" s="104"/>
      <c r="G332" s="104"/>
      <c r="H332" s="105"/>
      <c r="I332" s="105"/>
      <c r="J332" s="105"/>
      <c r="K332" s="105"/>
      <c r="L332" s="105"/>
      <c r="M332" s="105"/>
      <c r="N332" s="105"/>
    </row>
    <row r="333" spans="2:14">
      <c r="B333" s="104"/>
      <c r="C333" s="104"/>
      <c r="D333" s="104"/>
      <c r="E333" s="104"/>
      <c r="F333" s="104"/>
      <c r="G333" s="104"/>
      <c r="H333" s="105"/>
      <c r="I333" s="105"/>
      <c r="J333" s="105"/>
      <c r="K333" s="105"/>
      <c r="L333" s="105"/>
      <c r="M333" s="105"/>
      <c r="N333" s="105"/>
    </row>
    <row r="334" spans="2:14">
      <c r="B334" s="104"/>
      <c r="C334" s="104"/>
      <c r="D334" s="104"/>
      <c r="E334" s="104"/>
      <c r="F334" s="104"/>
      <c r="G334" s="104"/>
      <c r="H334" s="105"/>
      <c r="I334" s="105"/>
      <c r="J334" s="105"/>
      <c r="K334" s="105"/>
      <c r="L334" s="105"/>
      <c r="M334" s="105"/>
      <c r="N334" s="105"/>
    </row>
    <row r="335" spans="2:14">
      <c r="B335" s="104"/>
      <c r="C335" s="104"/>
      <c r="D335" s="104"/>
      <c r="E335" s="104"/>
      <c r="F335" s="104"/>
      <c r="G335" s="104"/>
      <c r="H335" s="105"/>
      <c r="I335" s="105"/>
      <c r="J335" s="105"/>
      <c r="K335" s="105"/>
      <c r="L335" s="105"/>
      <c r="M335" s="105"/>
      <c r="N335" s="105"/>
    </row>
    <row r="336" spans="2:14">
      <c r="B336" s="104"/>
      <c r="C336" s="104"/>
      <c r="D336" s="104"/>
      <c r="E336" s="104"/>
      <c r="F336" s="104"/>
      <c r="G336" s="104"/>
      <c r="H336" s="105"/>
      <c r="I336" s="105"/>
      <c r="J336" s="105"/>
      <c r="K336" s="105"/>
      <c r="L336" s="105"/>
      <c r="M336" s="105"/>
      <c r="N336" s="105"/>
    </row>
    <row r="337" spans="2:14">
      <c r="B337" s="104"/>
      <c r="C337" s="104"/>
      <c r="D337" s="104"/>
      <c r="E337" s="104"/>
      <c r="F337" s="104"/>
      <c r="G337" s="104"/>
      <c r="H337" s="105"/>
      <c r="I337" s="105"/>
      <c r="J337" s="105"/>
      <c r="K337" s="105"/>
      <c r="L337" s="105"/>
      <c r="M337" s="105"/>
      <c r="N337" s="105"/>
    </row>
    <row r="338" spans="2:14">
      <c r="B338" s="104"/>
      <c r="C338" s="104"/>
      <c r="D338" s="104"/>
      <c r="E338" s="104"/>
      <c r="F338" s="104"/>
      <c r="G338" s="104"/>
      <c r="H338" s="105"/>
      <c r="I338" s="105"/>
      <c r="J338" s="105"/>
      <c r="K338" s="105"/>
      <c r="L338" s="105"/>
      <c r="M338" s="105"/>
      <c r="N338" s="105"/>
    </row>
    <row r="339" spans="2:14">
      <c r="B339" s="104"/>
      <c r="C339" s="104"/>
      <c r="D339" s="104"/>
      <c r="E339" s="104"/>
      <c r="F339" s="104"/>
      <c r="G339" s="104"/>
      <c r="H339" s="105"/>
      <c r="I339" s="105"/>
      <c r="J339" s="105"/>
      <c r="K339" s="105"/>
      <c r="L339" s="105"/>
      <c r="M339" s="105"/>
      <c r="N339" s="105"/>
    </row>
    <row r="340" spans="2:14">
      <c r="B340" s="104"/>
      <c r="C340" s="104"/>
      <c r="D340" s="104"/>
      <c r="E340" s="104"/>
      <c r="F340" s="104"/>
      <c r="G340" s="104"/>
      <c r="H340" s="105"/>
      <c r="I340" s="105"/>
      <c r="J340" s="105"/>
      <c r="K340" s="105"/>
      <c r="L340" s="105"/>
      <c r="M340" s="105"/>
      <c r="N340" s="105"/>
    </row>
    <row r="341" spans="2:14">
      <c r="B341" s="104"/>
      <c r="C341" s="104"/>
      <c r="D341" s="104"/>
      <c r="E341" s="104"/>
      <c r="F341" s="104"/>
      <c r="G341" s="104"/>
      <c r="H341" s="105"/>
      <c r="I341" s="105"/>
      <c r="J341" s="105"/>
      <c r="K341" s="105"/>
      <c r="L341" s="105"/>
      <c r="M341" s="105"/>
      <c r="N341" s="105"/>
    </row>
    <row r="342" spans="2:14">
      <c r="B342" s="104"/>
      <c r="C342" s="104"/>
      <c r="D342" s="104"/>
      <c r="E342" s="104"/>
      <c r="F342" s="104"/>
      <c r="G342" s="104"/>
      <c r="H342" s="105"/>
      <c r="I342" s="105"/>
      <c r="J342" s="105"/>
      <c r="K342" s="105"/>
      <c r="L342" s="105"/>
      <c r="M342" s="105"/>
      <c r="N342" s="105"/>
    </row>
    <row r="343" spans="2:14">
      <c r="B343" s="104"/>
      <c r="C343" s="104"/>
      <c r="D343" s="104"/>
      <c r="E343" s="104"/>
      <c r="F343" s="104"/>
      <c r="G343" s="104"/>
      <c r="H343" s="105"/>
      <c r="I343" s="105"/>
      <c r="J343" s="105"/>
      <c r="K343" s="105"/>
      <c r="L343" s="105"/>
      <c r="M343" s="105"/>
      <c r="N343" s="105"/>
    </row>
    <row r="344" spans="2:14">
      <c r="B344" s="104"/>
      <c r="C344" s="104"/>
      <c r="D344" s="104"/>
      <c r="E344" s="104"/>
      <c r="F344" s="104"/>
      <c r="G344" s="104"/>
      <c r="H344" s="105"/>
      <c r="I344" s="105"/>
      <c r="J344" s="105"/>
      <c r="K344" s="105"/>
      <c r="L344" s="105"/>
      <c r="M344" s="105"/>
      <c r="N344" s="105"/>
    </row>
    <row r="345" spans="2:14">
      <c r="B345" s="104"/>
      <c r="C345" s="104"/>
      <c r="D345" s="104"/>
      <c r="E345" s="104"/>
      <c r="F345" s="104"/>
      <c r="G345" s="104"/>
      <c r="H345" s="105"/>
      <c r="I345" s="105"/>
      <c r="J345" s="105"/>
      <c r="K345" s="105"/>
      <c r="L345" s="105"/>
      <c r="M345" s="105"/>
      <c r="N345" s="105"/>
    </row>
    <row r="346" spans="2:14">
      <c r="B346" s="104"/>
      <c r="C346" s="104"/>
      <c r="D346" s="104"/>
      <c r="E346" s="104"/>
      <c r="F346" s="104"/>
      <c r="G346" s="104"/>
      <c r="H346" s="105"/>
      <c r="I346" s="105"/>
      <c r="J346" s="105"/>
      <c r="K346" s="105"/>
      <c r="L346" s="105"/>
      <c r="M346" s="105"/>
      <c r="N346" s="105"/>
    </row>
    <row r="347" spans="2:14">
      <c r="B347" s="104"/>
      <c r="C347" s="104"/>
      <c r="D347" s="104"/>
      <c r="E347" s="104"/>
      <c r="F347" s="104"/>
      <c r="G347" s="104"/>
      <c r="H347" s="105"/>
      <c r="I347" s="105"/>
      <c r="J347" s="105"/>
      <c r="K347" s="105"/>
      <c r="L347" s="105"/>
      <c r="M347" s="105"/>
      <c r="N347" s="105"/>
    </row>
    <row r="348" spans="2:14">
      <c r="B348" s="104"/>
      <c r="C348" s="104"/>
      <c r="D348" s="104"/>
      <c r="E348" s="104"/>
      <c r="F348" s="104"/>
      <c r="G348" s="104"/>
      <c r="H348" s="105"/>
      <c r="I348" s="105"/>
      <c r="J348" s="105"/>
      <c r="K348" s="105"/>
      <c r="L348" s="105"/>
      <c r="M348" s="105"/>
      <c r="N348" s="105"/>
    </row>
    <row r="349" spans="2:14">
      <c r="B349" s="104"/>
      <c r="C349" s="104"/>
      <c r="D349" s="104"/>
      <c r="E349" s="104"/>
      <c r="F349" s="104"/>
      <c r="G349" s="104"/>
      <c r="H349" s="105"/>
      <c r="I349" s="105"/>
      <c r="J349" s="105"/>
      <c r="K349" s="105"/>
      <c r="L349" s="105"/>
      <c r="M349" s="105"/>
      <c r="N349" s="105"/>
    </row>
    <row r="350" spans="2:14">
      <c r="B350" s="104"/>
      <c r="C350" s="104"/>
      <c r="D350" s="104"/>
      <c r="E350" s="104"/>
      <c r="F350" s="104"/>
      <c r="G350" s="104"/>
      <c r="H350" s="105"/>
      <c r="I350" s="105"/>
      <c r="J350" s="105"/>
      <c r="K350" s="105"/>
      <c r="L350" s="105"/>
      <c r="M350" s="105"/>
      <c r="N350" s="105"/>
    </row>
    <row r="351" spans="2:14">
      <c r="B351" s="104"/>
      <c r="C351" s="104"/>
      <c r="D351" s="104"/>
      <c r="E351" s="104"/>
      <c r="F351" s="104"/>
      <c r="G351" s="104"/>
      <c r="H351" s="105"/>
      <c r="I351" s="105"/>
      <c r="J351" s="105"/>
      <c r="K351" s="105"/>
      <c r="L351" s="105"/>
      <c r="M351" s="105"/>
      <c r="N351" s="105"/>
    </row>
    <row r="352" spans="2:14">
      <c r="B352" s="104"/>
      <c r="C352" s="104"/>
      <c r="D352" s="104"/>
      <c r="E352" s="104"/>
      <c r="F352" s="104"/>
      <c r="G352" s="104"/>
      <c r="H352" s="105"/>
      <c r="I352" s="105"/>
      <c r="J352" s="105"/>
      <c r="K352" s="105"/>
      <c r="L352" s="105"/>
      <c r="M352" s="105"/>
      <c r="N352" s="105"/>
    </row>
    <row r="353" spans="2:14">
      <c r="B353" s="104"/>
      <c r="C353" s="104"/>
      <c r="D353" s="104"/>
      <c r="E353" s="104"/>
      <c r="F353" s="104"/>
      <c r="G353" s="104"/>
      <c r="H353" s="105"/>
      <c r="I353" s="105"/>
      <c r="J353" s="105"/>
      <c r="K353" s="105"/>
      <c r="L353" s="105"/>
      <c r="M353" s="105"/>
      <c r="N353" s="105"/>
    </row>
    <row r="354" spans="2:14">
      <c r="B354" s="104"/>
      <c r="C354" s="104"/>
      <c r="D354" s="104"/>
      <c r="E354" s="104"/>
      <c r="F354" s="104"/>
      <c r="G354" s="104"/>
      <c r="H354" s="105"/>
      <c r="I354" s="105"/>
      <c r="J354" s="105"/>
      <c r="K354" s="105"/>
      <c r="L354" s="105"/>
      <c r="M354" s="105"/>
      <c r="N354" s="105"/>
    </row>
    <row r="355" spans="2:14">
      <c r="B355" s="104"/>
      <c r="C355" s="104"/>
      <c r="D355" s="104"/>
      <c r="E355" s="104"/>
      <c r="F355" s="104"/>
      <c r="G355" s="104"/>
      <c r="H355" s="105"/>
      <c r="I355" s="105"/>
      <c r="J355" s="105"/>
      <c r="K355" s="105"/>
      <c r="L355" s="105"/>
      <c r="M355" s="105"/>
      <c r="N355" s="105"/>
    </row>
    <row r="356" spans="2:14">
      <c r="B356" s="104"/>
      <c r="C356" s="104"/>
      <c r="D356" s="104"/>
      <c r="E356" s="104"/>
      <c r="F356" s="104"/>
      <c r="G356" s="104"/>
      <c r="H356" s="105"/>
      <c r="I356" s="105"/>
      <c r="J356" s="105"/>
      <c r="K356" s="105"/>
      <c r="L356" s="105"/>
      <c r="M356" s="105"/>
      <c r="N356" s="105"/>
    </row>
    <row r="357" spans="2:14">
      <c r="B357" s="104"/>
      <c r="C357" s="104"/>
      <c r="D357" s="104"/>
      <c r="E357" s="104"/>
      <c r="F357" s="104"/>
      <c r="G357" s="104"/>
      <c r="H357" s="105"/>
      <c r="I357" s="105"/>
      <c r="J357" s="105"/>
      <c r="K357" s="105"/>
      <c r="L357" s="105"/>
      <c r="M357" s="105"/>
      <c r="N357" s="105"/>
    </row>
    <row r="358" spans="2:14">
      <c r="B358" s="104"/>
      <c r="C358" s="104"/>
      <c r="D358" s="104"/>
      <c r="E358" s="104"/>
      <c r="F358" s="104"/>
      <c r="G358" s="104"/>
      <c r="H358" s="105"/>
      <c r="I358" s="105"/>
      <c r="J358" s="105"/>
      <c r="K358" s="105"/>
      <c r="L358" s="105"/>
      <c r="M358" s="105"/>
      <c r="N358" s="105"/>
    </row>
    <row r="359" spans="2:14">
      <c r="B359" s="104"/>
      <c r="C359" s="104"/>
      <c r="D359" s="104"/>
      <c r="E359" s="104"/>
      <c r="F359" s="104"/>
      <c r="G359" s="104"/>
      <c r="H359" s="105"/>
      <c r="I359" s="105"/>
      <c r="J359" s="105"/>
      <c r="K359" s="105"/>
      <c r="L359" s="105"/>
      <c r="M359" s="105"/>
      <c r="N359" s="105"/>
    </row>
    <row r="360" spans="2:14">
      <c r="B360" s="104"/>
      <c r="C360" s="104"/>
      <c r="D360" s="104"/>
      <c r="E360" s="104"/>
      <c r="F360" s="104"/>
      <c r="G360" s="104"/>
      <c r="H360" s="105"/>
      <c r="I360" s="105"/>
      <c r="J360" s="105"/>
      <c r="K360" s="105"/>
      <c r="L360" s="105"/>
      <c r="M360" s="105"/>
      <c r="N360" s="105"/>
    </row>
    <row r="361" spans="2:14">
      <c r="B361" s="104"/>
      <c r="C361" s="104"/>
      <c r="D361" s="104"/>
      <c r="E361" s="104"/>
      <c r="F361" s="104"/>
      <c r="G361" s="104"/>
      <c r="H361" s="105"/>
      <c r="I361" s="105"/>
      <c r="J361" s="105"/>
      <c r="K361" s="105"/>
      <c r="L361" s="105"/>
      <c r="M361" s="105"/>
      <c r="N361" s="105"/>
    </row>
    <row r="362" spans="2:14">
      <c r="B362" s="104"/>
      <c r="C362" s="104"/>
      <c r="D362" s="104"/>
      <c r="E362" s="104"/>
      <c r="F362" s="104"/>
      <c r="G362" s="104"/>
      <c r="H362" s="105"/>
      <c r="I362" s="105"/>
      <c r="J362" s="105"/>
      <c r="K362" s="105"/>
      <c r="L362" s="105"/>
      <c r="M362" s="105"/>
      <c r="N362" s="105"/>
    </row>
    <row r="363" spans="2:14">
      <c r="B363" s="104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</row>
    <row r="364" spans="2:14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</row>
    <row r="365" spans="2:14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</row>
    <row r="366" spans="2:14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</row>
    <row r="367" spans="2:14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</row>
    <row r="368" spans="2:14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</row>
    <row r="369" spans="2:14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</row>
    <row r="370" spans="2:14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</row>
    <row r="371" spans="2:14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</row>
    <row r="372" spans="2:14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</row>
    <row r="373" spans="2:14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</row>
    <row r="374" spans="2:14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</row>
    <row r="375" spans="2:14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</row>
    <row r="376" spans="2:14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</row>
    <row r="377" spans="2:14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</row>
    <row r="378" spans="2:14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</row>
    <row r="379" spans="2:14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</row>
    <row r="380" spans="2:14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</row>
    <row r="381" spans="2:14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</row>
    <row r="382" spans="2:14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</row>
    <row r="383" spans="2:14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</row>
    <row r="384" spans="2:14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</row>
    <row r="385" spans="2:14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</row>
    <row r="386" spans="2:14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</row>
    <row r="387" spans="2:14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</row>
    <row r="388" spans="2:14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</row>
    <row r="389" spans="2:14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</row>
    <row r="390" spans="2:14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</row>
    <row r="391" spans="2:14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</row>
    <row r="392" spans="2:14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</row>
    <row r="393" spans="2:14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</row>
    <row r="394" spans="2:14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</row>
    <row r="395" spans="2:14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</row>
    <row r="396" spans="2:14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</row>
    <row r="397" spans="2:14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</row>
    <row r="398" spans="2:14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</row>
    <row r="399" spans="2:14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</row>
    <row r="400" spans="2:14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</row>
    <row r="401" spans="2:14">
      <c r="B401" s="104"/>
      <c r="C401" s="104"/>
      <c r="D401" s="104"/>
      <c r="E401" s="104"/>
      <c r="F401" s="104"/>
      <c r="G401" s="104"/>
      <c r="H401" s="105"/>
      <c r="I401" s="105"/>
      <c r="J401" s="105"/>
      <c r="K401" s="105"/>
      <c r="L401" s="105"/>
      <c r="M401" s="105"/>
      <c r="N401" s="105"/>
    </row>
    <row r="402" spans="2:14">
      <c r="B402" s="104"/>
      <c r="C402" s="104"/>
      <c r="D402" s="104"/>
      <c r="E402" s="104"/>
      <c r="F402" s="104"/>
      <c r="G402" s="104"/>
      <c r="H402" s="105"/>
      <c r="I402" s="105"/>
      <c r="J402" s="105"/>
      <c r="K402" s="105"/>
      <c r="L402" s="105"/>
      <c r="M402" s="105"/>
      <c r="N402" s="105"/>
    </row>
    <row r="403" spans="2:14">
      <c r="B403" s="104"/>
      <c r="C403" s="104"/>
      <c r="D403" s="104"/>
      <c r="E403" s="104"/>
      <c r="F403" s="104"/>
      <c r="G403" s="104"/>
      <c r="H403" s="105"/>
      <c r="I403" s="105"/>
      <c r="J403" s="105"/>
      <c r="K403" s="105"/>
      <c r="L403" s="105"/>
      <c r="M403" s="105"/>
      <c r="N403" s="105"/>
    </row>
    <row r="404" spans="2:14">
      <c r="B404" s="104"/>
      <c r="C404" s="104"/>
      <c r="D404" s="104"/>
      <c r="E404" s="104"/>
      <c r="F404" s="104"/>
      <c r="G404" s="104"/>
      <c r="H404" s="105"/>
      <c r="I404" s="105"/>
      <c r="J404" s="105"/>
      <c r="K404" s="105"/>
      <c r="L404" s="105"/>
      <c r="M404" s="105"/>
      <c r="N404" s="105"/>
    </row>
    <row r="405" spans="2:14">
      <c r="B405" s="104"/>
      <c r="C405" s="104"/>
      <c r="D405" s="104"/>
      <c r="E405" s="104"/>
      <c r="F405" s="104"/>
      <c r="G405" s="104"/>
      <c r="H405" s="105"/>
      <c r="I405" s="105"/>
      <c r="J405" s="105"/>
      <c r="K405" s="105"/>
      <c r="L405" s="105"/>
      <c r="M405" s="105"/>
      <c r="N405" s="105"/>
    </row>
    <row r="406" spans="2:14">
      <c r="B406" s="104"/>
      <c r="C406" s="104"/>
      <c r="D406" s="104"/>
      <c r="E406" s="104"/>
      <c r="F406" s="104"/>
      <c r="G406" s="104"/>
      <c r="H406" s="105"/>
      <c r="I406" s="105"/>
      <c r="J406" s="105"/>
      <c r="K406" s="105"/>
      <c r="L406" s="105"/>
      <c r="M406" s="105"/>
      <c r="N406" s="105"/>
    </row>
    <row r="407" spans="2:14">
      <c r="B407" s="104"/>
      <c r="C407" s="104"/>
      <c r="D407" s="104"/>
      <c r="E407" s="104"/>
      <c r="F407" s="104"/>
      <c r="G407" s="104"/>
      <c r="H407" s="105"/>
      <c r="I407" s="105"/>
      <c r="J407" s="105"/>
      <c r="K407" s="105"/>
      <c r="L407" s="105"/>
      <c r="M407" s="105"/>
      <c r="N407" s="105"/>
    </row>
    <row r="408" spans="2:14">
      <c r="B408" s="104"/>
      <c r="C408" s="104"/>
      <c r="D408" s="104"/>
      <c r="E408" s="104"/>
      <c r="F408" s="104"/>
      <c r="G408" s="104"/>
      <c r="H408" s="105"/>
      <c r="I408" s="105"/>
      <c r="J408" s="105"/>
      <c r="K408" s="105"/>
      <c r="L408" s="105"/>
      <c r="M408" s="105"/>
      <c r="N408" s="105"/>
    </row>
    <row r="409" spans="2:14">
      <c r="B409" s="104"/>
      <c r="C409" s="104"/>
      <c r="D409" s="104"/>
      <c r="E409" s="104"/>
      <c r="F409" s="104"/>
      <c r="G409" s="104"/>
      <c r="H409" s="105"/>
      <c r="I409" s="105"/>
      <c r="J409" s="105"/>
      <c r="K409" s="105"/>
      <c r="L409" s="105"/>
      <c r="M409" s="105"/>
      <c r="N409" s="105"/>
    </row>
    <row r="410" spans="2:14">
      <c r="B410" s="104"/>
      <c r="C410" s="104"/>
      <c r="D410" s="104"/>
      <c r="E410" s="104"/>
      <c r="F410" s="104"/>
      <c r="G410" s="104"/>
      <c r="H410" s="105"/>
      <c r="I410" s="105"/>
      <c r="J410" s="105"/>
      <c r="K410" s="105"/>
      <c r="L410" s="105"/>
      <c r="M410" s="105"/>
      <c r="N410" s="105"/>
    </row>
    <row r="411" spans="2:14">
      <c r="B411" s="104"/>
      <c r="C411" s="104"/>
      <c r="D411" s="104"/>
      <c r="E411" s="104"/>
      <c r="F411" s="104"/>
      <c r="G411" s="104"/>
      <c r="H411" s="105"/>
      <c r="I411" s="105"/>
      <c r="J411" s="105"/>
      <c r="K411" s="105"/>
      <c r="L411" s="105"/>
      <c r="M411" s="105"/>
      <c r="N411" s="105"/>
    </row>
    <row r="412" spans="2:14">
      <c r="B412" s="104"/>
      <c r="C412" s="104"/>
      <c r="D412" s="104"/>
      <c r="E412" s="104"/>
      <c r="F412" s="104"/>
      <c r="G412" s="104"/>
      <c r="H412" s="105"/>
      <c r="I412" s="105"/>
      <c r="J412" s="105"/>
      <c r="K412" s="105"/>
      <c r="L412" s="105"/>
      <c r="M412" s="105"/>
      <c r="N412" s="105"/>
    </row>
    <row r="413" spans="2:14">
      <c r="B413" s="104"/>
      <c r="C413" s="104"/>
      <c r="D413" s="104"/>
      <c r="E413" s="104"/>
      <c r="F413" s="104"/>
      <c r="G413" s="104"/>
      <c r="H413" s="105"/>
      <c r="I413" s="105"/>
      <c r="J413" s="105"/>
      <c r="K413" s="105"/>
      <c r="L413" s="105"/>
      <c r="M413" s="105"/>
      <c r="N413" s="105"/>
    </row>
    <row r="414" spans="2:14">
      <c r="B414" s="104"/>
      <c r="C414" s="104"/>
      <c r="D414" s="104"/>
      <c r="E414" s="104"/>
      <c r="F414" s="104"/>
      <c r="G414" s="104"/>
      <c r="H414" s="105"/>
      <c r="I414" s="105"/>
      <c r="J414" s="105"/>
      <c r="K414" s="105"/>
      <c r="L414" s="105"/>
      <c r="M414" s="105"/>
      <c r="N414" s="105"/>
    </row>
    <row r="415" spans="2:14">
      <c r="B415" s="104"/>
      <c r="C415" s="104"/>
      <c r="D415" s="104"/>
      <c r="E415" s="104"/>
      <c r="F415" s="104"/>
      <c r="G415" s="104"/>
      <c r="H415" s="105"/>
      <c r="I415" s="105"/>
      <c r="J415" s="105"/>
      <c r="K415" s="105"/>
      <c r="L415" s="105"/>
      <c r="M415" s="105"/>
      <c r="N415" s="105"/>
    </row>
    <row r="416" spans="2:14">
      <c r="B416" s="104"/>
      <c r="C416" s="104"/>
      <c r="D416" s="104"/>
      <c r="E416" s="104"/>
      <c r="F416" s="104"/>
      <c r="G416" s="104"/>
      <c r="H416" s="105"/>
      <c r="I416" s="105"/>
      <c r="J416" s="105"/>
      <c r="K416" s="105"/>
      <c r="L416" s="105"/>
      <c r="M416" s="105"/>
      <c r="N416" s="105"/>
    </row>
    <row r="417" spans="2:14">
      <c r="B417" s="104"/>
      <c r="C417" s="104"/>
      <c r="D417" s="104"/>
      <c r="E417" s="104"/>
      <c r="F417" s="104"/>
      <c r="G417" s="104"/>
      <c r="H417" s="105"/>
      <c r="I417" s="105"/>
      <c r="J417" s="105"/>
      <c r="K417" s="105"/>
      <c r="L417" s="105"/>
      <c r="M417" s="105"/>
      <c r="N417" s="105"/>
    </row>
    <row r="418" spans="2:14">
      <c r="B418" s="104"/>
      <c r="C418" s="104"/>
      <c r="D418" s="104"/>
      <c r="E418" s="104"/>
      <c r="F418" s="104"/>
      <c r="G418" s="104"/>
      <c r="H418" s="105"/>
      <c r="I418" s="105"/>
      <c r="J418" s="105"/>
      <c r="K418" s="105"/>
      <c r="L418" s="105"/>
      <c r="M418" s="105"/>
      <c r="N418" s="105"/>
    </row>
    <row r="419" spans="2:14">
      <c r="B419" s="104"/>
      <c r="C419" s="104"/>
      <c r="D419" s="104"/>
      <c r="E419" s="104"/>
      <c r="F419" s="104"/>
      <c r="G419" s="104"/>
      <c r="H419" s="105"/>
      <c r="I419" s="105"/>
      <c r="J419" s="105"/>
      <c r="K419" s="105"/>
      <c r="L419" s="105"/>
      <c r="M419" s="105"/>
      <c r="N419" s="105"/>
    </row>
    <row r="420" spans="2:14">
      <c r="B420" s="104"/>
      <c r="C420" s="104"/>
      <c r="D420" s="104"/>
      <c r="E420" s="104"/>
      <c r="F420" s="104"/>
      <c r="G420" s="104"/>
      <c r="H420" s="105"/>
      <c r="I420" s="105"/>
      <c r="J420" s="105"/>
      <c r="K420" s="105"/>
      <c r="L420" s="105"/>
      <c r="M420" s="105"/>
      <c r="N420" s="105"/>
    </row>
    <row r="421" spans="2:14">
      <c r="B421" s="104"/>
      <c r="C421" s="104"/>
      <c r="D421" s="104"/>
      <c r="E421" s="104"/>
      <c r="F421" s="104"/>
      <c r="G421" s="104"/>
      <c r="H421" s="105"/>
      <c r="I421" s="105"/>
      <c r="J421" s="105"/>
      <c r="K421" s="105"/>
      <c r="L421" s="105"/>
      <c r="M421" s="105"/>
      <c r="N421" s="105"/>
    </row>
    <row r="422" spans="2:14">
      <c r="B422" s="104"/>
      <c r="C422" s="104"/>
      <c r="D422" s="104"/>
      <c r="E422" s="104"/>
      <c r="F422" s="104"/>
      <c r="G422" s="104"/>
      <c r="H422" s="105"/>
      <c r="I422" s="105"/>
      <c r="J422" s="105"/>
      <c r="K422" s="105"/>
      <c r="L422" s="105"/>
      <c r="M422" s="105"/>
      <c r="N422" s="105"/>
    </row>
    <row r="423" spans="2:14">
      <c r="B423" s="104"/>
      <c r="C423" s="104"/>
      <c r="D423" s="104"/>
      <c r="E423" s="104"/>
      <c r="F423" s="104"/>
      <c r="G423" s="104"/>
      <c r="H423" s="105"/>
      <c r="I423" s="105"/>
      <c r="J423" s="105"/>
      <c r="K423" s="105"/>
      <c r="L423" s="105"/>
      <c r="M423" s="105"/>
      <c r="N423" s="105"/>
    </row>
    <row r="424" spans="2:14">
      <c r="B424" s="104"/>
      <c r="C424" s="104"/>
      <c r="D424" s="104"/>
      <c r="E424" s="104"/>
      <c r="F424" s="104"/>
      <c r="G424" s="104"/>
      <c r="H424" s="105"/>
      <c r="I424" s="105"/>
      <c r="J424" s="105"/>
      <c r="K424" s="105"/>
      <c r="L424" s="105"/>
      <c r="M424" s="105"/>
      <c r="N424" s="105"/>
    </row>
    <row r="425" spans="2:14">
      <c r="B425" s="104"/>
      <c r="C425" s="104"/>
      <c r="D425" s="104"/>
      <c r="E425" s="104"/>
      <c r="F425" s="104"/>
      <c r="G425" s="104"/>
      <c r="H425" s="105"/>
      <c r="I425" s="105"/>
      <c r="J425" s="105"/>
      <c r="K425" s="105"/>
      <c r="L425" s="105"/>
      <c r="M425" s="105"/>
      <c r="N425" s="105"/>
    </row>
    <row r="426" spans="2:14">
      <c r="B426" s="104"/>
      <c r="C426" s="104"/>
      <c r="D426" s="104"/>
      <c r="E426" s="104"/>
      <c r="F426" s="104"/>
      <c r="G426" s="104"/>
      <c r="H426" s="105"/>
      <c r="I426" s="105"/>
      <c r="J426" s="105"/>
      <c r="K426" s="105"/>
      <c r="L426" s="105"/>
      <c r="M426" s="105"/>
      <c r="N426" s="105"/>
    </row>
    <row r="427" spans="2:14">
      <c r="B427" s="104"/>
      <c r="C427" s="104"/>
      <c r="D427" s="104"/>
      <c r="E427" s="104"/>
      <c r="F427" s="104"/>
      <c r="G427" s="104"/>
      <c r="H427" s="105"/>
      <c r="I427" s="105"/>
      <c r="J427" s="105"/>
      <c r="K427" s="105"/>
      <c r="L427" s="105"/>
      <c r="M427" s="105"/>
      <c r="N427" s="105"/>
    </row>
    <row r="428" spans="2:14">
      <c r="B428" s="104"/>
      <c r="C428" s="104"/>
      <c r="D428" s="104"/>
      <c r="E428" s="104"/>
      <c r="F428" s="104"/>
      <c r="G428" s="104"/>
      <c r="H428" s="105"/>
      <c r="I428" s="105"/>
      <c r="J428" s="105"/>
      <c r="K428" s="105"/>
      <c r="L428" s="105"/>
      <c r="M428" s="105"/>
      <c r="N428" s="105"/>
    </row>
    <row r="429" spans="2:14">
      <c r="B429" s="104"/>
      <c r="C429" s="104"/>
      <c r="D429" s="104"/>
      <c r="E429" s="104"/>
      <c r="F429" s="104"/>
      <c r="G429" s="104"/>
      <c r="H429" s="105"/>
      <c r="I429" s="105"/>
      <c r="J429" s="105"/>
      <c r="K429" s="105"/>
      <c r="L429" s="105"/>
      <c r="M429" s="105"/>
      <c r="N429" s="105"/>
    </row>
    <row r="430" spans="2:14">
      <c r="B430" s="104"/>
      <c r="C430" s="104"/>
      <c r="D430" s="104"/>
      <c r="E430" s="104"/>
      <c r="F430" s="104"/>
      <c r="G430" s="104"/>
      <c r="H430" s="105"/>
      <c r="I430" s="105"/>
      <c r="J430" s="105"/>
      <c r="K430" s="105"/>
      <c r="L430" s="105"/>
      <c r="M430" s="105"/>
      <c r="N430" s="105"/>
    </row>
    <row r="431" spans="2:14">
      <c r="B431" s="104"/>
      <c r="C431" s="104"/>
      <c r="D431" s="104"/>
      <c r="E431" s="104"/>
      <c r="F431" s="104"/>
      <c r="G431" s="104"/>
      <c r="H431" s="105"/>
      <c r="I431" s="105"/>
      <c r="J431" s="105"/>
      <c r="K431" s="105"/>
      <c r="L431" s="105"/>
      <c r="M431" s="105"/>
      <c r="N431" s="105"/>
    </row>
    <row r="432" spans="2:14">
      <c r="B432" s="104"/>
      <c r="C432" s="104"/>
      <c r="D432" s="104"/>
      <c r="E432" s="104"/>
      <c r="F432" s="104"/>
      <c r="G432" s="104"/>
      <c r="H432" s="105"/>
      <c r="I432" s="105"/>
      <c r="J432" s="105"/>
      <c r="K432" s="105"/>
      <c r="L432" s="105"/>
      <c r="M432" s="105"/>
      <c r="N432" s="105"/>
    </row>
    <row r="433" spans="2:14">
      <c r="B433" s="104"/>
      <c r="C433" s="104"/>
      <c r="D433" s="104"/>
      <c r="E433" s="104"/>
      <c r="F433" s="104"/>
      <c r="G433" s="104"/>
      <c r="H433" s="105"/>
      <c r="I433" s="105"/>
      <c r="J433" s="105"/>
      <c r="K433" s="105"/>
      <c r="L433" s="105"/>
      <c r="M433" s="105"/>
      <c r="N433" s="105"/>
    </row>
    <row r="434" spans="2:14">
      <c r="B434" s="104"/>
      <c r="C434" s="104"/>
      <c r="D434" s="104"/>
      <c r="E434" s="104"/>
      <c r="F434" s="104"/>
      <c r="G434" s="104"/>
      <c r="H434" s="105"/>
      <c r="I434" s="105"/>
      <c r="J434" s="105"/>
      <c r="K434" s="105"/>
      <c r="L434" s="105"/>
      <c r="M434" s="105"/>
      <c r="N434" s="105"/>
    </row>
    <row r="435" spans="2:14">
      <c r="B435" s="104"/>
      <c r="C435" s="104"/>
      <c r="D435" s="104"/>
      <c r="E435" s="104"/>
      <c r="F435" s="104"/>
      <c r="G435" s="104"/>
      <c r="H435" s="105"/>
      <c r="I435" s="105"/>
      <c r="J435" s="105"/>
      <c r="K435" s="105"/>
      <c r="L435" s="105"/>
      <c r="M435" s="105"/>
      <c r="N435" s="105"/>
    </row>
    <row r="436" spans="2:14">
      <c r="B436" s="104"/>
      <c r="C436" s="104"/>
      <c r="D436" s="104"/>
      <c r="E436" s="104"/>
      <c r="F436" s="104"/>
      <c r="G436" s="104"/>
      <c r="H436" s="105"/>
      <c r="I436" s="105"/>
      <c r="J436" s="105"/>
      <c r="K436" s="105"/>
      <c r="L436" s="105"/>
      <c r="M436" s="105"/>
      <c r="N436" s="105"/>
    </row>
    <row r="437" spans="2:14">
      <c r="B437" s="104"/>
      <c r="C437" s="104"/>
      <c r="D437" s="104"/>
      <c r="E437" s="104"/>
      <c r="F437" s="104"/>
      <c r="G437" s="104"/>
      <c r="H437" s="105"/>
      <c r="I437" s="105"/>
      <c r="J437" s="105"/>
      <c r="K437" s="105"/>
      <c r="L437" s="105"/>
      <c r="M437" s="105"/>
      <c r="N437" s="105"/>
    </row>
    <row r="438" spans="2:14">
      <c r="B438" s="104"/>
      <c r="C438" s="104"/>
      <c r="D438" s="104"/>
      <c r="E438" s="104"/>
      <c r="F438" s="104"/>
      <c r="G438" s="104"/>
      <c r="H438" s="105"/>
      <c r="I438" s="105"/>
      <c r="J438" s="105"/>
      <c r="K438" s="105"/>
      <c r="L438" s="105"/>
      <c r="M438" s="105"/>
      <c r="N438" s="105"/>
    </row>
    <row r="439" spans="2:14">
      <c r="B439" s="104"/>
      <c r="C439" s="104"/>
      <c r="D439" s="104"/>
      <c r="E439" s="104"/>
      <c r="F439" s="104"/>
      <c r="G439" s="104"/>
      <c r="H439" s="105"/>
      <c r="I439" s="105"/>
      <c r="J439" s="105"/>
      <c r="K439" s="105"/>
      <c r="L439" s="105"/>
      <c r="M439" s="105"/>
      <c r="N439" s="105"/>
    </row>
    <row r="440" spans="2:14">
      <c r="B440" s="104"/>
      <c r="C440" s="104"/>
      <c r="D440" s="104"/>
      <c r="E440" s="104"/>
      <c r="F440" s="104"/>
      <c r="G440" s="104"/>
      <c r="H440" s="105"/>
      <c r="I440" s="105"/>
      <c r="J440" s="105"/>
      <c r="K440" s="105"/>
      <c r="L440" s="105"/>
      <c r="M440" s="105"/>
      <c r="N440" s="105"/>
    </row>
    <row r="441" spans="2:14">
      <c r="B441" s="104"/>
      <c r="C441" s="104"/>
      <c r="D441" s="104"/>
      <c r="E441" s="104"/>
      <c r="F441" s="104"/>
      <c r="G441" s="104"/>
      <c r="H441" s="105"/>
      <c r="I441" s="105"/>
      <c r="J441" s="105"/>
      <c r="K441" s="105"/>
      <c r="L441" s="105"/>
      <c r="M441" s="105"/>
      <c r="N441" s="105"/>
    </row>
    <row r="442" spans="2:14">
      <c r="B442" s="104"/>
      <c r="C442" s="104"/>
      <c r="D442" s="104"/>
      <c r="E442" s="104"/>
      <c r="F442" s="104"/>
      <c r="G442" s="104"/>
      <c r="H442" s="105"/>
      <c r="I442" s="105"/>
      <c r="J442" s="105"/>
      <c r="K442" s="105"/>
      <c r="L442" s="105"/>
      <c r="M442" s="105"/>
      <c r="N442" s="105"/>
    </row>
    <row r="443" spans="2:14">
      <c r="B443" s="104"/>
      <c r="C443" s="104"/>
      <c r="D443" s="104"/>
      <c r="E443" s="104"/>
      <c r="F443" s="104"/>
      <c r="G443" s="104"/>
      <c r="H443" s="105"/>
      <c r="I443" s="105"/>
      <c r="J443" s="105"/>
      <c r="K443" s="105"/>
      <c r="L443" s="105"/>
      <c r="M443" s="105"/>
      <c r="N443" s="105"/>
    </row>
    <row r="444" spans="2:14">
      <c r="B444" s="104"/>
      <c r="C444" s="104"/>
      <c r="D444" s="104"/>
      <c r="E444" s="104"/>
      <c r="F444" s="104"/>
      <c r="G444" s="104"/>
      <c r="H444" s="105"/>
      <c r="I444" s="105"/>
      <c r="J444" s="105"/>
      <c r="K444" s="105"/>
      <c r="L444" s="105"/>
      <c r="M444" s="105"/>
      <c r="N444" s="105"/>
    </row>
    <row r="445" spans="2:14">
      <c r="B445" s="104"/>
      <c r="C445" s="104"/>
      <c r="D445" s="104"/>
      <c r="E445" s="104"/>
      <c r="F445" s="104"/>
      <c r="G445" s="104"/>
      <c r="H445" s="105"/>
      <c r="I445" s="105"/>
      <c r="J445" s="105"/>
      <c r="K445" s="105"/>
      <c r="L445" s="105"/>
      <c r="M445" s="105"/>
      <c r="N445" s="105"/>
    </row>
    <row r="446" spans="2:14">
      <c r="B446" s="104"/>
      <c r="C446" s="104"/>
      <c r="D446" s="104"/>
      <c r="E446" s="104"/>
      <c r="F446" s="104"/>
      <c r="G446" s="104"/>
      <c r="H446" s="105"/>
      <c r="I446" s="105"/>
      <c r="J446" s="105"/>
      <c r="K446" s="105"/>
      <c r="L446" s="105"/>
      <c r="M446" s="105"/>
      <c r="N446" s="105"/>
    </row>
    <row r="447" spans="2:14">
      <c r="B447" s="104"/>
      <c r="C447" s="104"/>
      <c r="D447" s="104"/>
      <c r="E447" s="104"/>
      <c r="F447" s="104"/>
      <c r="G447" s="104"/>
      <c r="H447" s="105"/>
      <c r="I447" s="105"/>
      <c r="J447" s="105"/>
      <c r="K447" s="105"/>
      <c r="L447" s="105"/>
      <c r="M447" s="105"/>
      <c r="N447" s="105"/>
    </row>
    <row r="448" spans="2:14">
      <c r="B448" s="104"/>
      <c r="C448" s="104"/>
      <c r="D448" s="104"/>
      <c r="E448" s="104"/>
      <c r="F448" s="104"/>
      <c r="G448" s="104"/>
      <c r="H448" s="105"/>
      <c r="I448" s="105"/>
      <c r="J448" s="105"/>
      <c r="K448" s="105"/>
      <c r="L448" s="105"/>
      <c r="M448" s="105"/>
      <c r="N448" s="105"/>
    </row>
    <row r="449" spans="2:14">
      <c r="B449" s="104"/>
      <c r="C449" s="104"/>
      <c r="D449" s="104"/>
      <c r="E449" s="104"/>
      <c r="F449" s="104"/>
      <c r="G449" s="104"/>
      <c r="H449" s="105"/>
      <c r="I449" s="105"/>
      <c r="J449" s="105"/>
      <c r="K449" s="105"/>
      <c r="L449" s="105"/>
      <c r="M449" s="105"/>
      <c r="N449" s="105"/>
    </row>
    <row r="450" spans="2:14">
      <c r="B450" s="104"/>
      <c r="C450" s="104"/>
      <c r="D450" s="104"/>
      <c r="E450" s="104"/>
      <c r="F450" s="104"/>
      <c r="G450" s="104"/>
      <c r="H450" s="105"/>
      <c r="I450" s="105"/>
      <c r="J450" s="105"/>
      <c r="K450" s="105"/>
      <c r="L450" s="105"/>
      <c r="M450" s="105"/>
      <c r="N450" s="105"/>
    </row>
    <row r="451" spans="2:14">
      <c r="B451" s="104"/>
      <c r="C451" s="104"/>
      <c r="D451" s="104"/>
      <c r="E451" s="104"/>
      <c r="F451" s="104"/>
      <c r="G451" s="104"/>
      <c r="H451" s="105"/>
      <c r="I451" s="105"/>
      <c r="J451" s="105"/>
      <c r="K451" s="105"/>
      <c r="L451" s="105"/>
      <c r="M451" s="105"/>
      <c r="N451" s="105"/>
    </row>
    <row r="452" spans="2:14">
      <c r="B452" s="104"/>
      <c r="C452" s="104"/>
      <c r="D452" s="104"/>
      <c r="E452" s="104"/>
      <c r="F452" s="104"/>
      <c r="G452" s="104"/>
      <c r="H452" s="105"/>
      <c r="I452" s="105"/>
      <c r="J452" s="105"/>
      <c r="K452" s="105"/>
      <c r="L452" s="105"/>
      <c r="M452" s="105"/>
      <c r="N452" s="105"/>
    </row>
    <row r="453" spans="2:14">
      <c r="B453" s="104"/>
      <c r="C453" s="104"/>
      <c r="D453" s="104"/>
      <c r="E453" s="104"/>
      <c r="F453" s="104"/>
      <c r="G453" s="104"/>
      <c r="H453" s="105"/>
      <c r="I453" s="105"/>
      <c r="J453" s="105"/>
      <c r="K453" s="105"/>
      <c r="L453" s="105"/>
      <c r="M453" s="105"/>
      <c r="N453" s="105"/>
    </row>
    <row r="454" spans="2:14">
      <c r="B454" s="104"/>
      <c r="C454" s="104"/>
      <c r="D454" s="104"/>
      <c r="E454" s="104"/>
      <c r="F454" s="104"/>
      <c r="G454" s="104"/>
      <c r="H454" s="105"/>
      <c r="I454" s="105"/>
      <c r="J454" s="105"/>
      <c r="K454" s="105"/>
      <c r="L454" s="105"/>
      <c r="M454" s="105"/>
      <c r="N454" s="105"/>
    </row>
    <row r="455" spans="2:14">
      <c r="B455" s="104"/>
      <c r="C455" s="104"/>
      <c r="D455" s="104"/>
      <c r="E455" s="104"/>
      <c r="F455" s="104"/>
      <c r="G455" s="104"/>
      <c r="H455" s="105"/>
      <c r="I455" s="105"/>
      <c r="J455" s="105"/>
      <c r="K455" s="105"/>
      <c r="L455" s="105"/>
      <c r="M455" s="105"/>
      <c r="N455" s="105"/>
    </row>
    <row r="456" spans="2:14">
      <c r="B456" s="104"/>
      <c r="C456" s="104"/>
      <c r="D456" s="104"/>
      <c r="E456" s="104"/>
      <c r="F456" s="104"/>
      <c r="G456" s="104"/>
      <c r="H456" s="105"/>
      <c r="I456" s="105"/>
      <c r="J456" s="105"/>
      <c r="K456" s="105"/>
      <c r="L456" s="105"/>
      <c r="M456" s="105"/>
      <c r="N456" s="105"/>
    </row>
    <row r="457" spans="2:14">
      <c r="B457" s="104"/>
      <c r="C457" s="104"/>
      <c r="D457" s="104"/>
      <c r="E457" s="104"/>
      <c r="F457" s="104"/>
      <c r="G457" s="104"/>
      <c r="H457" s="105"/>
      <c r="I457" s="105"/>
      <c r="J457" s="105"/>
      <c r="K457" s="105"/>
      <c r="L457" s="105"/>
      <c r="M457" s="105"/>
      <c r="N457" s="105"/>
    </row>
    <row r="458" spans="2:14">
      <c r="B458" s="104"/>
      <c r="C458" s="104"/>
      <c r="D458" s="104"/>
      <c r="E458" s="104"/>
      <c r="F458" s="104"/>
      <c r="G458" s="104"/>
      <c r="H458" s="105"/>
      <c r="I458" s="105"/>
      <c r="J458" s="105"/>
      <c r="K458" s="105"/>
      <c r="L458" s="105"/>
      <c r="M458" s="105"/>
      <c r="N458" s="105"/>
    </row>
    <row r="459" spans="2:14">
      <c r="B459" s="104"/>
      <c r="C459" s="104"/>
      <c r="D459" s="104"/>
      <c r="E459" s="104"/>
      <c r="F459" s="104"/>
      <c r="G459" s="104"/>
      <c r="H459" s="105"/>
      <c r="I459" s="105"/>
      <c r="J459" s="105"/>
      <c r="K459" s="105"/>
      <c r="L459" s="105"/>
      <c r="M459" s="105"/>
      <c r="N459" s="105"/>
    </row>
    <row r="460" spans="2:14">
      <c r="B460" s="104"/>
      <c r="C460" s="104"/>
      <c r="D460" s="104"/>
      <c r="E460" s="104"/>
      <c r="F460" s="104"/>
      <c r="G460" s="104"/>
      <c r="H460" s="105"/>
      <c r="I460" s="105"/>
      <c r="J460" s="105"/>
      <c r="K460" s="105"/>
      <c r="L460" s="105"/>
      <c r="M460" s="105"/>
      <c r="N460" s="105"/>
    </row>
    <row r="461" spans="2:14">
      <c r="B461" s="104"/>
      <c r="C461" s="104"/>
      <c r="D461" s="104"/>
      <c r="E461" s="104"/>
      <c r="F461" s="104"/>
      <c r="G461" s="104"/>
      <c r="H461" s="105"/>
      <c r="I461" s="105"/>
      <c r="J461" s="105"/>
      <c r="K461" s="105"/>
      <c r="L461" s="105"/>
      <c r="M461" s="105"/>
      <c r="N461" s="105"/>
    </row>
    <row r="462" spans="2:14">
      <c r="B462" s="104"/>
      <c r="C462" s="104"/>
      <c r="D462" s="104"/>
      <c r="E462" s="104"/>
      <c r="F462" s="104"/>
      <c r="G462" s="104"/>
      <c r="H462" s="105"/>
      <c r="I462" s="105"/>
      <c r="J462" s="105"/>
      <c r="K462" s="105"/>
      <c r="L462" s="105"/>
      <c r="M462" s="105"/>
      <c r="N462" s="105"/>
    </row>
    <row r="463" spans="2:14">
      <c r="B463" s="104"/>
      <c r="C463" s="104"/>
      <c r="D463" s="104"/>
      <c r="E463" s="104"/>
      <c r="F463" s="104"/>
      <c r="G463" s="104"/>
      <c r="H463" s="105"/>
      <c r="I463" s="105"/>
      <c r="J463" s="105"/>
      <c r="K463" s="105"/>
      <c r="L463" s="105"/>
      <c r="M463" s="105"/>
      <c r="N463" s="105"/>
    </row>
    <row r="464" spans="2:14">
      <c r="B464" s="104"/>
      <c r="C464" s="104"/>
      <c r="D464" s="104"/>
      <c r="E464" s="104"/>
      <c r="F464" s="104"/>
      <c r="G464" s="104"/>
      <c r="H464" s="105"/>
      <c r="I464" s="105"/>
      <c r="J464" s="105"/>
      <c r="K464" s="105"/>
      <c r="L464" s="105"/>
      <c r="M464" s="105"/>
      <c r="N464" s="105"/>
    </row>
    <row r="465" spans="2:14">
      <c r="B465" s="104"/>
      <c r="C465" s="104"/>
      <c r="D465" s="104"/>
      <c r="E465" s="104"/>
      <c r="F465" s="104"/>
      <c r="G465" s="104"/>
      <c r="H465" s="105"/>
      <c r="I465" s="105"/>
      <c r="J465" s="105"/>
      <c r="K465" s="105"/>
      <c r="L465" s="105"/>
      <c r="M465" s="105"/>
      <c r="N465" s="105"/>
    </row>
    <row r="466" spans="2:14">
      <c r="B466" s="104"/>
      <c r="C466" s="104"/>
      <c r="D466" s="104"/>
      <c r="E466" s="104"/>
      <c r="F466" s="104"/>
      <c r="G466" s="104"/>
      <c r="H466" s="105"/>
      <c r="I466" s="105"/>
      <c r="J466" s="105"/>
      <c r="K466" s="105"/>
      <c r="L466" s="105"/>
      <c r="M466" s="105"/>
      <c r="N466" s="105"/>
    </row>
    <row r="467" spans="2:14">
      <c r="B467" s="104"/>
      <c r="C467" s="104"/>
      <c r="D467" s="104"/>
      <c r="E467" s="104"/>
      <c r="F467" s="104"/>
      <c r="G467" s="104"/>
      <c r="H467" s="105"/>
      <c r="I467" s="105"/>
      <c r="J467" s="105"/>
      <c r="K467" s="105"/>
      <c r="L467" s="105"/>
      <c r="M467" s="105"/>
      <c r="N467" s="105"/>
    </row>
    <row r="468" spans="2:14">
      <c r="B468" s="104"/>
      <c r="C468" s="104"/>
      <c r="D468" s="104"/>
      <c r="E468" s="104"/>
      <c r="F468" s="104"/>
      <c r="G468" s="104"/>
      <c r="H468" s="105"/>
      <c r="I468" s="105"/>
      <c r="J468" s="105"/>
      <c r="K468" s="105"/>
      <c r="L468" s="105"/>
      <c r="M468" s="105"/>
      <c r="N468" s="105"/>
    </row>
    <row r="469" spans="2:14">
      <c r="B469" s="104"/>
      <c r="C469" s="104"/>
      <c r="D469" s="104"/>
      <c r="E469" s="104"/>
      <c r="F469" s="104"/>
      <c r="G469" s="104"/>
      <c r="H469" s="105"/>
      <c r="I469" s="105"/>
      <c r="J469" s="105"/>
      <c r="K469" s="105"/>
      <c r="L469" s="105"/>
      <c r="M469" s="105"/>
      <c r="N469" s="105"/>
    </row>
    <row r="470" spans="2:14">
      <c r="B470" s="104"/>
      <c r="C470" s="104"/>
      <c r="D470" s="104"/>
      <c r="E470" s="104"/>
      <c r="F470" s="104"/>
      <c r="G470" s="104"/>
      <c r="H470" s="105"/>
      <c r="I470" s="105"/>
      <c r="J470" s="105"/>
      <c r="K470" s="105"/>
      <c r="L470" s="105"/>
      <c r="M470" s="105"/>
      <c r="N470" s="105"/>
    </row>
    <row r="471" spans="2:14">
      <c r="B471" s="104"/>
      <c r="C471" s="104"/>
      <c r="D471" s="104"/>
      <c r="E471" s="104"/>
      <c r="F471" s="104"/>
      <c r="G471" s="104"/>
      <c r="H471" s="105"/>
      <c r="I471" s="105"/>
      <c r="J471" s="105"/>
      <c r="K471" s="105"/>
      <c r="L471" s="105"/>
      <c r="M471" s="105"/>
      <c r="N471" s="105"/>
    </row>
    <row r="472" spans="2:14">
      <c r="B472" s="104"/>
      <c r="C472" s="104"/>
      <c r="D472" s="104"/>
      <c r="E472" s="104"/>
      <c r="F472" s="104"/>
      <c r="G472" s="104"/>
      <c r="H472" s="105"/>
      <c r="I472" s="105"/>
      <c r="J472" s="105"/>
      <c r="K472" s="105"/>
      <c r="L472" s="105"/>
      <c r="M472" s="105"/>
      <c r="N472" s="105"/>
    </row>
    <row r="473" spans="2:14">
      <c r="B473" s="104"/>
      <c r="C473" s="104"/>
      <c r="D473" s="104"/>
      <c r="E473" s="104"/>
      <c r="F473" s="104"/>
      <c r="G473" s="104"/>
      <c r="H473" s="105"/>
      <c r="I473" s="105"/>
      <c r="J473" s="105"/>
      <c r="K473" s="105"/>
      <c r="L473" s="105"/>
      <c r="M473" s="105"/>
      <c r="N473" s="105"/>
    </row>
    <row r="474" spans="2:14">
      <c r="B474" s="104"/>
      <c r="C474" s="104"/>
      <c r="D474" s="104"/>
      <c r="E474" s="104"/>
      <c r="F474" s="104"/>
      <c r="G474" s="104"/>
      <c r="H474" s="105"/>
      <c r="I474" s="105"/>
      <c r="J474" s="105"/>
      <c r="K474" s="105"/>
      <c r="L474" s="105"/>
      <c r="M474" s="105"/>
      <c r="N474" s="105"/>
    </row>
    <row r="475" spans="2:14">
      <c r="B475" s="104"/>
      <c r="C475" s="104"/>
      <c r="D475" s="104"/>
      <c r="E475" s="104"/>
      <c r="F475" s="104"/>
      <c r="G475" s="104"/>
      <c r="H475" s="105"/>
      <c r="I475" s="105"/>
      <c r="J475" s="105"/>
      <c r="K475" s="105"/>
      <c r="L475" s="105"/>
      <c r="M475" s="105"/>
      <c r="N475" s="105"/>
    </row>
    <row r="476" spans="2:14">
      <c r="B476" s="104"/>
      <c r="C476" s="104"/>
      <c r="D476" s="104"/>
      <c r="E476" s="104"/>
      <c r="F476" s="104"/>
      <c r="G476" s="104"/>
      <c r="H476" s="105"/>
      <c r="I476" s="105"/>
      <c r="J476" s="105"/>
      <c r="K476" s="105"/>
      <c r="L476" s="105"/>
      <c r="M476" s="105"/>
      <c r="N476" s="105"/>
    </row>
    <row r="477" spans="2:14">
      <c r="B477" s="104"/>
      <c r="C477" s="104"/>
      <c r="D477" s="104"/>
      <c r="E477" s="104"/>
      <c r="F477" s="104"/>
      <c r="G477" s="104"/>
      <c r="H477" s="105"/>
      <c r="I477" s="105"/>
      <c r="J477" s="105"/>
      <c r="K477" s="105"/>
      <c r="L477" s="105"/>
      <c r="M477" s="105"/>
      <c r="N477" s="105"/>
    </row>
    <row r="478" spans="2:14">
      <c r="B478" s="104"/>
      <c r="C478" s="104"/>
      <c r="D478" s="104"/>
      <c r="E478" s="104"/>
      <c r="F478" s="104"/>
      <c r="G478" s="104"/>
      <c r="H478" s="105"/>
      <c r="I478" s="105"/>
      <c r="J478" s="105"/>
      <c r="K478" s="105"/>
      <c r="L478" s="105"/>
      <c r="M478" s="105"/>
      <c r="N478" s="105"/>
    </row>
    <row r="479" spans="2:14">
      <c r="B479" s="104"/>
      <c r="C479" s="104"/>
      <c r="D479" s="104"/>
      <c r="E479" s="104"/>
      <c r="F479" s="104"/>
      <c r="G479" s="104"/>
      <c r="H479" s="105"/>
      <c r="I479" s="105"/>
      <c r="J479" s="105"/>
      <c r="K479" s="105"/>
      <c r="L479" s="105"/>
      <c r="M479" s="105"/>
      <c r="N479" s="105"/>
    </row>
    <row r="480" spans="2:14">
      <c r="B480" s="104"/>
      <c r="C480" s="104"/>
      <c r="D480" s="104"/>
      <c r="E480" s="104"/>
      <c r="F480" s="104"/>
      <c r="G480" s="104"/>
      <c r="H480" s="105"/>
      <c r="I480" s="105"/>
      <c r="J480" s="105"/>
      <c r="K480" s="105"/>
      <c r="L480" s="105"/>
      <c r="M480" s="105"/>
      <c r="N480" s="105"/>
    </row>
    <row r="481" spans="2:14">
      <c r="B481" s="104"/>
      <c r="C481" s="104"/>
      <c r="D481" s="104"/>
      <c r="E481" s="104"/>
      <c r="F481" s="104"/>
      <c r="G481" s="104"/>
      <c r="H481" s="105"/>
      <c r="I481" s="105"/>
      <c r="J481" s="105"/>
      <c r="K481" s="105"/>
      <c r="L481" s="105"/>
      <c r="M481" s="105"/>
      <c r="N481" s="105"/>
    </row>
    <row r="482" spans="2:14">
      <c r="B482" s="104"/>
      <c r="C482" s="104"/>
      <c r="D482" s="104"/>
      <c r="E482" s="104"/>
      <c r="F482" s="104"/>
      <c r="G482" s="104"/>
      <c r="H482" s="105"/>
      <c r="I482" s="105"/>
      <c r="J482" s="105"/>
      <c r="K482" s="105"/>
      <c r="L482" s="105"/>
      <c r="M482" s="105"/>
      <c r="N482" s="105"/>
    </row>
    <row r="483" spans="2:14">
      <c r="B483" s="104"/>
      <c r="C483" s="104"/>
      <c r="D483" s="104"/>
      <c r="E483" s="104"/>
      <c r="F483" s="104"/>
      <c r="G483" s="104"/>
      <c r="H483" s="105"/>
      <c r="I483" s="105"/>
      <c r="J483" s="105"/>
      <c r="K483" s="105"/>
      <c r="L483" s="105"/>
      <c r="M483" s="105"/>
      <c r="N483" s="105"/>
    </row>
    <row r="484" spans="2:14">
      <c r="B484" s="104"/>
      <c r="C484" s="104"/>
      <c r="D484" s="104"/>
      <c r="E484" s="104"/>
      <c r="F484" s="104"/>
      <c r="G484" s="104"/>
      <c r="H484" s="105"/>
      <c r="I484" s="105"/>
      <c r="J484" s="105"/>
      <c r="K484" s="105"/>
      <c r="L484" s="105"/>
      <c r="M484" s="105"/>
      <c r="N484" s="105"/>
    </row>
    <row r="485" spans="2:14">
      <c r="B485" s="104"/>
      <c r="C485" s="104"/>
      <c r="D485" s="104"/>
      <c r="E485" s="104"/>
      <c r="F485" s="104"/>
      <c r="G485" s="104"/>
      <c r="H485" s="105"/>
      <c r="I485" s="105"/>
      <c r="J485" s="105"/>
      <c r="K485" s="105"/>
      <c r="L485" s="105"/>
      <c r="M485" s="105"/>
      <c r="N485" s="105"/>
    </row>
    <row r="486" spans="2:14">
      <c r="B486" s="104"/>
      <c r="C486" s="104"/>
      <c r="D486" s="104"/>
      <c r="E486" s="104"/>
      <c r="F486" s="104"/>
      <c r="G486" s="104"/>
      <c r="H486" s="105"/>
      <c r="I486" s="105"/>
      <c r="J486" s="105"/>
      <c r="K486" s="105"/>
      <c r="L486" s="105"/>
      <c r="M486" s="105"/>
      <c r="N486" s="105"/>
    </row>
    <row r="487" spans="2:14">
      <c r="B487" s="104"/>
      <c r="C487" s="104"/>
      <c r="D487" s="104"/>
      <c r="E487" s="104"/>
      <c r="F487" s="104"/>
      <c r="G487" s="104"/>
      <c r="H487" s="105"/>
      <c r="I487" s="105"/>
      <c r="J487" s="105"/>
      <c r="K487" s="105"/>
      <c r="L487" s="105"/>
      <c r="M487" s="105"/>
      <c r="N487" s="105"/>
    </row>
    <row r="488" spans="2:14">
      <c r="B488" s="104"/>
      <c r="C488" s="104"/>
      <c r="D488" s="104"/>
      <c r="E488" s="104"/>
      <c r="F488" s="104"/>
      <c r="G488" s="104"/>
      <c r="H488" s="105"/>
      <c r="I488" s="105"/>
      <c r="J488" s="105"/>
      <c r="K488" s="105"/>
      <c r="L488" s="105"/>
      <c r="M488" s="105"/>
      <c r="N488" s="105"/>
    </row>
    <row r="489" spans="2:14">
      <c r="B489" s="104"/>
      <c r="C489" s="104"/>
      <c r="D489" s="104"/>
      <c r="E489" s="104"/>
      <c r="F489" s="104"/>
      <c r="G489" s="104"/>
      <c r="H489" s="105"/>
      <c r="I489" s="105"/>
      <c r="J489" s="105"/>
      <c r="K489" s="105"/>
      <c r="L489" s="105"/>
      <c r="M489" s="105"/>
      <c r="N489" s="105"/>
    </row>
    <row r="490" spans="2:14">
      <c r="B490" s="104"/>
      <c r="C490" s="104"/>
      <c r="D490" s="104"/>
      <c r="E490" s="104"/>
      <c r="F490" s="104"/>
      <c r="G490" s="104"/>
      <c r="H490" s="105"/>
      <c r="I490" s="105"/>
      <c r="J490" s="105"/>
      <c r="K490" s="105"/>
      <c r="L490" s="105"/>
      <c r="M490" s="105"/>
      <c r="N490" s="105"/>
    </row>
    <row r="491" spans="2:14">
      <c r="B491" s="104"/>
      <c r="C491" s="104"/>
      <c r="D491" s="104"/>
      <c r="E491" s="104"/>
      <c r="F491" s="104"/>
      <c r="G491" s="104"/>
      <c r="H491" s="105"/>
      <c r="I491" s="105"/>
      <c r="J491" s="105"/>
      <c r="K491" s="105"/>
      <c r="L491" s="105"/>
      <c r="M491" s="105"/>
      <c r="N491" s="105"/>
    </row>
    <row r="492" spans="2:14">
      <c r="B492" s="104"/>
      <c r="C492" s="104"/>
      <c r="D492" s="104"/>
      <c r="E492" s="104"/>
      <c r="F492" s="104"/>
      <c r="G492" s="104"/>
      <c r="H492" s="105"/>
      <c r="I492" s="105"/>
      <c r="J492" s="105"/>
      <c r="K492" s="105"/>
      <c r="L492" s="105"/>
      <c r="M492" s="105"/>
      <c r="N492" s="105"/>
    </row>
    <row r="493" spans="2:14">
      <c r="B493" s="104"/>
      <c r="C493" s="104"/>
      <c r="D493" s="104"/>
      <c r="E493" s="104"/>
      <c r="F493" s="104"/>
      <c r="G493" s="104"/>
      <c r="H493" s="105"/>
      <c r="I493" s="105"/>
      <c r="J493" s="105"/>
      <c r="K493" s="105"/>
      <c r="L493" s="105"/>
      <c r="M493" s="105"/>
      <c r="N493" s="105"/>
    </row>
    <row r="494" spans="2:14">
      <c r="B494" s="104"/>
      <c r="C494" s="104"/>
      <c r="D494" s="104"/>
      <c r="E494" s="104"/>
      <c r="F494" s="104"/>
      <c r="G494" s="104"/>
      <c r="H494" s="105"/>
      <c r="I494" s="105"/>
      <c r="J494" s="105"/>
      <c r="K494" s="105"/>
      <c r="L494" s="105"/>
      <c r="M494" s="105"/>
      <c r="N494" s="105"/>
    </row>
    <row r="495" spans="2:14">
      <c r="B495" s="104"/>
      <c r="C495" s="104"/>
      <c r="D495" s="104"/>
      <c r="E495" s="104"/>
      <c r="F495" s="104"/>
      <c r="G495" s="104"/>
      <c r="H495" s="105"/>
      <c r="I495" s="105"/>
      <c r="J495" s="105"/>
      <c r="K495" s="105"/>
      <c r="L495" s="105"/>
      <c r="M495" s="105"/>
      <c r="N495" s="105"/>
    </row>
    <row r="496" spans="2:14">
      <c r="B496" s="104"/>
      <c r="C496" s="104"/>
      <c r="D496" s="104"/>
      <c r="E496" s="104"/>
      <c r="F496" s="104"/>
      <c r="G496" s="104"/>
      <c r="H496" s="105"/>
      <c r="I496" s="105"/>
      <c r="J496" s="105"/>
      <c r="K496" s="105"/>
      <c r="L496" s="105"/>
      <c r="M496" s="105"/>
      <c r="N496" s="105"/>
    </row>
    <row r="497" spans="2:14">
      <c r="B497" s="104"/>
      <c r="C497" s="104"/>
      <c r="D497" s="104"/>
      <c r="E497" s="104"/>
      <c r="F497" s="104"/>
      <c r="G497" s="104"/>
      <c r="H497" s="105"/>
      <c r="I497" s="105"/>
      <c r="J497" s="105"/>
      <c r="K497" s="105"/>
      <c r="L497" s="105"/>
      <c r="M497" s="105"/>
      <c r="N497" s="105"/>
    </row>
    <row r="498" spans="2:14">
      <c r="B498" s="104"/>
      <c r="C498" s="104"/>
      <c r="D498" s="104"/>
      <c r="E498" s="104"/>
      <c r="F498" s="104"/>
      <c r="G498" s="104"/>
      <c r="H498" s="105"/>
      <c r="I498" s="105"/>
      <c r="J498" s="105"/>
      <c r="K498" s="105"/>
      <c r="L498" s="105"/>
      <c r="M498" s="105"/>
      <c r="N498" s="105"/>
    </row>
    <row r="499" spans="2:14">
      <c r="B499" s="104"/>
      <c r="C499" s="104"/>
      <c r="D499" s="104"/>
      <c r="E499" s="104"/>
      <c r="F499" s="104"/>
      <c r="G499" s="104"/>
      <c r="H499" s="105"/>
      <c r="I499" s="105"/>
      <c r="J499" s="105"/>
      <c r="K499" s="105"/>
      <c r="L499" s="105"/>
      <c r="M499" s="105"/>
      <c r="N499" s="105"/>
    </row>
    <row r="500" spans="2:14">
      <c r="B500" s="104"/>
      <c r="C500" s="104"/>
      <c r="D500" s="104"/>
      <c r="E500" s="104"/>
      <c r="F500" s="104"/>
      <c r="G500" s="104"/>
      <c r="H500" s="105"/>
      <c r="I500" s="105"/>
      <c r="J500" s="105"/>
      <c r="K500" s="105"/>
      <c r="L500" s="105"/>
      <c r="M500" s="105"/>
      <c r="N500" s="105"/>
    </row>
    <row r="501" spans="2:14">
      <c r="B501" s="104"/>
      <c r="C501" s="104"/>
      <c r="D501" s="104"/>
      <c r="E501" s="104"/>
      <c r="F501" s="104"/>
      <c r="G501" s="104"/>
      <c r="H501" s="105"/>
      <c r="I501" s="105"/>
      <c r="J501" s="105"/>
      <c r="K501" s="105"/>
      <c r="L501" s="105"/>
      <c r="M501" s="105"/>
      <c r="N501" s="105"/>
    </row>
    <row r="502" spans="2:14">
      <c r="B502" s="104"/>
      <c r="C502" s="104"/>
      <c r="D502" s="104"/>
      <c r="E502" s="104"/>
      <c r="F502" s="104"/>
      <c r="G502" s="104"/>
      <c r="H502" s="105"/>
      <c r="I502" s="105"/>
      <c r="J502" s="105"/>
      <c r="K502" s="105"/>
      <c r="L502" s="105"/>
      <c r="M502" s="105"/>
      <c r="N502" s="105"/>
    </row>
    <row r="503" spans="2:14">
      <c r="B503" s="104"/>
      <c r="C503" s="104"/>
      <c r="D503" s="104"/>
      <c r="E503" s="104"/>
      <c r="F503" s="104"/>
      <c r="G503" s="104"/>
      <c r="H503" s="105"/>
      <c r="I503" s="105"/>
      <c r="J503" s="105"/>
      <c r="K503" s="105"/>
      <c r="L503" s="105"/>
      <c r="M503" s="105"/>
      <c r="N503" s="105"/>
    </row>
    <row r="504" spans="2:14">
      <c r="B504" s="104"/>
      <c r="C504" s="104"/>
      <c r="D504" s="104"/>
      <c r="E504" s="104"/>
      <c r="F504" s="104"/>
      <c r="G504" s="104"/>
      <c r="H504" s="105"/>
      <c r="I504" s="105"/>
      <c r="J504" s="105"/>
      <c r="K504" s="105"/>
      <c r="L504" s="105"/>
      <c r="M504" s="105"/>
      <c r="N504" s="105"/>
    </row>
    <row r="505" spans="2:14">
      <c r="B505" s="104"/>
      <c r="C505" s="104"/>
      <c r="D505" s="104"/>
      <c r="E505" s="104"/>
      <c r="F505" s="104"/>
      <c r="G505" s="104"/>
      <c r="H505" s="105"/>
      <c r="I505" s="105"/>
      <c r="J505" s="105"/>
      <c r="K505" s="105"/>
      <c r="L505" s="105"/>
      <c r="M505" s="105"/>
      <c r="N505" s="105"/>
    </row>
    <row r="506" spans="2:14">
      <c r="B506" s="104"/>
      <c r="C506" s="104"/>
      <c r="D506" s="104"/>
      <c r="E506" s="104"/>
      <c r="F506" s="104"/>
      <c r="G506" s="104"/>
      <c r="H506" s="105"/>
      <c r="I506" s="105"/>
      <c r="J506" s="105"/>
      <c r="K506" s="105"/>
      <c r="L506" s="105"/>
      <c r="M506" s="105"/>
      <c r="N506" s="105"/>
    </row>
    <row r="507" spans="2:14">
      <c r="B507" s="104"/>
      <c r="C507" s="104"/>
      <c r="D507" s="104"/>
      <c r="E507" s="104"/>
      <c r="F507" s="104"/>
      <c r="G507" s="104"/>
      <c r="H507" s="105"/>
      <c r="I507" s="105"/>
      <c r="J507" s="105"/>
      <c r="K507" s="105"/>
      <c r="L507" s="105"/>
      <c r="M507" s="105"/>
      <c r="N507" s="105"/>
    </row>
    <row r="508" spans="2:14">
      <c r="B508" s="104"/>
      <c r="C508" s="104"/>
      <c r="D508" s="104"/>
      <c r="E508" s="104"/>
      <c r="F508" s="104"/>
      <c r="G508" s="104"/>
      <c r="H508" s="105"/>
      <c r="I508" s="105"/>
      <c r="J508" s="105"/>
      <c r="K508" s="105"/>
      <c r="L508" s="105"/>
      <c r="M508" s="105"/>
      <c r="N508" s="105"/>
    </row>
    <row r="509" spans="2:14">
      <c r="B509" s="104"/>
      <c r="C509" s="104"/>
      <c r="D509" s="104"/>
      <c r="E509" s="104"/>
      <c r="F509" s="104"/>
      <c r="G509" s="104"/>
      <c r="H509" s="105"/>
      <c r="I509" s="105"/>
      <c r="J509" s="105"/>
      <c r="K509" s="105"/>
      <c r="L509" s="105"/>
      <c r="M509" s="105"/>
      <c r="N509" s="105"/>
    </row>
    <row r="510" spans="2:14">
      <c r="B510" s="104"/>
      <c r="C510" s="104"/>
      <c r="D510" s="104"/>
      <c r="E510" s="104"/>
      <c r="F510" s="104"/>
      <c r="G510" s="104"/>
      <c r="H510" s="105"/>
      <c r="I510" s="105"/>
      <c r="J510" s="105"/>
      <c r="K510" s="105"/>
      <c r="L510" s="105"/>
      <c r="M510" s="105"/>
      <c r="N510" s="105"/>
    </row>
    <row r="511" spans="2:14">
      <c r="B511" s="104"/>
      <c r="C511" s="104"/>
      <c r="D511" s="104"/>
      <c r="E511" s="104"/>
      <c r="F511" s="104"/>
      <c r="G511" s="104"/>
      <c r="H511" s="105"/>
      <c r="I511" s="105"/>
      <c r="J511" s="105"/>
      <c r="K511" s="105"/>
      <c r="L511" s="105"/>
      <c r="M511" s="105"/>
      <c r="N511" s="105"/>
    </row>
    <row r="512" spans="2:14">
      <c r="B512" s="104"/>
      <c r="C512" s="104"/>
      <c r="D512" s="104"/>
      <c r="E512" s="104"/>
      <c r="F512" s="104"/>
      <c r="G512" s="104"/>
      <c r="H512" s="105"/>
      <c r="I512" s="105"/>
      <c r="J512" s="105"/>
      <c r="K512" s="105"/>
      <c r="L512" s="105"/>
      <c r="M512" s="105"/>
      <c r="N512" s="105"/>
    </row>
    <row r="513" spans="2:14">
      <c r="B513" s="104"/>
      <c r="C513" s="104"/>
      <c r="D513" s="104"/>
      <c r="E513" s="104"/>
      <c r="F513" s="104"/>
      <c r="G513" s="104"/>
      <c r="H513" s="105"/>
      <c r="I513" s="105"/>
      <c r="J513" s="105"/>
      <c r="K513" s="105"/>
      <c r="L513" s="105"/>
      <c r="M513" s="105"/>
      <c r="N513" s="105"/>
    </row>
    <row r="514" spans="2:14">
      <c r="B514" s="104"/>
      <c r="C514" s="104"/>
      <c r="D514" s="104"/>
      <c r="E514" s="104"/>
      <c r="F514" s="104"/>
      <c r="G514" s="104"/>
      <c r="H514" s="105"/>
      <c r="I514" s="105"/>
      <c r="J514" s="105"/>
      <c r="K514" s="105"/>
      <c r="L514" s="105"/>
      <c r="M514" s="105"/>
      <c r="N514" s="105"/>
    </row>
    <row r="515" spans="2:14">
      <c r="B515" s="104"/>
      <c r="C515" s="104"/>
      <c r="D515" s="104"/>
      <c r="E515" s="104"/>
      <c r="F515" s="104"/>
      <c r="G515" s="104"/>
      <c r="H515" s="105"/>
      <c r="I515" s="105"/>
      <c r="J515" s="105"/>
      <c r="K515" s="105"/>
      <c r="L515" s="105"/>
      <c r="M515" s="105"/>
      <c r="N515" s="105"/>
    </row>
    <row r="516" spans="2:14">
      <c r="B516" s="104"/>
      <c r="C516" s="104"/>
      <c r="D516" s="104"/>
      <c r="E516" s="104"/>
      <c r="F516" s="104"/>
      <c r="G516" s="104"/>
      <c r="H516" s="105"/>
      <c r="I516" s="105"/>
      <c r="J516" s="105"/>
      <c r="K516" s="105"/>
      <c r="L516" s="105"/>
      <c r="M516" s="105"/>
      <c r="N516" s="105"/>
    </row>
    <row r="517" spans="2:14">
      <c r="B517" s="104"/>
      <c r="C517" s="104"/>
      <c r="D517" s="104"/>
      <c r="E517" s="104"/>
      <c r="F517" s="104"/>
      <c r="G517" s="104"/>
      <c r="H517" s="105"/>
      <c r="I517" s="105"/>
      <c r="J517" s="105"/>
      <c r="K517" s="105"/>
      <c r="L517" s="105"/>
      <c r="M517" s="105"/>
      <c r="N517" s="105"/>
    </row>
    <row r="518" spans="2:14">
      <c r="B518" s="104"/>
      <c r="C518" s="104"/>
      <c r="D518" s="104"/>
      <c r="E518" s="104"/>
      <c r="F518" s="104"/>
      <c r="G518" s="104"/>
      <c r="H518" s="105"/>
      <c r="I518" s="105"/>
      <c r="J518" s="105"/>
      <c r="K518" s="105"/>
      <c r="L518" s="105"/>
      <c r="M518" s="105"/>
      <c r="N518" s="105"/>
    </row>
    <row r="519" spans="2:14">
      <c r="B519" s="104"/>
      <c r="C519" s="104"/>
      <c r="D519" s="104"/>
      <c r="E519" s="104"/>
      <c r="F519" s="104"/>
      <c r="G519" s="104"/>
      <c r="H519" s="105"/>
      <c r="I519" s="105"/>
      <c r="J519" s="105"/>
      <c r="K519" s="105"/>
      <c r="L519" s="105"/>
      <c r="M519" s="105"/>
      <c r="N519" s="105"/>
    </row>
    <row r="520" spans="2:14">
      <c r="B520" s="104"/>
      <c r="C520" s="104"/>
      <c r="D520" s="104"/>
      <c r="E520" s="104"/>
      <c r="F520" s="104"/>
      <c r="G520" s="104"/>
      <c r="H520" s="105"/>
      <c r="I520" s="105"/>
      <c r="J520" s="105"/>
      <c r="K520" s="105"/>
      <c r="L520" s="105"/>
      <c r="M520" s="105"/>
      <c r="N520" s="105"/>
    </row>
    <row r="521" spans="2:14">
      <c r="B521" s="104"/>
      <c r="C521" s="104"/>
      <c r="D521" s="104"/>
      <c r="E521" s="104"/>
      <c r="F521" s="104"/>
      <c r="G521" s="104"/>
      <c r="H521" s="105"/>
      <c r="I521" s="105"/>
      <c r="J521" s="105"/>
      <c r="K521" s="105"/>
      <c r="L521" s="105"/>
      <c r="M521" s="105"/>
      <c r="N521" s="105"/>
    </row>
    <row r="522" spans="2:14">
      <c r="B522" s="104"/>
      <c r="C522" s="104"/>
      <c r="D522" s="104"/>
      <c r="E522" s="104"/>
      <c r="F522" s="104"/>
      <c r="G522" s="104"/>
      <c r="H522" s="105"/>
      <c r="I522" s="105"/>
      <c r="J522" s="105"/>
      <c r="K522" s="105"/>
      <c r="L522" s="105"/>
      <c r="M522" s="105"/>
      <c r="N522" s="105"/>
    </row>
    <row r="523" spans="2:14">
      <c r="B523" s="104"/>
      <c r="C523" s="104"/>
      <c r="D523" s="104"/>
      <c r="E523" s="104"/>
      <c r="F523" s="104"/>
      <c r="G523" s="104"/>
      <c r="H523" s="105"/>
      <c r="I523" s="105"/>
      <c r="J523" s="105"/>
      <c r="K523" s="105"/>
      <c r="L523" s="105"/>
      <c r="M523" s="105"/>
      <c r="N523" s="105"/>
    </row>
    <row r="524" spans="2:14">
      <c r="B524" s="104"/>
      <c r="C524" s="104"/>
      <c r="D524" s="104"/>
      <c r="E524" s="104"/>
      <c r="F524" s="104"/>
      <c r="G524" s="104"/>
      <c r="H524" s="105"/>
      <c r="I524" s="105"/>
      <c r="J524" s="105"/>
      <c r="K524" s="105"/>
      <c r="L524" s="105"/>
      <c r="M524" s="105"/>
      <c r="N524" s="105"/>
    </row>
    <row r="525" spans="2:14">
      <c r="B525" s="104"/>
      <c r="C525" s="104"/>
      <c r="D525" s="104"/>
      <c r="E525" s="104"/>
      <c r="F525" s="104"/>
      <c r="G525" s="104"/>
      <c r="H525" s="105"/>
      <c r="I525" s="105"/>
      <c r="J525" s="105"/>
      <c r="K525" s="105"/>
      <c r="L525" s="105"/>
      <c r="M525" s="105"/>
      <c r="N525" s="105"/>
    </row>
    <row r="526" spans="2:14">
      <c r="B526" s="104"/>
      <c r="C526" s="104"/>
      <c r="D526" s="104"/>
      <c r="E526" s="104"/>
      <c r="F526" s="104"/>
      <c r="G526" s="104"/>
      <c r="H526" s="105"/>
      <c r="I526" s="105"/>
      <c r="J526" s="105"/>
      <c r="K526" s="105"/>
      <c r="L526" s="105"/>
      <c r="M526" s="105"/>
      <c r="N526" s="105"/>
    </row>
    <row r="527" spans="2:14">
      <c r="B527" s="104"/>
      <c r="C527" s="104"/>
      <c r="D527" s="104"/>
      <c r="E527" s="104"/>
      <c r="F527" s="104"/>
      <c r="G527" s="104"/>
      <c r="H527" s="105"/>
      <c r="I527" s="105"/>
      <c r="J527" s="105"/>
      <c r="K527" s="105"/>
      <c r="L527" s="105"/>
      <c r="M527" s="105"/>
      <c r="N527" s="105"/>
    </row>
    <row r="528" spans="2:14">
      <c r="B528" s="104"/>
      <c r="C528" s="104"/>
      <c r="D528" s="104"/>
      <c r="E528" s="104"/>
      <c r="F528" s="104"/>
      <c r="G528" s="104"/>
      <c r="H528" s="105"/>
      <c r="I528" s="105"/>
      <c r="J528" s="105"/>
      <c r="K528" s="105"/>
      <c r="L528" s="105"/>
      <c r="M528" s="105"/>
      <c r="N528" s="105"/>
    </row>
    <row r="529" spans="2:14">
      <c r="B529" s="104"/>
      <c r="C529" s="104"/>
      <c r="D529" s="104"/>
      <c r="E529" s="104"/>
      <c r="F529" s="104"/>
      <c r="G529" s="104"/>
      <c r="H529" s="105"/>
      <c r="I529" s="105"/>
      <c r="J529" s="105"/>
      <c r="K529" s="105"/>
      <c r="L529" s="105"/>
      <c r="M529" s="105"/>
      <c r="N529" s="105"/>
    </row>
    <row r="530" spans="2:14">
      <c r="B530" s="104"/>
      <c r="C530" s="104"/>
      <c r="D530" s="104"/>
      <c r="E530" s="104"/>
      <c r="F530" s="104"/>
      <c r="G530" s="104"/>
      <c r="H530" s="105"/>
      <c r="I530" s="105"/>
      <c r="J530" s="105"/>
      <c r="K530" s="105"/>
      <c r="L530" s="105"/>
      <c r="M530" s="105"/>
      <c r="N530" s="105"/>
    </row>
    <row r="531" spans="2:14">
      <c r="B531" s="104"/>
      <c r="C531" s="104"/>
      <c r="D531" s="104"/>
      <c r="E531" s="104"/>
      <c r="F531" s="104"/>
      <c r="G531" s="104"/>
      <c r="H531" s="105"/>
      <c r="I531" s="105"/>
      <c r="J531" s="105"/>
      <c r="K531" s="105"/>
      <c r="L531" s="105"/>
      <c r="M531" s="105"/>
      <c r="N531" s="105"/>
    </row>
    <row r="532" spans="2:14">
      <c r="B532" s="104"/>
      <c r="C532" s="104"/>
      <c r="D532" s="104"/>
      <c r="E532" s="104"/>
      <c r="F532" s="104"/>
      <c r="G532" s="104"/>
      <c r="H532" s="105"/>
      <c r="I532" s="105"/>
      <c r="J532" s="105"/>
      <c r="K532" s="105"/>
      <c r="L532" s="105"/>
      <c r="M532" s="105"/>
      <c r="N532" s="105"/>
    </row>
    <row r="533" spans="2:14">
      <c r="B533" s="104"/>
      <c r="C533" s="104"/>
      <c r="D533" s="104"/>
      <c r="E533" s="104"/>
      <c r="F533" s="104"/>
      <c r="G533" s="104"/>
      <c r="H533" s="105"/>
      <c r="I533" s="105"/>
      <c r="J533" s="105"/>
      <c r="K533" s="105"/>
      <c r="L533" s="105"/>
      <c r="M533" s="105"/>
      <c r="N533" s="105"/>
    </row>
    <row r="534" spans="2:14">
      <c r="B534" s="104"/>
      <c r="C534" s="104"/>
      <c r="D534" s="104"/>
      <c r="E534" s="104"/>
      <c r="F534" s="104"/>
      <c r="G534" s="104"/>
      <c r="H534" s="105"/>
      <c r="I534" s="105"/>
      <c r="J534" s="105"/>
      <c r="K534" s="105"/>
      <c r="L534" s="105"/>
      <c r="M534" s="105"/>
      <c r="N534" s="105"/>
    </row>
    <row r="535" spans="2:14">
      <c r="B535" s="104"/>
      <c r="C535" s="104"/>
      <c r="D535" s="104"/>
      <c r="E535" s="104"/>
      <c r="F535" s="104"/>
      <c r="G535" s="104"/>
      <c r="H535" s="105"/>
      <c r="I535" s="105"/>
      <c r="J535" s="105"/>
      <c r="K535" s="105"/>
      <c r="L535" s="105"/>
      <c r="M535" s="105"/>
      <c r="N535" s="105"/>
    </row>
    <row r="536" spans="2:14">
      <c r="B536" s="104"/>
      <c r="C536" s="104"/>
      <c r="D536" s="104"/>
      <c r="E536" s="104"/>
      <c r="F536" s="104"/>
      <c r="G536" s="104"/>
      <c r="H536" s="105"/>
      <c r="I536" s="105"/>
      <c r="J536" s="105"/>
      <c r="K536" s="105"/>
      <c r="L536" s="105"/>
      <c r="M536" s="105"/>
      <c r="N536" s="105"/>
    </row>
    <row r="537" spans="2:14">
      <c r="B537" s="104"/>
      <c r="C537" s="104"/>
      <c r="D537" s="104"/>
      <c r="E537" s="104"/>
      <c r="F537" s="104"/>
      <c r="G537" s="104"/>
      <c r="H537" s="105"/>
      <c r="I537" s="105"/>
      <c r="J537" s="105"/>
      <c r="K537" s="105"/>
      <c r="L537" s="105"/>
      <c r="M537" s="105"/>
      <c r="N537" s="105"/>
    </row>
    <row r="538" spans="2:14">
      <c r="B538" s="104"/>
      <c r="C538" s="104"/>
      <c r="D538" s="104"/>
      <c r="E538" s="104"/>
      <c r="F538" s="104"/>
      <c r="G538" s="104"/>
      <c r="H538" s="105"/>
      <c r="I538" s="105"/>
      <c r="J538" s="105"/>
      <c r="K538" s="105"/>
      <c r="L538" s="105"/>
      <c r="M538" s="105"/>
      <c r="N538" s="105"/>
    </row>
    <row r="539" spans="2:14">
      <c r="B539" s="104"/>
      <c r="C539" s="104"/>
      <c r="D539" s="104"/>
      <c r="E539" s="104"/>
      <c r="F539" s="104"/>
      <c r="G539" s="104"/>
      <c r="H539" s="105"/>
      <c r="I539" s="105"/>
      <c r="J539" s="105"/>
      <c r="K539" s="105"/>
      <c r="L539" s="105"/>
      <c r="M539" s="105"/>
      <c r="N539" s="105"/>
    </row>
    <row r="540" spans="2:14">
      <c r="B540" s="104"/>
      <c r="C540" s="104"/>
      <c r="D540" s="104"/>
      <c r="E540" s="104"/>
      <c r="F540" s="104"/>
      <c r="G540" s="104"/>
      <c r="H540" s="105"/>
      <c r="I540" s="105"/>
      <c r="J540" s="105"/>
      <c r="K540" s="105"/>
      <c r="L540" s="105"/>
      <c r="M540" s="105"/>
      <c r="N540" s="105"/>
    </row>
    <row r="541" spans="2:14">
      <c r="B541" s="104"/>
      <c r="C541" s="104"/>
      <c r="D541" s="104"/>
      <c r="E541" s="104"/>
      <c r="F541" s="104"/>
      <c r="G541" s="104"/>
      <c r="H541" s="105"/>
      <c r="I541" s="105"/>
      <c r="J541" s="105"/>
      <c r="K541" s="105"/>
      <c r="L541" s="105"/>
      <c r="M541" s="105"/>
      <c r="N541" s="105"/>
    </row>
    <row r="542" spans="2:14">
      <c r="B542" s="104"/>
      <c r="C542" s="104"/>
      <c r="D542" s="104"/>
      <c r="E542" s="104"/>
      <c r="F542" s="104"/>
      <c r="G542" s="104"/>
      <c r="H542" s="105"/>
      <c r="I542" s="105"/>
      <c r="J542" s="105"/>
      <c r="K542" s="105"/>
      <c r="L542" s="105"/>
      <c r="M542" s="105"/>
      <c r="N542" s="105"/>
    </row>
    <row r="543" spans="2:14">
      <c r="B543" s="104"/>
      <c r="C543" s="104"/>
      <c r="D543" s="104"/>
      <c r="E543" s="104"/>
      <c r="F543" s="104"/>
      <c r="G543" s="104"/>
      <c r="H543" s="105"/>
      <c r="I543" s="105"/>
      <c r="J543" s="105"/>
      <c r="K543" s="105"/>
      <c r="L543" s="105"/>
      <c r="M543" s="105"/>
      <c r="N543" s="105"/>
    </row>
    <row r="544" spans="2:14">
      <c r="B544" s="104"/>
      <c r="C544" s="104"/>
      <c r="D544" s="104"/>
      <c r="E544" s="104"/>
      <c r="F544" s="104"/>
      <c r="G544" s="104"/>
      <c r="H544" s="105"/>
      <c r="I544" s="105"/>
      <c r="J544" s="105"/>
      <c r="K544" s="105"/>
      <c r="L544" s="105"/>
      <c r="M544" s="105"/>
      <c r="N544" s="105"/>
    </row>
    <row r="545" spans="2:14">
      <c r="B545" s="104"/>
      <c r="C545" s="104"/>
      <c r="D545" s="104"/>
      <c r="E545" s="104"/>
      <c r="F545" s="104"/>
      <c r="G545" s="104"/>
      <c r="H545" s="105"/>
      <c r="I545" s="105"/>
      <c r="J545" s="105"/>
      <c r="K545" s="105"/>
      <c r="L545" s="105"/>
      <c r="M545" s="105"/>
      <c r="N545" s="105"/>
    </row>
    <row r="546" spans="2:14">
      <c r="B546" s="104"/>
      <c r="C546" s="104"/>
      <c r="D546" s="104"/>
      <c r="E546" s="104"/>
      <c r="F546" s="104"/>
      <c r="G546" s="104"/>
      <c r="H546" s="105"/>
      <c r="I546" s="105"/>
      <c r="J546" s="105"/>
      <c r="K546" s="105"/>
      <c r="L546" s="105"/>
      <c r="M546" s="105"/>
      <c r="N546" s="105"/>
    </row>
    <row r="547" spans="2:14">
      <c r="B547" s="104"/>
      <c r="C547" s="104"/>
      <c r="D547" s="104"/>
      <c r="E547" s="104"/>
      <c r="F547" s="104"/>
      <c r="G547" s="104"/>
      <c r="H547" s="105"/>
      <c r="I547" s="105"/>
      <c r="J547" s="105"/>
      <c r="K547" s="105"/>
      <c r="L547" s="105"/>
      <c r="M547" s="105"/>
      <c r="N547" s="105"/>
    </row>
    <row r="548" spans="2:14">
      <c r="B548" s="104"/>
      <c r="C548" s="104"/>
      <c r="D548" s="104"/>
      <c r="E548" s="104"/>
      <c r="F548" s="104"/>
      <c r="G548" s="104"/>
      <c r="H548" s="105"/>
      <c r="I548" s="105"/>
      <c r="J548" s="105"/>
      <c r="K548" s="105"/>
      <c r="L548" s="105"/>
      <c r="M548" s="105"/>
      <c r="N548" s="105"/>
    </row>
    <row r="549" spans="2:14">
      <c r="B549" s="104"/>
      <c r="C549" s="104"/>
      <c r="D549" s="104"/>
      <c r="E549" s="104"/>
      <c r="F549" s="104"/>
      <c r="G549" s="104"/>
      <c r="H549" s="105"/>
      <c r="I549" s="105"/>
      <c r="J549" s="105"/>
      <c r="K549" s="105"/>
      <c r="L549" s="105"/>
      <c r="M549" s="105"/>
      <c r="N549" s="105"/>
    </row>
    <row r="550" spans="2:14">
      <c r="B550" s="104"/>
      <c r="C550" s="104"/>
      <c r="D550" s="104"/>
      <c r="E550" s="104"/>
      <c r="F550" s="104"/>
      <c r="G550" s="104"/>
      <c r="H550" s="105"/>
      <c r="I550" s="105"/>
      <c r="J550" s="105"/>
      <c r="K550" s="105"/>
      <c r="L550" s="105"/>
      <c r="M550" s="105"/>
      <c r="N550" s="105"/>
    </row>
    <row r="551" spans="2:14">
      <c r="B551" s="104"/>
      <c r="C551" s="104"/>
      <c r="D551" s="104"/>
      <c r="E551" s="104"/>
      <c r="F551" s="104"/>
      <c r="G551" s="104"/>
      <c r="H551" s="105"/>
      <c r="I551" s="105"/>
      <c r="J551" s="105"/>
      <c r="K551" s="105"/>
      <c r="L551" s="105"/>
      <c r="M551" s="105"/>
      <c r="N551" s="105"/>
    </row>
    <row r="552" spans="2:14">
      <c r="B552" s="104"/>
      <c r="C552" s="104"/>
      <c r="D552" s="104"/>
      <c r="E552" s="104"/>
      <c r="F552" s="104"/>
      <c r="G552" s="104"/>
      <c r="H552" s="105"/>
      <c r="I552" s="105"/>
      <c r="J552" s="105"/>
      <c r="K552" s="105"/>
      <c r="L552" s="105"/>
      <c r="M552" s="105"/>
      <c r="N552" s="105"/>
    </row>
    <row r="553" spans="2:14">
      <c r="B553" s="104"/>
      <c r="C553" s="104"/>
      <c r="D553" s="104"/>
      <c r="E553" s="104"/>
      <c r="F553" s="104"/>
      <c r="G553" s="104"/>
      <c r="H553" s="105"/>
      <c r="I553" s="105"/>
      <c r="J553" s="105"/>
      <c r="K553" s="105"/>
      <c r="L553" s="105"/>
      <c r="M553" s="105"/>
      <c r="N553" s="105"/>
    </row>
    <row r="554" spans="2:14">
      <c r="B554" s="104"/>
      <c r="C554" s="104"/>
      <c r="D554" s="104"/>
      <c r="E554" s="104"/>
      <c r="F554" s="104"/>
      <c r="G554" s="104"/>
      <c r="H554" s="105"/>
      <c r="I554" s="105"/>
      <c r="J554" s="105"/>
      <c r="K554" s="105"/>
      <c r="L554" s="105"/>
      <c r="M554" s="105"/>
      <c r="N554" s="105"/>
    </row>
    <row r="555" spans="2:14">
      <c r="B555" s="104"/>
      <c r="C555" s="104"/>
      <c r="D555" s="104"/>
      <c r="E555" s="104"/>
      <c r="F555" s="104"/>
      <c r="G555" s="104"/>
      <c r="H555" s="105"/>
      <c r="I555" s="105"/>
      <c r="J555" s="105"/>
      <c r="K555" s="105"/>
      <c r="L555" s="105"/>
      <c r="M555" s="105"/>
      <c r="N555" s="105"/>
    </row>
    <row r="556" spans="2:14">
      <c r="B556" s="104"/>
      <c r="C556" s="104"/>
      <c r="D556" s="104"/>
      <c r="E556" s="104"/>
      <c r="F556" s="104"/>
      <c r="G556" s="104"/>
      <c r="H556" s="105"/>
      <c r="I556" s="105"/>
      <c r="J556" s="105"/>
      <c r="K556" s="105"/>
      <c r="L556" s="105"/>
      <c r="M556" s="105"/>
      <c r="N556" s="105"/>
    </row>
    <row r="557" spans="2:14">
      <c r="B557" s="104"/>
      <c r="C557" s="104"/>
      <c r="D557" s="104"/>
      <c r="E557" s="104"/>
      <c r="F557" s="104"/>
      <c r="G557" s="104"/>
      <c r="H557" s="105"/>
      <c r="I557" s="105"/>
      <c r="J557" s="105"/>
      <c r="K557" s="105"/>
      <c r="L557" s="105"/>
      <c r="M557" s="105"/>
      <c r="N557" s="105"/>
    </row>
    <row r="558" spans="2:14">
      <c r="B558" s="104"/>
      <c r="C558" s="104"/>
      <c r="D558" s="104"/>
      <c r="E558" s="104"/>
      <c r="F558" s="104"/>
      <c r="G558" s="104"/>
      <c r="H558" s="105"/>
      <c r="I558" s="105"/>
      <c r="J558" s="105"/>
      <c r="K558" s="105"/>
      <c r="L558" s="105"/>
      <c r="M558" s="105"/>
      <c r="N558" s="105"/>
    </row>
    <row r="559" spans="2:14">
      <c r="B559" s="104"/>
      <c r="C559" s="104"/>
      <c r="D559" s="104"/>
      <c r="E559" s="104"/>
      <c r="F559" s="104"/>
      <c r="G559" s="104"/>
      <c r="H559" s="105"/>
      <c r="I559" s="105"/>
      <c r="J559" s="105"/>
      <c r="K559" s="105"/>
      <c r="L559" s="105"/>
      <c r="M559" s="105"/>
      <c r="N559" s="105"/>
    </row>
    <row r="560" spans="2:14">
      <c r="B560" s="104"/>
      <c r="C560" s="104"/>
      <c r="D560" s="104"/>
      <c r="E560" s="104"/>
      <c r="F560" s="104"/>
      <c r="G560" s="104"/>
      <c r="H560" s="105"/>
      <c r="I560" s="105"/>
      <c r="J560" s="105"/>
      <c r="K560" s="105"/>
      <c r="L560" s="105"/>
      <c r="M560" s="105"/>
      <c r="N560" s="105"/>
    </row>
    <row r="561" spans="2:14">
      <c r="B561" s="104"/>
      <c r="C561" s="104"/>
      <c r="D561" s="104"/>
      <c r="E561" s="104"/>
      <c r="F561" s="104"/>
      <c r="G561" s="104"/>
      <c r="H561" s="105"/>
      <c r="I561" s="105"/>
      <c r="J561" s="105"/>
      <c r="K561" s="105"/>
      <c r="L561" s="105"/>
      <c r="M561" s="105"/>
      <c r="N561" s="105"/>
    </row>
    <row r="562" spans="2:14">
      <c r="B562" s="104"/>
      <c r="C562" s="104"/>
      <c r="D562" s="104"/>
      <c r="E562" s="104"/>
      <c r="F562" s="104"/>
      <c r="G562" s="104"/>
      <c r="H562" s="105"/>
      <c r="I562" s="105"/>
      <c r="J562" s="105"/>
      <c r="K562" s="105"/>
      <c r="L562" s="105"/>
      <c r="M562" s="105"/>
      <c r="N562" s="105"/>
    </row>
    <row r="563" spans="2:14">
      <c r="B563" s="104"/>
      <c r="C563" s="104"/>
      <c r="D563" s="104"/>
      <c r="E563" s="104"/>
      <c r="F563" s="104"/>
      <c r="G563" s="104"/>
      <c r="H563" s="105"/>
      <c r="I563" s="105"/>
      <c r="J563" s="105"/>
      <c r="K563" s="105"/>
      <c r="L563" s="105"/>
      <c r="M563" s="105"/>
      <c r="N563" s="105"/>
    </row>
    <row r="564" spans="2:14">
      <c r="B564" s="104"/>
      <c r="C564" s="104"/>
      <c r="D564" s="104"/>
      <c r="E564" s="104"/>
      <c r="F564" s="104"/>
      <c r="G564" s="104"/>
      <c r="H564" s="105"/>
      <c r="I564" s="105"/>
      <c r="J564" s="105"/>
      <c r="K564" s="105"/>
      <c r="L564" s="105"/>
      <c r="M564" s="105"/>
      <c r="N564" s="105"/>
    </row>
    <row r="565" spans="2:14">
      <c r="B565" s="104"/>
      <c r="C565" s="104"/>
      <c r="D565" s="104"/>
      <c r="E565" s="104"/>
      <c r="F565" s="104"/>
      <c r="G565" s="104"/>
      <c r="H565" s="105"/>
      <c r="I565" s="105"/>
      <c r="J565" s="105"/>
      <c r="K565" s="105"/>
      <c r="L565" s="105"/>
      <c r="M565" s="105"/>
      <c r="N565" s="105"/>
    </row>
    <row r="566" spans="2:14">
      <c r="B566" s="104"/>
      <c r="C566" s="104"/>
      <c r="D566" s="104"/>
      <c r="E566" s="104"/>
      <c r="F566" s="104"/>
      <c r="G566" s="104"/>
      <c r="H566" s="105"/>
      <c r="I566" s="105"/>
      <c r="J566" s="105"/>
      <c r="K566" s="105"/>
      <c r="L566" s="105"/>
      <c r="M566" s="105"/>
      <c r="N566" s="105"/>
    </row>
    <row r="567" spans="2:14">
      <c r="B567" s="104"/>
      <c r="C567" s="104"/>
      <c r="D567" s="104"/>
      <c r="E567" s="104"/>
      <c r="F567" s="104"/>
      <c r="G567" s="104"/>
      <c r="H567" s="105"/>
      <c r="I567" s="105"/>
      <c r="J567" s="105"/>
      <c r="K567" s="105"/>
      <c r="L567" s="105"/>
      <c r="M567" s="105"/>
      <c r="N567" s="105"/>
    </row>
    <row r="568" spans="2:14">
      <c r="B568" s="104"/>
      <c r="C568" s="104"/>
      <c r="D568" s="104"/>
      <c r="E568" s="104"/>
      <c r="F568" s="104"/>
      <c r="G568" s="104"/>
      <c r="H568" s="105"/>
      <c r="I568" s="105"/>
      <c r="J568" s="105"/>
      <c r="K568" s="105"/>
      <c r="L568" s="105"/>
      <c r="M568" s="105"/>
      <c r="N568" s="105"/>
    </row>
    <row r="569" spans="2:14">
      <c r="B569" s="104"/>
      <c r="C569" s="104"/>
      <c r="D569" s="104"/>
      <c r="E569" s="104"/>
      <c r="F569" s="104"/>
      <c r="G569" s="104"/>
      <c r="H569" s="105"/>
      <c r="I569" s="105"/>
      <c r="J569" s="105"/>
      <c r="K569" s="105"/>
      <c r="L569" s="105"/>
      <c r="M569" s="105"/>
      <c r="N569" s="105"/>
    </row>
    <row r="570" spans="2:14">
      <c r="B570" s="104"/>
      <c r="C570" s="104"/>
      <c r="D570" s="104"/>
      <c r="E570" s="104"/>
      <c r="F570" s="104"/>
      <c r="G570" s="104"/>
      <c r="H570" s="105"/>
      <c r="I570" s="105"/>
      <c r="J570" s="105"/>
      <c r="K570" s="105"/>
      <c r="L570" s="105"/>
      <c r="M570" s="105"/>
      <c r="N570" s="105"/>
    </row>
    <row r="571" spans="2:14">
      <c r="B571" s="104"/>
      <c r="C571" s="104"/>
      <c r="D571" s="104"/>
      <c r="E571" s="104"/>
      <c r="F571" s="104"/>
      <c r="G571" s="104"/>
      <c r="H571" s="105"/>
      <c r="I571" s="105"/>
      <c r="J571" s="105"/>
      <c r="K571" s="105"/>
      <c r="L571" s="105"/>
      <c r="M571" s="105"/>
      <c r="N571" s="105"/>
    </row>
    <row r="572" spans="2:14">
      <c r="B572" s="104"/>
      <c r="C572" s="104"/>
      <c r="D572" s="104"/>
      <c r="E572" s="104"/>
      <c r="F572" s="104"/>
      <c r="G572" s="104"/>
      <c r="H572" s="105"/>
      <c r="I572" s="105"/>
      <c r="J572" s="105"/>
      <c r="K572" s="105"/>
      <c r="L572" s="105"/>
      <c r="M572" s="105"/>
      <c r="N572" s="105"/>
    </row>
    <row r="573" spans="2:14">
      <c r="B573" s="104"/>
      <c r="C573" s="104"/>
      <c r="D573" s="104"/>
      <c r="E573" s="104"/>
      <c r="F573" s="104"/>
      <c r="G573" s="104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0 B72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3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125</v>
      </c>
      <c r="C1" s="67" t="s" vm="1">
        <v>201</v>
      </c>
    </row>
    <row r="2" spans="2:15">
      <c r="B2" s="46" t="s">
        <v>124</v>
      </c>
      <c r="C2" s="67" t="s">
        <v>202</v>
      </c>
    </row>
    <row r="3" spans="2:15">
      <c r="B3" s="46" t="s">
        <v>126</v>
      </c>
      <c r="C3" s="67" t="s">
        <v>203</v>
      </c>
    </row>
    <row r="4" spans="2:15">
      <c r="B4" s="46" t="s">
        <v>127</v>
      </c>
      <c r="C4" s="67">
        <v>12147</v>
      </c>
    </row>
    <row r="6" spans="2:15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26.25" customHeight="1">
      <c r="B7" s="130" t="s">
        <v>73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128</v>
      </c>
      <c r="O8" s="19" t="s">
        <v>130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340.17153555700003</v>
      </c>
      <c r="M11" s="69"/>
      <c r="N11" s="79">
        <f>IFERROR(L11/$L$11,0)</f>
        <v>1</v>
      </c>
      <c r="O11" s="79">
        <f>L11/'סכום נכסי הקרן'!$C$42</f>
        <v>8.6318526383556016E-3</v>
      </c>
    </row>
    <row r="12" spans="2:15" s="4" customFormat="1" ht="18" customHeight="1">
      <c r="B12" s="70" t="s">
        <v>172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340.17153555700003</v>
      </c>
      <c r="M12" s="69"/>
      <c r="N12" s="79">
        <f t="shared" ref="N12:N17" si="0">IFERROR(L12/$L$11,0)</f>
        <v>1</v>
      </c>
      <c r="O12" s="79">
        <f>L12/'סכום נכסי הקרן'!$C$42</f>
        <v>8.6318526383556016E-3</v>
      </c>
    </row>
    <row r="13" spans="2:15">
      <c r="B13" s="71" t="s">
        <v>26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340.17153555700003</v>
      </c>
      <c r="M13" s="72"/>
      <c r="N13" s="83">
        <f t="shared" si="0"/>
        <v>1</v>
      </c>
      <c r="O13" s="83">
        <f>L13/'סכום נכסי הקרן'!$C$42</f>
        <v>8.6318526383556016E-3</v>
      </c>
    </row>
    <row r="14" spans="2:15">
      <c r="B14" s="73" t="s">
        <v>1038</v>
      </c>
      <c r="C14" s="69" t="s">
        <v>1039</v>
      </c>
      <c r="D14" s="74" t="s">
        <v>24</v>
      </c>
      <c r="E14" s="69"/>
      <c r="F14" s="74" t="s">
        <v>933</v>
      </c>
      <c r="G14" s="69" t="s">
        <v>209</v>
      </c>
      <c r="H14" s="69"/>
      <c r="I14" s="74" t="s">
        <v>111</v>
      </c>
      <c r="J14" s="76">
        <v>27.368280000000006</v>
      </c>
      <c r="K14" s="78">
        <v>19790</v>
      </c>
      <c r="L14" s="76">
        <v>20.039875657000003</v>
      </c>
      <c r="M14" s="79">
        <v>3.5485282948900562E-6</v>
      </c>
      <c r="N14" s="79">
        <f t="shared" si="0"/>
        <v>5.8911089148557139E-2</v>
      </c>
      <c r="O14" s="79">
        <f>L14/'סכום נכסי הקרן'!$C$42</f>
        <v>5.0851184029537496E-4</v>
      </c>
    </row>
    <row r="15" spans="2:15">
      <c r="B15" s="73" t="s">
        <v>1040</v>
      </c>
      <c r="C15" s="69" t="s">
        <v>1041</v>
      </c>
      <c r="D15" s="74" t="s">
        <v>24</v>
      </c>
      <c r="E15" s="69"/>
      <c r="F15" s="74" t="s">
        <v>933</v>
      </c>
      <c r="G15" s="69" t="s">
        <v>209</v>
      </c>
      <c r="H15" s="69"/>
      <c r="I15" s="74" t="s">
        <v>111</v>
      </c>
      <c r="J15" s="76">
        <v>153.89160000000004</v>
      </c>
      <c r="K15" s="78">
        <v>3539</v>
      </c>
      <c r="L15" s="76">
        <v>20.151027742000004</v>
      </c>
      <c r="M15" s="79">
        <v>2.6497031559431991E-6</v>
      </c>
      <c r="N15" s="79">
        <f t="shared" si="0"/>
        <v>5.9237842193364365E-2</v>
      </c>
      <c r="O15" s="79">
        <f>L15/'סכום נכסי הקרן'!$C$42</f>
        <v>5.1133232442728493E-4</v>
      </c>
    </row>
    <row r="16" spans="2:15">
      <c r="B16" s="73" t="s">
        <v>1042</v>
      </c>
      <c r="C16" s="69" t="s">
        <v>1043</v>
      </c>
      <c r="D16" s="74" t="s">
        <v>104</v>
      </c>
      <c r="E16" s="69"/>
      <c r="F16" s="74" t="s">
        <v>933</v>
      </c>
      <c r="G16" s="69" t="s">
        <v>209</v>
      </c>
      <c r="H16" s="69"/>
      <c r="I16" s="74" t="s">
        <v>111</v>
      </c>
      <c r="J16" s="76">
        <v>2039.2567529999997</v>
      </c>
      <c r="K16" s="78">
        <v>1479.4</v>
      </c>
      <c r="L16" s="76">
        <v>111.62442836500001</v>
      </c>
      <c r="M16" s="79">
        <v>3.1813795333454792E-6</v>
      </c>
      <c r="N16" s="79">
        <f t="shared" si="0"/>
        <v>0.32814158945493527</v>
      </c>
      <c r="O16" s="79">
        <f>L16/'סכום נכסי הקרן'!$C$42</f>
        <v>2.8324698446907833E-3</v>
      </c>
    </row>
    <row r="17" spans="2:15">
      <c r="B17" s="73" t="s">
        <v>1044</v>
      </c>
      <c r="C17" s="69" t="s">
        <v>1045</v>
      </c>
      <c r="D17" s="74" t="s">
        <v>104</v>
      </c>
      <c r="E17" s="69"/>
      <c r="F17" s="74" t="s">
        <v>933</v>
      </c>
      <c r="G17" s="69" t="s">
        <v>209</v>
      </c>
      <c r="H17" s="69"/>
      <c r="I17" s="74" t="s">
        <v>111</v>
      </c>
      <c r="J17" s="76">
        <v>416.52585500000004</v>
      </c>
      <c r="K17" s="78">
        <v>12221.83</v>
      </c>
      <c r="L17" s="76">
        <v>188.35620379300005</v>
      </c>
      <c r="M17" s="79">
        <v>4.0620507315634274E-6</v>
      </c>
      <c r="N17" s="79">
        <f t="shared" si="0"/>
        <v>0.5537094792031434</v>
      </c>
      <c r="O17" s="79">
        <f>L17/'סכום נכסי הקרן'!$C$42</f>
        <v>4.7795386289421586E-3</v>
      </c>
    </row>
    <row r="18" spans="2:15">
      <c r="B18" s="75"/>
      <c r="C18" s="69"/>
      <c r="D18" s="69"/>
      <c r="E18" s="69"/>
      <c r="F18" s="69"/>
      <c r="G18" s="69"/>
      <c r="H18" s="69"/>
      <c r="I18" s="69"/>
      <c r="J18" s="76"/>
      <c r="K18" s="78"/>
      <c r="L18" s="69"/>
      <c r="M18" s="69"/>
      <c r="N18" s="79"/>
      <c r="O18" s="69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19" t="s">
        <v>194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19" t="s">
        <v>92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9" t="s">
        <v>177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9" t="s">
        <v>185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20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20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21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0 B2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4.42578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201</v>
      </c>
    </row>
    <row r="2" spans="2:12">
      <c r="B2" s="46" t="s">
        <v>124</v>
      </c>
      <c r="C2" s="67" t="s">
        <v>202</v>
      </c>
    </row>
    <row r="3" spans="2:12">
      <c r="B3" s="46" t="s">
        <v>126</v>
      </c>
      <c r="C3" s="67" t="s">
        <v>203</v>
      </c>
    </row>
    <row r="4" spans="2:12">
      <c r="B4" s="46" t="s">
        <v>127</v>
      </c>
      <c r="C4" s="67">
        <v>12147</v>
      </c>
    </row>
    <row r="6" spans="2:12" ht="26.25" customHeight="1">
      <c r="B6" s="130" t="s">
        <v>152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26.25" customHeight="1">
      <c r="B7" s="130" t="s">
        <v>74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12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128</v>
      </c>
      <c r="L8" s="65" t="s">
        <v>130</v>
      </c>
    </row>
    <row r="9" spans="2:12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0.73032627000000006</v>
      </c>
      <c r="J11" s="69"/>
      <c r="K11" s="79">
        <f>IFERROR(I11/$I$11,0)</f>
        <v>1</v>
      </c>
      <c r="L11" s="79">
        <f>I11/'סכום נכסי הקרן'!$C$42</f>
        <v>1.8532028937217116E-5</v>
      </c>
    </row>
    <row r="12" spans="2:12" s="4" customFormat="1" ht="18" customHeight="1">
      <c r="B12" s="70" t="s">
        <v>22</v>
      </c>
      <c r="C12" s="69"/>
      <c r="D12" s="69"/>
      <c r="E12" s="69"/>
      <c r="F12" s="69"/>
      <c r="G12" s="76"/>
      <c r="H12" s="78"/>
      <c r="I12" s="76">
        <v>0.67244062100000013</v>
      </c>
      <c r="J12" s="69"/>
      <c r="K12" s="79">
        <f t="shared" ref="K12:K20" si="0">IFERROR(I12/$I$11,0)</f>
        <v>0.92074001528111549</v>
      </c>
      <c r="L12" s="79">
        <f>I12/'סכום נכסי הקרן'!$C$42</f>
        <v>1.706318060684336E-5</v>
      </c>
    </row>
    <row r="13" spans="2:12">
      <c r="B13" s="71" t="s">
        <v>1046</v>
      </c>
      <c r="C13" s="72"/>
      <c r="D13" s="72"/>
      <c r="E13" s="72"/>
      <c r="F13" s="72"/>
      <c r="G13" s="80"/>
      <c r="H13" s="82"/>
      <c r="I13" s="80">
        <v>0.67244062100000013</v>
      </c>
      <c r="J13" s="72"/>
      <c r="K13" s="83">
        <f t="shared" si="0"/>
        <v>0.92074001528111549</v>
      </c>
      <c r="L13" s="83">
        <f>I13/'סכום נכסי הקרן'!$C$42</f>
        <v>1.706318060684336E-5</v>
      </c>
    </row>
    <row r="14" spans="2:12">
      <c r="B14" s="73" t="s">
        <v>1047</v>
      </c>
      <c r="C14" s="69" t="s">
        <v>1048</v>
      </c>
      <c r="D14" s="74" t="s">
        <v>100</v>
      </c>
      <c r="E14" s="74" t="s">
        <v>237</v>
      </c>
      <c r="F14" s="74" t="s">
        <v>112</v>
      </c>
      <c r="G14" s="76">
        <v>42.202125000000002</v>
      </c>
      <c r="H14" s="78">
        <v>1500</v>
      </c>
      <c r="I14" s="76">
        <v>0.63303187500000013</v>
      </c>
      <c r="J14" s="79">
        <v>2.1101062500000001E-5</v>
      </c>
      <c r="K14" s="79">
        <f t="shared" si="0"/>
        <v>0.86677954909112076</v>
      </c>
      <c r="L14" s="79">
        <f>I14/'סכום נכסי הקרן'!$C$42</f>
        <v>1.6063183685944654E-5</v>
      </c>
    </row>
    <row r="15" spans="2:12">
      <c r="B15" s="73" t="s">
        <v>1049</v>
      </c>
      <c r="C15" s="69" t="s">
        <v>1050</v>
      </c>
      <c r="D15" s="74" t="s">
        <v>100</v>
      </c>
      <c r="E15" s="74" t="s">
        <v>136</v>
      </c>
      <c r="F15" s="74" t="s">
        <v>112</v>
      </c>
      <c r="G15" s="76">
        <v>532.55062500000008</v>
      </c>
      <c r="H15" s="78">
        <v>7.4</v>
      </c>
      <c r="I15" s="76">
        <v>3.9408746000000008E-2</v>
      </c>
      <c r="J15" s="79">
        <v>3.551438919590263E-5</v>
      </c>
      <c r="K15" s="79">
        <f t="shared" si="0"/>
        <v>5.3960466189994789E-2</v>
      </c>
      <c r="L15" s="79">
        <f>I15/'סכום נכסי הקרן'!$C$42</f>
        <v>9.9999692089870916E-7</v>
      </c>
    </row>
    <row r="16" spans="2:12">
      <c r="B16" s="75"/>
      <c r="C16" s="69"/>
      <c r="D16" s="69"/>
      <c r="E16" s="69"/>
      <c r="F16" s="69"/>
      <c r="G16" s="76"/>
      <c r="H16" s="78"/>
      <c r="I16" s="69"/>
      <c r="J16" s="69"/>
      <c r="K16" s="79"/>
      <c r="L16" s="69"/>
    </row>
    <row r="17" spans="2:12">
      <c r="B17" s="70" t="s">
        <v>31</v>
      </c>
      <c r="C17" s="69"/>
      <c r="D17" s="69"/>
      <c r="E17" s="69"/>
      <c r="F17" s="69"/>
      <c r="G17" s="76"/>
      <c r="H17" s="78"/>
      <c r="I17" s="76">
        <v>5.7885649000000018E-2</v>
      </c>
      <c r="J17" s="69"/>
      <c r="K17" s="79">
        <f t="shared" si="0"/>
        <v>7.9259984718884638E-2</v>
      </c>
      <c r="L17" s="79">
        <f>I17/'סכום נכסי הקרן'!$C$42</f>
        <v>1.4688483303737565E-6</v>
      </c>
    </row>
    <row r="18" spans="2:12">
      <c r="B18" s="71" t="s">
        <v>1051</v>
      </c>
      <c r="C18" s="72"/>
      <c r="D18" s="72"/>
      <c r="E18" s="72"/>
      <c r="F18" s="72"/>
      <c r="G18" s="80"/>
      <c r="H18" s="82"/>
      <c r="I18" s="80">
        <v>5.7885649000000018E-2</v>
      </c>
      <c r="J18" s="72"/>
      <c r="K18" s="83">
        <f t="shared" si="0"/>
        <v>7.9259984718884638E-2</v>
      </c>
      <c r="L18" s="83">
        <f>I18/'סכום נכסי הקרן'!$C$42</f>
        <v>1.4688483303737565E-6</v>
      </c>
    </row>
    <row r="19" spans="2:12">
      <c r="B19" s="73" t="s">
        <v>1052</v>
      </c>
      <c r="C19" s="69" t="s">
        <v>1053</v>
      </c>
      <c r="D19" s="74" t="s">
        <v>749</v>
      </c>
      <c r="E19" s="74" t="s">
        <v>862</v>
      </c>
      <c r="F19" s="74" t="s">
        <v>111</v>
      </c>
      <c r="G19" s="76">
        <v>80.385000000000019</v>
      </c>
      <c r="H19" s="78">
        <v>16.82</v>
      </c>
      <c r="I19" s="76">
        <v>5.0026801000000003E-2</v>
      </c>
      <c r="J19" s="79">
        <v>2.4067365269461082E-6</v>
      </c>
      <c r="K19" s="79">
        <f t="shared" si="0"/>
        <v>6.8499248972654372E-2</v>
      </c>
      <c r="L19" s="79">
        <f>I19/'סכום נכסי הקרן'!$C$42</f>
        <v>1.2694300641388705E-6</v>
      </c>
    </row>
    <row r="20" spans="2:12">
      <c r="B20" s="73" t="s">
        <v>1054</v>
      </c>
      <c r="C20" s="69" t="s">
        <v>1055</v>
      </c>
      <c r="D20" s="74" t="s">
        <v>767</v>
      </c>
      <c r="E20" s="74" t="s">
        <v>845</v>
      </c>
      <c r="F20" s="74" t="s">
        <v>111</v>
      </c>
      <c r="G20" s="76">
        <v>21.240129000000003</v>
      </c>
      <c r="H20" s="78">
        <v>10</v>
      </c>
      <c r="I20" s="76">
        <v>7.8588480000000016E-3</v>
      </c>
      <c r="J20" s="79">
        <v>8.3953079051383407E-7</v>
      </c>
      <c r="K20" s="79">
        <f t="shared" si="0"/>
        <v>1.0760735746230245E-2</v>
      </c>
      <c r="L20" s="79">
        <f>I20/'סכום נכסי הקרן'!$C$42</f>
        <v>1.994182662348855E-7</v>
      </c>
    </row>
    <row r="21" spans="2:12">
      <c r="B21" s="75"/>
      <c r="C21" s="69"/>
      <c r="D21" s="69"/>
      <c r="E21" s="69"/>
      <c r="F21" s="69"/>
      <c r="G21" s="76"/>
      <c r="H21" s="78"/>
      <c r="I21" s="69"/>
      <c r="J21" s="69"/>
      <c r="K21" s="79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9" t="s">
        <v>194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9" t="s">
        <v>92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9" t="s">
        <v>177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9" t="s">
        <v>185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4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4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4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4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4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4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4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