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80FBF2CE-CEA8-44FE-AA78-5A3DCFD2E3E1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'!$B$7:$K$611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השקעה'!$B$8:$K$399</definedName>
    <definedName name="_xlnm._FilterDatabase" localSheetId="1" hidden="1">מזומנים!$B$7:$L$200</definedName>
    <definedName name="_xlnm._FilterDatabase" localSheetId="5" hidden="1">מניות!$B$8:$O$497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58" l="1"/>
  <c r="J11" i="58" s="1"/>
  <c r="J53" i="58"/>
  <c r="J52" i="58" s="1"/>
  <c r="G12" i="80"/>
  <c r="H18" i="80"/>
  <c r="H19" i="80"/>
  <c r="G16" i="80"/>
  <c r="H16" i="80" s="1"/>
  <c r="C43" i="88"/>
  <c r="P33" i="78"/>
  <c r="O28" i="78"/>
  <c r="P12" i="78"/>
  <c r="P11" i="78" s="1"/>
  <c r="P10" i="78" s="1"/>
  <c r="L14" i="72"/>
  <c r="P22" i="71"/>
  <c r="L115" i="62"/>
  <c r="L188" i="62"/>
  <c r="L217" i="62"/>
  <c r="R13" i="61"/>
  <c r="R12" i="61" s="1"/>
  <c r="R11" i="61" s="1"/>
  <c r="I11" i="81"/>
  <c r="H14" i="80"/>
  <c r="H17" i="80"/>
  <c r="H13" i="80"/>
  <c r="H12" i="80"/>
  <c r="H11" i="80"/>
  <c r="H10" i="80"/>
  <c r="Q342" i="78"/>
  <c r="Q338" i="78"/>
  <c r="Q337" i="78"/>
  <c r="Q330" i="78"/>
  <c r="Q326" i="78"/>
  <c r="Q325" i="78"/>
  <c r="Q318" i="78"/>
  <c r="Q314" i="78"/>
  <c r="Q313" i="78"/>
  <c r="Q306" i="78"/>
  <c r="Q302" i="78"/>
  <c r="Q301" i="78"/>
  <c r="Q294" i="78"/>
  <c r="Q291" i="78"/>
  <c r="Q290" i="78"/>
  <c r="Q283" i="78"/>
  <c r="Q282" i="78"/>
  <c r="Q278" i="78"/>
  <c r="Q271" i="78"/>
  <c r="Q270" i="78"/>
  <c r="Q266" i="78"/>
  <c r="Q259" i="78"/>
  <c r="Q258" i="78"/>
  <c r="Q254" i="78"/>
  <c r="Q246" i="78"/>
  <c r="Q245" i="78"/>
  <c r="Q241" i="78"/>
  <c r="Q234" i="78"/>
  <c r="Q233" i="78"/>
  <c r="Q229" i="78"/>
  <c r="Q222" i="78"/>
  <c r="Q221" i="78"/>
  <c r="Q217" i="78"/>
  <c r="Q210" i="78"/>
  <c r="Q209" i="78"/>
  <c r="Q205" i="78"/>
  <c r="Q198" i="78"/>
  <c r="Q197" i="78"/>
  <c r="Q193" i="78"/>
  <c r="Q191" i="78"/>
  <c r="Q186" i="78"/>
  <c r="Q185" i="78"/>
  <c r="Q181" i="78"/>
  <c r="Q179" i="78"/>
  <c r="Q174" i="78"/>
  <c r="Q173" i="78"/>
  <c r="Q169" i="78"/>
  <c r="Q167" i="78"/>
  <c r="Q163" i="78"/>
  <c r="Q162" i="78"/>
  <c r="Q161" i="78"/>
  <c r="Q157" i="78"/>
  <c r="Q155" i="78"/>
  <c r="Q152" i="78"/>
  <c r="Q151" i="78"/>
  <c r="Q149" i="78"/>
  <c r="Q145" i="78"/>
  <c r="Q144" i="78"/>
  <c r="Q143" i="78"/>
  <c r="Q139" i="78"/>
  <c r="Q137" i="78"/>
  <c r="Q134" i="78"/>
  <c r="Q133" i="78"/>
  <c r="Q131" i="78"/>
  <c r="Q127" i="78"/>
  <c r="Q126" i="78"/>
  <c r="Q125" i="78"/>
  <c r="Q121" i="78"/>
  <c r="Q119" i="78"/>
  <c r="Q116" i="78"/>
  <c r="Q115" i="78"/>
  <c r="Q113" i="78"/>
  <c r="Q109" i="78"/>
  <c r="Q108" i="78"/>
  <c r="Q107" i="78"/>
  <c r="Q103" i="78"/>
  <c r="Q101" i="78"/>
  <c r="Q98" i="78"/>
  <c r="Q97" i="78"/>
  <c r="Q95" i="78"/>
  <c r="Q91" i="78"/>
  <c r="Q90" i="78"/>
  <c r="Q89" i="78"/>
  <c r="Q85" i="78"/>
  <c r="Q83" i="78"/>
  <c r="Q80" i="78"/>
  <c r="Q79" i="78"/>
  <c r="Q77" i="78"/>
  <c r="Q73" i="78"/>
  <c r="Q72" i="78"/>
  <c r="Q71" i="78"/>
  <c r="Q67" i="78"/>
  <c r="Q65" i="78"/>
  <c r="Q62" i="78"/>
  <c r="Q61" i="78"/>
  <c r="Q59" i="78"/>
  <c r="Q55" i="78"/>
  <c r="Q54" i="78"/>
  <c r="Q53" i="78"/>
  <c r="Q49" i="78"/>
  <c r="Q47" i="78"/>
  <c r="Q44" i="78"/>
  <c r="Q43" i="78"/>
  <c r="Q41" i="78"/>
  <c r="Q37" i="78"/>
  <c r="Q36" i="78"/>
  <c r="Q35" i="78"/>
  <c r="Q30" i="78"/>
  <c r="Q28" i="78"/>
  <c r="Q25" i="78"/>
  <c r="Q24" i="78"/>
  <c r="Q22" i="78"/>
  <c r="Q18" i="78"/>
  <c r="Q17" i="78"/>
  <c r="Q16" i="78"/>
  <c r="Q11" i="78"/>
  <c r="J380" i="76"/>
  <c r="J379" i="76"/>
  <c r="J378" i="76"/>
  <c r="J377" i="76"/>
  <c r="J376" i="76"/>
  <c r="J375" i="76"/>
  <c r="J374" i="76"/>
  <c r="J373" i="76"/>
  <c r="J372" i="76"/>
  <c r="J371" i="76"/>
  <c r="J370" i="76"/>
  <c r="J368" i="76"/>
  <c r="J367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7" i="74"/>
  <c r="K16" i="74"/>
  <c r="K15" i="74"/>
  <c r="K14" i="74"/>
  <c r="K13" i="74"/>
  <c r="K12" i="74"/>
  <c r="K11" i="74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80" i="73"/>
  <c r="J79" i="73"/>
  <c r="J78" i="73"/>
  <c r="J77" i="73"/>
  <c r="J76" i="73"/>
  <c r="J75" i="73"/>
  <c r="J74" i="73"/>
  <c r="J73" i="73"/>
  <c r="J72" i="73"/>
  <c r="J71" i="73"/>
  <c r="J70" i="73"/>
  <c r="J69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5" i="73"/>
  <c r="J54" i="73"/>
  <c r="J53" i="73"/>
  <c r="J51" i="73"/>
  <c r="J50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8" i="73"/>
  <c r="J27" i="73"/>
  <c r="J26" i="73"/>
  <c r="J25" i="73"/>
  <c r="J24" i="73"/>
  <c r="J22" i="73"/>
  <c r="J21" i="73"/>
  <c r="J19" i="73"/>
  <c r="J18" i="73"/>
  <c r="J17" i="73"/>
  <c r="J16" i="73"/>
  <c r="J15" i="73"/>
  <c r="J14" i="73"/>
  <c r="J13" i="73"/>
  <c r="J12" i="73"/>
  <c r="J11" i="73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7" i="71"/>
  <c r="R36" i="71"/>
  <c r="R35" i="71"/>
  <c r="R34" i="71"/>
  <c r="R24" i="71"/>
  <c r="R23" i="71"/>
  <c r="R32" i="71"/>
  <c r="R31" i="71"/>
  <c r="R26" i="71"/>
  <c r="R25" i="71"/>
  <c r="R27" i="71"/>
  <c r="R29" i="71"/>
  <c r="R28" i="71"/>
  <c r="R20" i="71"/>
  <c r="R19" i="71"/>
  <c r="R18" i="71"/>
  <c r="R17" i="71"/>
  <c r="R16" i="71"/>
  <c r="R15" i="71"/>
  <c r="R14" i="71"/>
  <c r="R13" i="71"/>
  <c r="R12" i="71"/>
  <c r="R11" i="71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82" i="63"/>
  <c r="M81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Q62" i="59"/>
  <c r="Q61" i="59"/>
  <c r="Q60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C23" i="88"/>
  <c r="T319" i="61" l="1"/>
  <c r="T235" i="61"/>
  <c r="T153" i="61"/>
  <c r="T72" i="61"/>
  <c r="T304" i="61"/>
  <c r="T220" i="61"/>
  <c r="T138" i="61"/>
  <c r="T57" i="61"/>
  <c r="T292" i="61"/>
  <c r="T208" i="61"/>
  <c r="T126" i="61"/>
  <c r="T45" i="61"/>
  <c r="T365" i="61"/>
  <c r="T277" i="61"/>
  <c r="T193" i="61"/>
  <c r="T111" i="61"/>
  <c r="T30" i="61"/>
  <c r="T347" i="61"/>
  <c r="T264" i="61"/>
  <c r="T181" i="61"/>
  <c r="T99" i="61"/>
  <c r="T18" i="61"/>
  <c r="T331" i="61"/>
  <c r="T247" i="61"/>
  <c r="T165" i="61"/>
  <c r="T84" i="61"/>
  <c r="Q341" i="78"/>
  <c r="Q335" i="78"/>
  <c r="Q329" i="78"/>
  <c r="Q323" i="78"/>
  <c r="Q317" i="78"/>
  <c r="Q311" i="78"/>
  <c r="Q305" i="78"/>
  <c r="Q299" i="78"/>
  <c r="Q293" i="78"/>
  <c r="Q287" i="78"/>
  <c r="Q281" i="78"/>
  <c r="Q275" i="78"/>
  <c r="Q269" i="78"/>
  <c r="Q263" i="78"/>
  <c r="Q257" i="78"/>
  <c r="Q250" i="78"/>
  <c r="Q244" i="78"/>
  <c r="Q238" i="78"/>
  <c r="Q232" i="78"/>
  <c r="Q226" i="78"/>
  <c r="Q220" i="78"/>
  <c r="Q214" i="78"/>
  <c r="Q208" i="78"/>
  <c r="Q202" i="78"/>
  <c r="Q196" i="78"/>
  <c r="Q190" i="78"/>
  <c r="Q184" i="78"/>
  <c r="Q178" i="78"/>
  <c r="Q172" i="78"/>
  <c r="Q166" i="78"/>
  <c r="Q160" i="78"/>
  <c r="Q154" i="78"/>
  <c r="Q148" i="78"/>
  <c r="Q142" i="78"/>
  <c r="Q136" i="78"/>
  <c r="Q130" i="78"/>
  <c r="Q124" i="78"/>
  <c r="Q118" i="78"/>
  <c r="Q112" i="78"/>
  <c r="Q106" i="78"/>
  <c r="Q100" i="78"/>
  <c r="Q94" i="78"/>
  <c r="Q88" i="78"/>
  <c r="Q82" i="78"/>
  <c r="Q76" i="78"/>
  <c r="Q70" i="78"/>
  <c r="Q64" i="78"/>
  <c r="Q58" i="78"/>
  <c r="Q52" i="78"/>
  <c r="Q46" i="78"/>
  <c r="Q40" i="78"/>
  <c r="Q34" i="78"/>
  <c r="Q27" i="78"/>
  <c r="Q21" i="78"/>
  <c r="Q15" i="78"/>
  <c r="Q340" i="78"/>
  <c r="Q334" i="78"/>
  <c r="Q328" i="78"/>
  <c r="Q322" i="78"/>
  <c r="Q316" i="78"/>
  <c r="Q310" i="78"/>
  <c r="Q304" i="78"/>
  <c r="Q298" i="78"/>
  <c r="Q292" i="78"/>
  <c r="Q286" i="78"/>
  <c r="Q280" i="78"/>
  <c r="Q274" i="78"/>
  <c r="Q268" i="78"/>
  <c r="Q262" i="78"/>
  <c r="Q256" i="78"/>
  <c r="Q249" i="78"/>
  <c r="Q243" i="78"/>
  <c r="Q237" i="78"/>
  <c r="Q231" i="78"/>
  <c r="Q225" i="78"/>
  <c r="Q219" i="78"/>
  <c r="Q213" i="78"/>
  <c r="Q207" i="78"/>
  <c r="Q201" i="78"/>
  <c r="Q195" i="78"/>
  <c r="Q189" i="78"/>
  <c r="Q183" i="78"/>
  <c r="Q177" i="78"/>
  <c r="Q171" i="78"/>
  <c r="Q165" i="78"/>
  <c r="Q159" i="78"/>
  <c r="Q153" i="78"/>
  <c r="Q147" i="78"/>
  <c r="Q141" i="78"/>
  <c r="Q135" i="78"/>
  <c r="Q129" i="78"/>
  <c r="Q123" i="78"/>
  <c r="Q117" i="78"/>
  <c r="Q111" i="78"/>
  <c r="Q105" i="78"/>
  <c r="Q99" i="78"/>
  <c r="Q93" i="78"/>
  <c r="Q87" i="78"/>
  <c r="Q81" i="78"/>
  <c r="Q75" i="78"/>
  <c r="Q69" i="78"/>
  <c r="Q63" i="78"/>
  <c r="Q57" i="78"/>
  <c r="Q51" i="78"/>
  <c r="Q45" i="78"/>
  <c r="Q39" i="78"/>
  <c r="Q26" i="78"/>
  <c r="Q20" i="78"/>
  <c r="Q14" i="78"/>
  <c r="Q339" i="78"/>
  <c r="Q333" i="78"/>
  <c r="Q327" i="78"/>
  <c r="Q321" i="78"/>
  <c r="Q315" i="78"/>
  <c r="Q309" i="78"/>
  <c r="Q303" i="78"/>
  <c r="Q297" i="78"/>
  <c r="Q285" i="78"/>
  <c r="Q279" i="78"/>
  <c r="Q273" i="78"/>
  <c r="Q267" i="78"/>
  <c r="Q261" i="78"/>
  <c r="Q255" i="78"/>
  <c r="Q248" i="78"/>
  <c r="Q242" i="78"/>
  <c r="Q236" i="78"/>
  <c r="Q230" i="78"/>
  <c r="Q224" i="78"/>
  <c r="Q218" i="78"/>
  <c r="Q212" i="78"/>
  <c r="Q206" i="78"/>
  <c r="Q200" i="78"/>
  <c r="Q194" i="78"/>
  <c r="Q188" i="78"/>
  <c r="Q182" i="78"/>
  <c r="Q176" i="78"/>
  <c r="Q170" i="78"/>
  <c r="Q10" i="78"/>
  <c r="Q19" i="78"/>
  <c r="Q29" i="78"/>
  <c r="Q38" i="78"/>
  <c r="Q48" i="78"/>
  <c r="Q56" i="78"/>
  <c r="Q66" i="78"/>
  <c r="Q74" i="78"/>
  <c r="Q84" i="78"/>
  <c r="Q92" i="78"/>
  <c r="Q102" i="78"/>
  <c r="Q110" i="78"/>
  <c r="Q120" i="78"/>
  <c r="Q128" i="78"/>
  <c r="Q138" i="78"/>
  <c r="Q146" i="78"/>
  <c r="Q156" i="78"/>
  <c r="Q164" i="78"/>
  <c r="Q175" i="78"/>
  <c r="Q187" i="78"/>
  <c r="Q199" i="78"/>
  <c r="Q211" i="78"/>
  <c r="Q223" i="78"/>
  <c r="Q235" i="78"/>
  <c r="Q247" i="78"/>
  <c r="Q260" i="78"/>
  <c r="Q272" i="78"/>
  <c r="Q284" i="78"/>
  <c r="Q295" i="78"/>
  <c r="Q307" i="78"/>
  <c r="Q319" i="78"/>
  <c r="Q331" i="78"/>
  <c r="Q343" i="78"/>
  <c r="Q203" i="78"/>
  <c r="Q215" i="78"/>
  <c r="Q227" i="78"/>
  <c r="Q239" i="78"/>
  <c r="Q252" i="78"/>
  <c r="Q264" i="78"/>
  <c r="Q276" i="78"/>
  <c r="Q288" i="78"/>
  <c r="Q296" i="78"/>
  <c r="Q308" i="78"/>
  <c r="Q320" i="78"/>
  <c r="Q332" i="78"/>
  <c r="Q344" i="78"/>
  <c r="Q33" i="78"/>
  <c r="Q13" i="78"/>
  <c r="Q23" i="78"/>
  <c r="Q31" i="78"/>
  <c r="Q42" i="78"/>
  <c r="Q50" i="78"/>
  <c r="Q60" i="78"/>
  <c r="Q68" i="78"/>
  <c r="Q78" i="78"/>
  <c r="Q86" i="78"/>
  <c r="Q96" i="78"/>
  <c r="Q104" i="78"/>
  <c r="Q114" i="78"/>
  <c r="Q122" i="78"/>
  <c r="Q132" i="78"/>
  <c r="Q140" i="78"/>
  <c r="Q150" i="78"/>
  <c r="Q158" i="78"/>
  <c r="Q168" i="78"/>
  <c r="Q180" i="78"/>
  <c r="Q192" i="78"/>
  <c r="Q204" i="78"/>
  <c r="Q216" i="78"/>
  <c r="Q228" i="78"/>
  <c r="Q240" i="78"/>
  <c r="Q253" i="78"/>
  <c r="Q265" i="78"/>
  <c r="Q277" i="78"/>
  <c r="Q289" i="78"/>
  <c r="Q300" i="78"/>
  <c r="Q312" i="78"/>
  <c r="Q324" i="78"/>
  <c r="Q336" i="78"/>
  <c r="L12" i="62"/>
  <c r="T370" i="61"/>
  <c r="T361" i="61"/>
  <c r="T352" i="61"/>
  <c r="T343" i="61"/>
  <c r="T334" i="61"/>
  <c r="T325" i="61"/>
  <c r="T316" i="61"/>
  <c r="T307" i="61"/>
  <c r="T298" i="61"/>
  <c r="T289" i="61"/>
  <c r="T280" i="61"/>
  <c r="T270" i="61"/>
  <c r="T261" i="61"/>
  <c r="T251" i="61"/>
  <c r="T241" i="61"/>
  <c r="T232" i="61"/>
  <c r="T223" i="61"/>
  <c r="T214" i="61"/>
  <c r="T205" i="61"/>
  <c r="T196" i="61"/>
  <c r="T187" i="61"/>
  <c r="T178" i="61"/>
  <c r="T169" i="61"/>
  <c r="T159" i="61"/>
  <c r="T150" i="61"/>
  <c r="T141" i="61"/>
  <c r="T132" i="61"/>
  <c r="T123" i="61"/>
  <c r="T114" i="61"/>
  <c r="T105" i="61"/>
  <c r="T96" i="61"/>
  <c r="T87" i="61"/>
  <c r="T78" i="61"/>
  <c r="T69" i="61"/>
  <c r="T60" i="61"/>
  <c r="T51" i="61"/>
  <c r="T42" i="61"/>
  <c r="T33" i="61"/>
  <c r="T24" i="61"/>
  <c r="T15" i="61"/>
  <c r="T368" i="61"/>
  <c r="T359" i="61"/>
  <c r="T350" i="61"/>
  <c r="T341" i="61"/>
  <c r="T332" i="61"/>
  <c r="T323" i="61"/>
  <c r="T314" i="61"/>
  <c r="T305" i="61"/>
  <c r="T296" i="61"/>
  <c r="T287" i="61"/>
  <c r="T278" i="61"/>
  <c r="T268" i="61"/>
  <c r="T259" i="61"/>
  <c r="T248" i="61"/>
  <c r="T239" i="61"/>
  <c r="T230" i="61"/>
  <c r="T221" i="61"/>
  <c r="T212" i="61"/>
  <c r="T203" i="61"/>
  <c r="T194" i="61"/>
  <c r="T185" i="61"/>
  <c r="T176" i="61"/>
  <c r="T166" i="61"/>
  <c r="T157" i="61"/>
  <c r="T148" i="61"/>
  <c r="T139" i="61"/>
  <c r="T130" i="61"/>
  <c r="T121" i="61"/>
  <c r="T112" i="61"/>
  <c r="T103" i="61"/>
  <c r="T94" i="61"/>
  <c r="T85" i="61"/>
  <c r="T76" i="61"/>
  <c r="T67" i="61"/>
  <c r="T58" i="61"/>
  <c r="T49" i="61"/>
  <c r="T40" i="61"/>
  <c r="T31" i="61"/>
  <c r="T22" i="61"/>
  <c r="T13" i="61"/>
  <c r="T367" i="61"/>
  <c r="T358" i="61"/>
  <c r="T349" i="61"/>
  <c r="T340" i="61"/>
  <c r="T19" i="61"/>
  <c r="T34" i="61"/>
  <c r="T46" i="61"/>
  <c r="T61" i="61"/>
  <c r="T73" i="61"/>
  <c r="T88" i="61"/>
  <c r="T100" i="61"/>
  <c r="T115" i="61"/>
  <c r="T127" i="61"/>
  <c r="T142" i="61"/>
  <c r="T154" i="61"/>
  <c r="T170" i="61"/>
  <c r="T182" i="61"/>
  <c r="T197" i="61"/>
  <c r="T209" i="61"/>
  <c r="T224" i="61"/>
  <c r="T236" i="61"/>
  <c r="T252" i="61"/>
  <c r="T265" i="61"/>
  <c r="T281" i="61"/>
  <c r="T293" i="61"/>
  <c r="T308" i="61"/>
  <c r="T320" i="61"/>
  <c r="T335" i="61"/>
  <c r="T353" i="61"/>
  <c r="T371" i="61"/>
  <c r="T21" i="61"/>
  <c r="T36" i="61"/>
  <c r="T48" i="61"/>
  <c r="T63" i="61"/>
  <c r="T75" i="61"/>
  <c r="T90" i="61"/>
  <c r="T102" i="61"/>
  <c r="T117" i="61"/>
  <c r="T129" i="61"/>
  <c r="T144" i="61"/>
  <c r="T156" i="61"/>
  <c r="T172" i="61"/>
  <c r="T184" i="61"/>
  <c r="T199" i="61"/>
  <c r="T211" i="61"/>
  <c r="T226" i="61"/>
  <c r="T238" i="61"/>
  <c r="T254" i="61"/>
  <c r="T267" i="61"/>
  <c r="T283" i="61"/>
  <c r="T295" i="61"/>
  <c r="T310" i="61"/>
  <c r="T322" i="61"/>
  <c r="T337" i="61"/>
  <c r="T355" i="61"/>
  <c r="T373" i="61"/>
  <c r="T25" i="61"/>
  <c r="T37" i="61"/>
  <c r="T52" i="61"/>
  <c r="T64" i="61"/>
  <c r="T79" i="61"/>
  <c r="T91" i="61"/>
  <c r="T106" i="61"/>
  <c r="T118" i="61"/>
  <c r="T133" i="61"/>
  <c r="T145" i="61"/>
  <c r="T160" i="61"/>
  <c r="T173" i="61"/>
  <c r="T188" i="61"/>
  <c r="T200" i="61"/>
  <c r="T215" i="61"/>
  <c r="T227" i="61"/>
  <c r="T242" i="61"/>
  <c r="T255" i="61"/>
  <c r="T271" i="61"/>
  <c r="T284" i="61"/>
  <c r="T299" i="61"/>
  <c r="T311" i="61"/>
  <c r="T326" i="61"/>
  <c r="T338" i="61"/>
  <c r="T356" i="61"/>
  <c r="T374" i="61"/>
  <c r="T12" i="61"/>
  <c r="T27" i="61"/>
  <c r="T39" i="61"/>
  <c r="T54" i="61"/>
  <c r="T66" i="61"/>
  <c r="T81" i="61"/>
  <c r="T93" i="61"/>
  <c r="T108" i="61"/>
  <c r="T120" i="61"/>
  <c r="T135" i="61"/>
  <c r="T147" i="61"/>
  <c r="T162" i="61"/>
  <c r="T175" i="61"/>
  <c r="T190" i="61"/>
  <c r="T202" i="61"/>
  <c r="T217" i="61"/>
  <c r="T229" i="61"/>
  <c r="T244" i="61"/>
  <c r="T257" i="61"/>
  <c r="T274" i="61"/>
  <c r="T286" i="61"/>
  <c r="T301" i="61"/>
  <c r="T313" i="61"/>
  <c r="T328" i="61"/>
  <c r="T344" i="61"/>
  <c r="T362" i="61"/>
  <c r="T16" i="61"/>
  <c r="T28" i="61"/>
  <c r="T43" i="61"/>
  <c r="T55" i="61"/>
  <c r="T70" i="61"/>
  <c r="T82" i="61"/>
  <c r="T97" i="61"/>
  <c r="T109" i="61"/>
  <c r="T124" i="61"/>
  <c r="T136" i="61"/>
  <c r="T151" i="61"/>
  <c r="T163" i="61"/>
  <c r="T179" i="61"/>
  <c r="T191" i="61"/>
  <c r="T206" i="61"/>
  <c r="T218" i="61"/>
  <c r="T233" i="61"/>
  <c r="T245" i="61"/>
  <c r="T262" i="61"/>
  <c r="T275" i="61"/>
  <c r="T290" i="61"/>
  <c r="T302" i="61"/>
  <c r="T317" i="61"/>
  <c r="T329" i="61"/>
  <c r="T346" i="61"/>
  <c r="T364" i="61"/>
  <c r="J10" i="58"/>
  <c r="Q12" i="78"/>
  <c r="R22" i="71"/>
  <c r="L187" i="62"/>
  <c r="I10" i="81"/>
  <c r="T17" i="61"/>
  <c r="T23" i="61"/>
  <c r="T29" i="61"/>
  <c r="T41" i="61"/>
  <c r="T47" i="61"/>
  <c r="T53" i="61"/>
  <c r="T59" i="61"/>
  <c r="T65" i="61"/>
  <c r="T71" i="61"/>
  <c r="T80" i="61"/>
  <c r="T86" i="61"/>
  <c r="T92" i="61"/>
  <c r="T101" i="61"/>
  <c r="T110" i="61"/>
  <c r="T116" i="61"/>
  <c r="T119" i="61"/>
  <c r="T125" i="61"/>
  <c r="T134" i="61"/>
  <c r="T143" i="61"/>
  <c r="T149" i="61"/>
  <c r="T158" i="61"/>
  <c r="T164" i="61"/>
  <c r="T171" i="61"/>
  <c r="T180" i="61"/>
  <c r="T186" i="61"/>
  <c r="T195" i="61"/>
  <c r="T201" i="61"/>
  <c r="T207" i="61"/>
  <c r="T213" i="61"/>
  <c r="T219" i="61"/>
  <c r="T222" i="61"/>
  <c r="T228" i="61"/>
  <c r="T234" i="61"/>
  <c r="T240" i="61"/>
  <c r="T246" i="61"/>
  <c r="T256" i="61"/>
  <c r="T263" i="61"/>
  <c r="T269" i="61"/>
  <c r="T276" i="61"/>
  <c r="T285" i="61"/>
  <c r="T291" i="61"/>
  <c r="T294" i="61"/>
  <c r="T300" i="61"/>
  <c r="T303" i="61"/>
  <c r="T312" i="61"/>
  <c r="T318" i="61"/>
  <c r="T321" i="61"/>
  <c r="T330" i="61"/>
  <c r="T336" i="61"/>
  <c r="T339" i="61"/>
  <c r="T342" i="61"/>
  <c r="T345" i="61"/>
  <c r="T348" i="61"/>
  <c r="T351" i="61"/>
  <c r="T354" i="61"/>
  <c r="T357" i="61"/>
  <c r="T360" i="61"/>
  <c r="T366" i="61"/>
  <c r="T369" i="61"/>
  <c r="T372" i="61"/>
  <c r="T11" i="61"/>
  <c r="T14" i="61"/>
  <c r="T20" i="61"/>
  <c r="T26" i="61"/>
  <c r="T32" i="61"/>
  <c r="T35" i="61"/>
  <c r="T38" i="61"/>
  <c r="T44" i="61"/>
  <c r="T50" i="61"/>
  <c r="T56" i="61"/>
  <c r="T62" i="61"/>
  <c r="T68" i="61"/>
  <c r="T74" i="61"/>
  <c r="T77" i="61"/>
  <c r="T83" i="61"/>
  <c r="T89" i="61"/>
  <c r="T95" i="61"/>
  <c r="T98" i="61"/>
  <c r="T104" i="61"/>
  <c r="T107" i="61"/>
  <c r="T113" i="61"/>
  <c r="T122" i="61"/>
  <c r="T128" i="61"/>
  <c r="T131" i="61"/>
  <c r="T137" i="61"/>
  <c r="T140" i="61"/>
  <c r="T146" i="61"/>
  <c r="T152" i="61"/>
  <c r="T155" i="61"/>
  <c r="T161" i="61"/>
  <c r="T167" i="61"/>
  <c r="T174" i="61"/>
  <c r="T177" i="61"/>
  <c r="T183" i="61"/>
  <c r="T189" i="61"/>
  <c r="T192" i="61"/>
  <c r="T198" i="61"/>
  <c r="T204" i="61"/>
  <c r="T210" i="61"/>
  <c r="T216" i="61"/>
  <c r="T225" i="61"/>
  <c r="T231" i="61"/>
  <c r="T237" i="61"/>
  <c r="T243" i="61"/>
  <c r="T249" i="61"/>
  <c r="T253" i="61"/>
  <c r="T260" i="61"/>
  <c r="T266" i="61"/>
  <c r="T273" i="61"/>
  <c r="T279" i="61"/>
  <c r="T282" i="61"/>
  <c r="T288" i="61"/>
  <c r="T297" i="61"/>
  <c r="T306" i="61"/>
  <c r="T309" i="61"/>
  <c r="T315" i="61"/>
  <c r="T324" i="61"/>
  <c r="T327" i="61"/>
  <c r="T333" i="61"/>
  <c r="T363" i="61"/>
  <c r="C15" i="88"/>
  <c r="L11" i="62" l="1"/>
  <c r="N12" i="62"/>
  <c r="N187" i="62"/>
  <c r="J12" i="81"/>
  <c r="J13" i="81"/>
  <c r="J10" i="81"/>
  <c r="C37" i="88"/>
  <c r="J11" i="81"/>
  <c r="K49" i="58"/>
  <c r="K56" i="58"/>
  <c r="K50" i="58"/>
  <c r="K21" i="58"/>
  <c r="N259" i="62" l="1"/>
  <c r="N252" i="62"/>
  <c r="N245" i="62"/>
  <c r="N238" i="62"/>
  <c r="N231" i="62"/>
  <c r="N225" i="62"/>
  <c r="N219" i="62"/>
  <c r="N211" i="62"/>
  <c r="N257" i="62"/>
  <c r="N201" i="62"/>
  <c r="N196" i="62"/>
  <c r="N191" i="62"/>
  <c r="N182" i="62"/>
  <c r="N176" i="62"/>
  <c r="N170" i="62"/>
  <c r="N164" i="62"/>
  <c r="N158" i="62"/>
  <c r="N152" i="62"/>
  <c r="N146" i="62"/>
  <c r="N140" i="62"/>
  <c r="N134" i="62"/>
  <c r="N128" i="62"/>
  <c r="N122" i="62"/>
  <c r="N116" i="62"/>
  <c r="N109" i="62"/>
  <c r="N103" i="62"/>
  <c r="N97" i="62"/>
  <c r="N91" i="62"/>
  <c r="N85" i="62"/>
  <c r="N79" i="62"/>
  <c r="N73" i="62"/>
  <c r="N67" i="62"/>
  <c r="N61" i="62"/>
  <c r="N55" i="62"/>
  <c r="N49" i="62"/>
  <c r="N42" i="62"/>
  <c r="N36" i="62"/>
  <c r="N30" i="62"/>
  <c r="N24" i="62"/>
  <c r="N18" i="62"/>
  <c r="N264" i="62"/>
  <c r="N258" i="62"/>
  <c r="N251" i="62"/>
  <c r="N244" i="62"/>
  <c r="N236" i="62"/>
  <c r="N230" i="62"/>
  <c r="N224" i="62"/>
  <c r="N218" i="62"/>
  <c r="N210" i="62"/>
  <c r="N205" i="62"/>
  <c r="N200" i="62"/>
  <c r="N195" i="62"/>
  <c r="N190" i="62"/>
  <c r="N181" i="62"/>
  <c r="N175" i="62"/>
  <c r="N169" i="62"/>
  <c r="N163" i="62"/>
  <c r="N157" i="62"/>
  <c r="N151" i="62"/>
  <c r="N145" i="62"/>
  <c r="N139" i="62"/>
  <c r="N133" i="62"/>
  <c r="N127" i="62"/>
  <c r="N121" i="62"/>
  <c r="N108" i="62"/>
  <c r="N102" i="62"/>
  <c r="N96" i="62"/>
  <c r="N90" i="62"/>
  <c r="N84" i="62"/>
  <c r="N78" i="62"/>
  <c r="N72" i="62"/>
  <c r="N66" i="62"/>
  <c r="N60" i="62"/>
  <c r="N54" i="62"/>
  <c r="N47" i="62"/>
  <c r="N41" i="62"/>
  <c r="N35" i="62"/>
  <c r="N29" i="62"/>
  <c r="N23" i="62"/>
  <c r="N17" i="62"/>
  <c r="N11" i="62"/>
  <c r="N262" i="62"/>
  <c r="N253" i="62"/>
  <c r="N242" i="62"/>
  <c r="N232" i="62"/>
  <c r="N222" i="62"/>
  <c r="N212" i="62"/>
  <c r="N248" i="62"/>
  <c r="N197" i="62"/>
  <c r="N185" i="62"/>
  <c r="N177" i="62"/>
  <c r="N167" i="62"/>
  <c r="N159" i="62"/>
  <c r="N149" i="62"/>
  <c r="N141" i="62"/>
  <c r="N131" i="62"/>
  <c r="N123" i="62"/>
  <c r="N112" i="62"/>
  <c r="N104" i="62"/>
  <c r="N94" i="62"/>
  <c r="N86" i="62"/>
  <c r="N76" i="62"/>
  <c r="N68" i="62"/>
  <c r="N58" i="62"/>
  <c r="N50" i="62"/>
  <c r="N39" i="62"/>
  <c r="N31" i="62"/>
  <c r="N21" i="62"/>
  <c r="N13" i="62"/>
  <c r="N261" i="62"/>
  <c r="N250" i="62"/>
  <c r="N240" i="62"/>
  <c r="N229" i="62"/>
  <c r="N221" i="62"/>
  <c r="N209" i="62"/>
  <c r="N203" i="62"/>
  <c r="N194" i="62"/>
  <c r="N184" i="62"/>
  <c r="N174" i="62"/>
  <c r="N166" i="62"/>
  <c r="N156" i="62"/>
  <c r="N148" i="62"/>
  <c r="N138" i="62"/>
  <c r="N130" i="62"/>
  <c r="N120" i="62"/>
  <c r="N111" i="62"/>
  <c r="N101" i="62"/>
  <c r="N93" i="62"/>
  <c r="N83" i="62"/>
  <c r="N65" i="62"/>
  <c r="N57" i="62"/>
  <c r="N46" i="62"/>
  <c r="N38" i="62"/>
  <c r="N28" i="62"/>
  <c r="N20" i="62"/>
  <c r="N260" i="62"/>
  <c r="N249" i="62"/>
  <c r="N239" i="62"/>
  <c r="N228" i="62"/>
  <c r="N220" i="62"/>
  <c r="N202" i="62"/>
  <c r="N237" i="62"/>
  <c r="N183" i="62"/>
  <c r="N173" i="62"/>
  <c r="N165" i="62"/>
  <c r="N155" i="62"/>
  <c r="N147" i="62"/>
  <c r="N137" i="62"/>
  <c r="N129" i="62"/>
  <c r="N119" i="62"/>
  <c r="N110" i="62"/>
  <c r="N100" i="62"/>
  <c r="N92" i="62"/>
  <c r="N82" i="62"/>
  <c r="N74" i="62"/>
  <c r="N64" i="62"/>
  <c r="N56" i="62"/>
  <c r="N45" i="62"/>
  <c r="N37" i="62"/>
  <c r="N27" i="62"/>
  <c r="N19" i="62"/>
  <c r="N256" i="62"/>
  <c r="N235" i="62"/>
  <c r="N227" i="62"/>
  <c r="N215" i="62"/>
  <c r="N207" i="62"/>
  <c r="N241" i="62"/>
  <c r="N193" i="62"/>
  <c r="N180" i="62"/>
  <c r="N172" i="62"/>
  <c r="N162" i="62"/>
  <c r="N154" i="62"/>
  <c r="N144" i="62"/>
  <c r="N136" i="62"/>
  <c r="N126" i="62"/>
  <c r="N118" i="62"/>
  <c r="N107" i="62"/>
  <c r="N99" i="62"/>
  <c r="N89" i="62"/>
  <c r="N81" i="62"/>
  <c r="N71" i="62"/>
  <c r="N63" i="62"/>
  <c r="N53" i="62"/>
  <c r="N44" i="62"/>
  <c r="N26" i="62"/>
  <c r="N16" i="62"/>
  <c r="N255" i="62"/>
  <c r="N234" i="62"/>
  <c r="N226" i="62"/>
  <c r="N214" i="62"/>
  <c r="N206" i="62"/>
  <c r="N199" i="62"/>
  <c r="N192" i="62"/>
  <c r="N171" i="62"/>
  <c r="N161" i="62"/>
  <c r="N143" i="62"/>
  <c r="N135" i="62"/>
  <c r="N117" i="62"/>
  <c r="N98" i="62"/>
  <c r="N80" i="62"/>
  <c r="N62" i="62"/>
  <c r="N43" i="62"/>
  <c r="N25" i="62"/>
  <c r="N263" i="62"/>
  <c r="N243" i="62"/>
  <c r="N233" i="62"/>
  <c r="N223" i="62"/>
  <c r="N213" i="62"/>
  <c r="N204" i="62"/>
  <c r="N198" i="62"/>
  <c r="N189" i="62"/>
  <c r="N178" i="62"/>
  <c r="N160" i="62"/>
  <c r="N150" i="62"/>
  <c r="N142" i="62"/>
  <c r="N132" i="62"/>
  <c r="N124" i="62"/>
  <c r="N113" i="62"/>
  <c r="N95" i="62"/>
  <c r="N87" i="62"/>
  <c r="N77" i="62"/>
  <c r="N59" i="62"/>
  <c r="N40" i="62"/>
  <c r="N22" i="62"/>
  <c r="N75" i="62"/>
  <c r="N208" i="62"/>
  <c r="N247" i="62"/>
  <c r="N34" i="62"/>
  <c r="N246" i="62"/>
  <c r="N179" i="62"/>
  <c r="N153" i="62"/>
  <c r="N125" i="62"/>
  <c r="N106" i="62"/>
  <c r="N88" i="62"/>
  <c r="N70" i="62"/>
  <c r="N52" i="62"/>
  <c r="N33" i="62"/>
  <c r="N15" i="62"/>
  <c r="C16" i="88"/>
  <c r="C12" i="88" s="1"/>
  <c r="N254" i="62"/>
  <c r="N168" i="62"/>
  <c r="N105" i="62"/>
  <c r="N69" i="62"/>
  <c r="N51" i="62"/>
  <c r="N32" i="62"/>
  <c r="N14" i="62"/>
  <c r="N217" i="62"/>
  <c r="N188" i="62"/>
  <c r="N115" i="62"/>
  <c r="K54" i="58"/>
  <c r="K10" i="58"/>
  <c r="K13" i="58"/>
  <c r="K46" i="58"/>
  <c r="K30" i="58"/>
  <c r="K47" i="58"/>
  <c r="K53" i="58"/>
  <c r="K27" i="58"/>
  <c r="K14" i="58"/>
  <c r="K36" i="58"/>
  <c r="K25" i="58"/>
  <c r="K20" i="58"/>
  <c r="K11" i="58"/>
  <c r="K45" i="58"/>
  <c r="K34" i="58"/>
  <c r="K23" i="58"/>
  <c r="K15" i="58"/>
  <c r="K18" i="58"/>
  <c r="K40" i="58"/>
  <c r="K32" i="58"/>
  <c r="K33" i="58"/>
  <c r="K28" i="58"/>
  <c r="K55" i="58"/>
  <c r="K35" i="58"/>
  <c r="K39" i="58"/>
  <c r="K12" i="58"/>
  <c r="K42" i="58"/>
  <c r="K31" i="58"/>
  <c r="C11" i="88"/>
  <c r="K38" i="58"/>
  <c r="K22" i="58"/>
  <c r="K43" i="58"/>
  <c r="K17" i="58"/>
  <c r="K41" i="58"/>
  <c r="K48" i="58"/>
  <c r="K24" i="58"/>
  <c r="K16" i="58"/>
  <c r="K37" i="58"/>
  <c r="K26" i="58"/>
  <c r="K44" i="58"/>
  <c r="K29" i="58"/>
  <c r="C10" i="88" l="1"/>
  <c r="C42" i="88" s="1"/>
  <c r="L10" i="58" s="1"/>
  <c r="I12" i="80"/>
  <c r="R344" i="78"/>
  <c r="R341" i="78"/>
  <c r="R338" i="78"/>
  <c r="R335" i="78"/>
  <c r="R329" i="78"/>
  <c r="R326" i="78"/>
  <c r="R323" i="78"/>
  <c r="R320" i="78"/>
  <c r="R317" i="78"/>
  <c r="R311" i="78"/>
  <c r="R308" i="78"/>
  <c r="R305" i="78"/>
  <c r="R302" i="78"/>
  <c r="R299" i="78"/>
  <c r="R293" i="78"/>
  <c r="R290" i="78"/>
  <c r="R287" i="78"/>
  <c r="R284" i="78"/>
  <c r="R281" i="78"/>
  <c r="R275" i="78"/>
  <c r="R272" i="78"/>
  <c r="R269" i="78"/>
  <c r="R266" i="78"/>
  <c r="R263" i="78"/>
  <c r="R257" i="78"/>
  <c r="R254" i="78"/>
  <c r="R250" i="78"/>
  <c r="R247" i="78"/>
  <c r="R244" i="78"/>
  <c r="R238" i="78"/>
  <c r="R235" i="78"/>
  <c r="R232" i="78"/>
  <c r="R229" i="78"/>
  <c r="R226" i="78"/>
  <c r="R220" i="78"/>
  <c r="R217" i="78"/>
  <c r="R214" i="78"/>
  <c r="R211" i="78"/>
  <c r="R208" i="78"/>
  <c r="R205" i="78"/>
  <c r="R202" i="78"/>
  <c r="R199" i="78"/>
  <c r="R196" i="78"/>
  <c r="R193" i="78"/>
  <c r="R190" i="78"/>
  <c r="R187" i="78"/>
  <c r="R184" i="78"/>
  <c r="R181" i="78"/>
  <c r="R178" i="78"/>
  <c r="R175" i="78"/>
  <c r="R172" i="78"/>
  <c r="R169" i="78"/>
  <c r="R166" i="78"/>
  <c r="R163" i="78"/>
  <c r="R160" i="78"/>
  <c r="R157" i="78"/>
  <c r="R154" i="78"/>
  <c r="R151" i="78"/>
  <c r="R148" i="78"/>
  <c r="R145" i="78"/>
  <c r="R142" i="78"/>
  <c r="R139" i="78"/>
  <c r="R136" i="78"/>
  <c r="R133" i="78"/>
  <c r="R130" i="78"/>
  <c r="R127" i="78"/>
  <c r="R124" i="78"/>
  <c r="R121" i="78"/>
  <c r="R118" i="78"/>
  <c r="R115" i="78"/>
  <c r="R112" i="78"/>
  <c r="R109" i="78"/>
  <c r="R106" i="78"/>
  <c r="R103" i="78"/>
  <c r="R100" i="78"/>
  <c r="R343" i="78"/>
  <c r="R336" i="78"/>
  <c r="R325" i="78"/>
  <c r="R318" i="78"/>
  <c r="R307" i="78"/>
  <c r="R300" i="78"/>
  <c r="R289" i="78"/>
  <c r="R282" i="78"/>
  <c r="R271" i="78"/>
  <c r="R264" i="78"/>
  <c r="R253" i="78"/>
  <c r="R245" i="78"/>
  <c r="R234" i="78"/>
  <c r="R227" i="78"/>
  <c r="R216" i="78"/>
  <c r="R209" i="78"/>
  <c r="R198" i="78"/>
  <c r="R191" i="78"/>
  <c r="R180" i="78"/>
  <c r="R173" i="78"/>
  <c r="R162" i="78"/>
  <c r="R155" i="78"/>
  <c r="R144" i="78"/>
  <c r="R137" i="78"/>
  <c r="R126" i="78"/>
  <c r="R119" i="78"/>
  <c r="R108" i="78"/>
  <c r="R101" i="78"/>
  <c r="U370" i="61"/>
  <c r="U363" i="61"/>
  <c r="U359" i="61"/>
  <c r="U352" i="61"/>
  <c r="U345" i="61"/>
  <c r="U341" i="61"/>
  <c r="U334" i="61"/>
  <c r="U327" i="61"/>
  <c r="U323" i="61"/>
  <c r="U316" i="61"/>
  <c r="U309" i="61"/>
  <c r="U305" i="61"/>
  <c r="U298" i="61"/>
  <c r="U291" i="61"/>
  <c r="U287" i="61"/>
  <c r="U280" i="61"/>
  <c r="U273" i="61"/>
  <c r="U268" i="61"/>
  <c r="U261" i="61"/>
  <c r="U253" i="61"/>
  <c r="U248" i="61"/>
  <c r="U241" i="61"/>
  <c r="U234" i="61"/>
  <c r="U230" i="61"/>
  <c r="U223" i="61"/>
  <c r="U216" i="61"/>
  <c r="U212" i="61"/>
  <c r="U205" i="61"/>
  <c r="U198" i="61"/>
  <c r="U194" i="61"/>
  <c r="U187" i="61"/>
  <c r="U180" i="61"/>
  <c r="U176" i="61"/>
  <c r="U169" i="61"/>
  <c r="U161" i="61"/>
  <c r="U157" i="61"/>
  <c r="U150" i="61"/>
  <c r="U143" i="61"/>
  <c r="U139" i="61"/>
  <c r="U132" i="61"/>
  <c r="U125" i="61"/>
  <c r="U121" i="61"/>
  <c r="U114" i="61"/>
  <c r="U107" i="61"/>
  <c r="U103" i="61"/>
  <c r="U96" i="61"/>
  <c r="U89" i="61"/>
  <c r="U85" i="61"/>
  <c r="U78" i="61"/>
  <c r="U71" i="61"/>
  <c r="U67" i="61"/>
  <c r="U60" i="61"/>
  <c r="U53" i="61"/>
  <c r="U49" i="61"/>
  <c r="U42" i="61"/>
  <c r="U35" i="61"/>
  <c r="U31" i="61"/>
  <c r="I11" i="80"/>
  <c r="R339" i="78"/>
  <c r="R328" i="78"/>
  <c r="R321" i="78"/>
  <c r="R310" i="78"/>
  <c r="R303" i="78"/>
  <c r="R292" i="78"/>
  <c r="R285" i="78"/>
  <c r="R274" i="78"/>
  <c r="R267" i="78"/>
  <c r="R256" i="78"/>
  <c r="R248" i="78"/>
  <c r="R237" i="78"/>
  <c r="R230" i="78"/>
  <c r="R219" i="78"/>
  <c r="R212" i="78"/>
  <c r="R201" i="78"/>
  <c r="R194" i="78"/>
  <c r="R183" i="78"/>
  <c r="R176" i="78"/>
  <c r="R165" i="78"/>
  <c r="R158" i="78"/>
  <c r="R147" i="78"/>
  <c r="R140" i="78"/>
  <c r="R129" i="78"/>
  <c r="R122" i="78"/>
  <c r="R111" i="78"/>
  <c r="R104" i="78"/>
  <c r="R97" i="78"/>
  <c r="R94" i="78"/>
  <c r="R91" i="78"/>
  <c r="R88" i="78"/>
  <c r="R85" i="78"/>
  <c r="R82" i="78"/>
  <c r="R79" i="78"/>
  <c r="R76" i="78"/>
  <c r="R73" i="78"/>
  <c r="R70" i="78"/>
  <c r="R67" i="78"/>
  <c r="R64" i="78"/>
  <c r="R61" i="78"/>
  <c r="R58" i="78"/>
  <c r="R55" i="78"/>
  <c r="R52" i="78"/>
  <c r="R49" i="78"/>
  <c r="R46" i="78"/>
  <c r="R43" i="78"/>
  <c r="R40" i="78"/>
  <c r="R37" i="78"/>
  <c r="R34" i="78"/>
  <c r="R30" i="78"/>
  <c r="R27" i="78"/>
  <c r="R24" i="78"/>
  <c r="R21" i="78"/>
  <c r="R18" i="78"/>
  <c r="R15" i="78"/>
  <c r="R11" i="78"/>
  <c r="K379" i="76"/>
  <c r="K376" i="76"/>
  <c r="K373" i="76"/>
  <c r="K370" i="76"/>
  <c r="K365" i="76"/>
  <c r="K362" i="76"/>
  <c r="K359" i="76"/>
  <c r="K356" i="76"/>
  <c r="K353" i="76"/>
  <c r="K350" i="76"/>
  <c r="K347" i="76"/>
  <c r="K344" i="76"/>
  <c r="K341" i="76"/>
  <c r="K338" i="76"/>
  <c r="K335" i="76"/>
  <c r="K332" i="76"/>
  <c r="K329" i="76"/>
  <c r="K326" i="76"/>
  <c r="K323" i="76"/>
  <c r="K320" i="76"/>
  <c r="K317" i="76"/>
  <c r="K314" i="76"/>
  <c r="K311" i="76"/>
  <c r="K308" i="76"/>
  <c r="K305" i="76"/>
  <c r="K302" i="76"/>
  <c r="K299" i="76"/>
  <c r="K296" i="76"/>
  <c r="K293" i="76"/>
  <c r="K290" i="76"/>
  <c r="K287" i="76"/>
  <c r="K284" i="76"/>
  <c r="K281" i="76"/>
  <c r="K278" i="76"/>
  <c r="K275" i="76"/>
  <c r="K272" i="76"/>
  <c r="K268" i="76"/>
  <c r="K265" i="76"/>
  <c r="K262" i="76"/>
  <c r="K259" i="76"/>
  <c r="K256" i="76"/>
  <c r="K253" i="76"/>
  <c r="K250" i="76"/>
  <c r="K247" i="76"/>
  <c r="K244" i="76"/>
  <c r="K241" i="76"/>
  <c r="K238" i="76"/>
  <c r="K235" i="76"/>
  <c r="K232" i="76"/>
  <c r="K229" i="76"/>
  <c r="K226" i="76"/>
  <c r="K223" i="76"/>
  <c r="K220" i="76"/>
  <c r="K217" i="76"/>
  <c r="K214" i="76"/>
  <c r="K211" i="76"/>
  <c r="K208" i="76"/>
  <c r="K205" i="76"/>
  <c r="K202" i="76"/>
  <c r="K199" i="76"/>
  <c r="K196" i="76"/>
  <c r="K193" i="76"/>
  <c r="K190" i="76"/>
  <c r="K187" i="76"/>
  <c r="K184" i="76"/>
  <c r="K181" i="76"/>
  <c r="K178" i="76"/>
  <c r="K175" i="76"/>
  <c r="K172" i="76"/>
  <c r="K169" i="76"/>
  <c r="K166" i="76"/>
  <c r="K163" i="76"/>
  <c r="K160" i="76"/>
  <c r="K157" i="76"/>
  <c r="K154" i="76"/>
  <c r="K151" i="76"/>
  <c r="K148" i="76"/>
  <c r="K145" i="76"/>
  <c r="K142" i="76"/>
  <c r="K139" i="76"/>
  <c r="K136" i="76"/>
  <c r="K133" i="76"/>
  <c r="K130" i="76"/>
  <c r="K127" i="76"/>
  <c r="K124" i="76"/>
  <c r="K121" i="76"/>
  <c r="K118" i="76"/>
  <c r="K115" i="76"/>
  <c r="K112" i="76"/>
  <c r="K109" i="76"/>
  <c r="K106" i="76"/>
  <c r="K103" i="76"/>
  <c r="K100" i="76"/>
  <c r="K97" i="76"/>
  <c r="K94" i="76"/>
  <c r="K91" i="76"/>
  <c r="K88" i="76"/>
  <c r="K85" i="76"/>
  <c r="K82" i="76"/>
  <c r="K79" i="76"/>
  <c r="K76" i="76"/>
  <c r="K73" i="76"/>
  <c r="K70" i="76"/>
  <c r="K67" i="76"/>
  <c r="K64" i="76"/>
  <c r="K61" i="76"/>
  <c r="K58" i="76"/>
  <c r="K55" i="76"/>
  <c r="K52" i="76"/>
  <c r="K49" i="76"/>
  <c r="R342" i="78"/>
  <c r="R330" i="78"/>
  <c r="R313" i="78"/>
  <c r="R309" i="78"/>
  <c r="R288" i="78"/>
  <c r="R276" i="78"/>
  <c r="R259" i="78"/>
  <c r="R255" i="78"/>
  <c r="R233" i="78"/>
  <c r="R221" i="78"/>
  <c r="R204" i="78"/>
  <c r="R200" i="78"/>
  <c r="R179" i="78"/>
  <c r="R167" i="78"/>
  <c r="R150" i="78"/>
  <c r="R146" i="78"/>
  <c r="R125" i="78"/>
  <c r="R113" i="78"/>
  <c r="R96" i="78"/>
  <c r="R89" i="78"/>
  <c r="R78" i="78"/>
  <c r="R71" i="78"/>
  <c r="R60" i="78"/>
  <c r="R53" i="78"/>
  <c r="R42" i="78"/>
  <c r="R35" i="78"/>
  <c r="R23" i="78"/>
  <c r="R16" i="78"/>
  <c r="K375" i="76"/>
  <c r="K367" i="76"/>
  <c r="K355" i="76"/>
  <c r="K348" i="76"/>
  <c r="K337" i="76"/>
  <c r="K330" i="76"/>
  <c r="K319" i="76"/>
  <c r="K312" i="76"/>
  <c r="K301" i="76"/>
  <c r="K294" i="76"/>
  <c r="K283" i="76"/>
  <c r="K276" i="76"/>
  <c r="K264" i="76"/>
  <c r="K257" i="76"/>
  <c r="K246" i="76"/>
  <c r="K239" i="76"/>
  <c r="K228" i="76"/>
  <c r="K221" i="76"/>
  <c r="K210" i="76"/>
  <c r="K203" i="76"/>
  <c r="K192" i="76"/>
  <c r="K185" i="76"/>
  <c r="K174" i="76"/>
  <c r="K167" i="76"/>
  <c r="K156" i="76"/>
  <c r="K149" i="76"/>
  <c r="K138" i="76"/>
  <c r="K131" i="76"/>
  <c r="K120" i="76"/>
  <c r="K113" i="76"/>
  <c r="K102" i="76"/>
  <c r="K95" i="76"/>
  <c r="K84" i="76"/>
  <c r="K77" i="76"/>
  <c r="K66" i="76"/>
  <c r="K59" i="76"/>
  <c r="K48" i="76"/>
  <c r="K45" i="76"/>
  <c r="K42" i="76"/>
  <c r="K39" i="76"/>
  <c r="K36" i="76"/>
  <c r="K33" i="76"/>
  <c r="K30" i="76"/>
  <c r="K27" i="76"/>
  <c r="K24" i="76"/>
  <c r="K20" i="76"/>
  <c r="K17" i="76"/>
  <c r="K14" i="76"/>
  <c r="K11" i="76"/>
  <c r="L15" i="75"/>
  <c r="L12" i="75"/>
  <c r="L16" i="74"/>
  <c r="L13" i="74"/>
  <c r="K123" i="73"/>
  <c r="K120" i="73"/>
  <c r="K117" i="73"/>
  <c r="K114" i="73"/>
  <c r="K111" i="73"/>
  <c r="K108" i="73"/>
  <c r="K105" i="73"/>
  <c r="K102" i="73"/>
  <c r="K99" i="73"/>
  <c r="K96" i="73"/>
  <c r="K93" i="73"/>
  <c r="K90" i="73"/>
  <c r="K87" i="73"/>
  <c r="K84" i="73"/>
  <c r="K81" i="73"/>
  <c r="K78" i="73"/>
  <c r="K75" i="73"/>
  <c r="K72" i="73"/>
  <c r="K69" i="73"/>
  <c r="K66" i="73"/>
  <c r="K63" i="73"/>
  <c r="K60" i="73"/>
  <c r="K57" i="73"/>
  <c r="K53" i="73"/>
  <c r="K48" i="73"/>
  <c r="K45" i="73"/>
  <c r="K42" i="73"/>
  <c r="K39" i="73"/>
  <c r="K36" i="73"/>
  <c r="K33" i="73"/>
  <c r="K30" i="73"/>
  <c r="K26" i="73"/>
  <c r="K22" i="73"/>
  <c r="K18" i="73"/>
  <c r="K15" i="73"/>
  <c r="K12" i="73"/>
  <c r="M48" i="72"/>
  <c r="M45" i="72"/>
  <c r="M42" i="72"/>
  <c r="M39" i="72"/>
  <c r="M36" i="72"/>
  <c r="M32" i="72"/>
  <c r="M29" i="72"/>
  <c r="M26" i="72"/>
  <c r="M23" i="72"/>
  <c r="M20" i="72"/>
  <c r="M17" i="72"/>
  <c r="M13" i="72"/>
  <c r="S37" i="71"/>
  <c r="S34" i="71"/>
  <c r="S32" i="71"/>
  <c r="S25" i="71"/>
  <c r="S28" i="71"/>
  <c r="S18" i="71"/>
  <c r="S15" i="71"/>
  <c r="S12" i="71"/>
  <c r="K18" i="67"/>
  <c r="K15" i="67"/>
  <c r="K12" i="67"/>
  <c r="L16" i="66"/>
  <c r="L13" i="66"/>
  <c r="L20" i="65"/>
  <c r="L17" i="65"/>
  <c r="L13" i="65"/>
  <c r="O26" i="64"/>
  <c r="O23" i="64"/>
  <c r="O19" i="64"/>
  <c r="O16" i="64"/>
  <c r="O13" i="64"/>
  <c r="N82" i="63"/>
  <c r="N78" i="63"/>
  <c r="N75" i="63"/>
  <c r="N72" i="63"/>
  <c r="N69" i="63"/>
  <c r="N66" i="63"/>
  <c r="N63" i="63"/>
  <c r="N60" i="63"/>
  <c r="N57" i="63"/>
  <c r="N54" i="63"/>
  <c r="N51" i="63"/>
  <c r="N48" i="63"/>
  <c r="N45" i="63"/>
  <c r="N42" i="63"/>
  <c r="N39" i="63"/>
  <c r="N35" i="63"/>
  <c r="N32" i="63"/>
  <c r="N29" i="63"/>
  <c r="N25" i="63"/>
  <c r="N22" i="63"/>
  <c r="R337" i="78"/>
  <c r="R333" i="78"/>
  <c r="R316" i="78"/>
  <c r="R304" i="78"/>
  <c r="R283" i="78"/>
  <c r="R279" i="78"/>
  <c r="R262" i="78"/>
  <c r="R249" i="78"/>
  <c r="R228" i="78"/>
  <c r="R224" i="78"/>
  <c r="R207" i="78"/>
  <c r="R195" i="78"/>
  <c r="R174" i="78"/>
  <c r="R170" i="78"/>
  <c r="R153" i="78"/>
  <c r="R141" i="78"/>
  <c r="R120" i="78"/>
  <c r="R116" i="78"/>
  <c r="R99" i="78"/>
  <c r="R92" i="78"/>
  <c r="R81" i="78"/>
  <c r="R74" i="78"/>
  <c r="R63" i="78"/>
  <c r="R56" i="78"/>
  <c r="R45" i="78"/>
  <c r="R38" i="78"/>
  <c r="R26" i="78"/>
  <c r="R19" i="78"/>
  <c r="K378" i="76"/>
  <c r="K371" i="76"/>
  <c r="K358" i="76"/>
  <c r="K351" i="76"/>
  <c r="K340" i="76"/>
  <c r="K333" i="76"/>
  <c r="K322" i="76"/>
  <c r="K315" i="76"/>
  <c r="K304" i="76"/>
  <c r="K297" i="76"/>
  <c r="K286" i="76"/>
  <c r="K279" i="76"/>
  <c r="K267" i="76"/>
  <c r="K260" i="76"/>
  <c r="K249" i="76"/>
  <c r="K242" i="76"/>
  <c r="K231" i="76"/>
  <c r="K224" i="76"/>
  <c r="K213" i="76"/>
  <c r="K206" i="76"/>
  <c r="K195" i="76"/>
  <c r="K188" i="76"/>
  <c r="K177" i="76"/>
  <c r="K170" i="76"/>
  <c r="K159" i="76"/>
  <c r="K152" i="76"/>
  <c r="K141" i="76"/>
  <c r="K134" i="76"/>
  <c r="K123" i="76"/>
  <c r="K116" i="76"/>
  <c r="K105" i="76"/>
  <c r="K98" i="76"/>
  <c r="K87" i="76"/>
  <c r="K80" i="76"/>
  <c r="K69" i="76"/>
  <c r="K62" i="76"/>
  <c r="K51" i="76"/>
  <c r="U371" i="61"/>
  <c r="U367" i="61"/>
  <c r="U355" i="61"/>
  <c r="U351" i="61"/>
  <c r="U347" i="61"/>
  <c r="U343" i="61"/>
  <c r="U339" i="61"/>
  <c r="U335" i="61"/>
  <c r="U331" i="61"/>
  <c r="U319" i="61"/>
  <c r="U315" i="61"/>
  <c r="U311" i="61"/>
  <c r="U307" i="61"/>
  <c r="U303" i="61"/>
  <c r="U299" i="61"/>
  <c r="U295" i="61"/>
  <c r="U283" i="61"/>
  <c r="U279" i="61"/>
  <c r="U275" i="61"/>
  <c r="U270" i="61"/>
  <c r="U266" i="61"/>
  <c r="U262" i="61"/>
  <c r="U257" i="61"/>
  <c r="U244" i="61"/>
  <c r="U240" i="61"/>
  <c r="U236" i="61"/>
  <c r="U232" i="61"/>
  <c r="U228" i="61"/>
  <c r="U224" i="61"/>
  <c r="U220" i="61"/>
  <c r="U208" i="61"/>
  <c r="U204" i="61"/>
  <c r="U200" i="61"/>
  <c r="U196" i="61"/>
  <c r="U192" i="61"/>
  <c r="U188" i="61"/>
  <c r="U184" i="61"/>
  <c r="U172" i="61"/>
  <c r="U167" i="61"/>
  <c r="U163" i="61"/>
  <c r="U159" i="61"/>
  <c r="U155" i="61"/>
  <c r="U151" i="61"/>
  <c r="U147" i="61"/>
  <c r="U135" i="61"/>
  <c r="U131" i="61"/>
  <c r="U127" i="61"/>
  <c r="U123" i="61"/>
  <c r="U119" i="61"/>
  <c r="U115" i="61"/>
  <c r="U111" i="61"/>
  <c r="U99" i="61"/>
  <c r="U95" i="61"/>
  <c r="U91" i="61"/>
  <c r="U87" i="61"/>
  <c r="U83" i="61"/>
  <c r="U79" i="61"/>
  <c r="U75" i="61"/>
  <c r="U63" i="61"/>
  <c r="U59" i="61"/>
  <c r="U55" i="61"/>
  <c r="U51" i="61"/>
  <c r="U47" i="61"/>
  <c r="U43" i="61"/>
  <c r="U39" i="61"/>
  <c r="U27" i="61"/>
  <c r="U20" i="61"/>
  <c r="U16" i="61"/>
  <c r="L55" i="58"/>
  <c r="L46" i="58"/>
  <c r="L40" i="58"/>
  <c r="L34" i="58"/>
  <c r="L28" i="58"/>
  <c r="L22" i="58"/>
  <c r="L14" i="58"/>
  <c r="D35" i="88"/>
  <c r="D27" i="88"/>
  <c r="D18" i="88"/>
  <c r="R327" i="78"/>
  <c r="R295" i="78"/>
  <c r="R291" i="78"/>
  <c r="R286" i="78"/>
  <c r="R258" i="78"/>
  <c r="R239" i="78"/>
  <c r="R215" i="78"/>
  <c r="R206" i="78"/>
  <c r="R164" i="78"/>
  <c r="R132" i="78"/>
  <c r="R128" i="78"/>
  <c r="R123" i="78"/>
  <c r="R95" i="78"/>
  <c r="R83" i="78"/>
  <c r="R66" i="78"/>
  <c r="R62" i="78"/>
  <c r="R41" i="78"/>
  <c r="R28" i="78"/>
  <c r="R10" i="78"/>
  <c r="K377" i="76"/>
  <c r="K354" i="76"/>
  <c r="K342" i="76"/>
  <c r="K325" i="76"/>
  <c r="K321" i="76"/>
  <c r="K300" i="76"/>
  <c r="K288" i="76"/>
  <c r="K271" i="76"/>
  <c r="K266" i="76"/>
  <c r="K245" i="76"/>
  <c r="K233" i="76"/>
  <c r="K216" i="76"/>
  <c r="K212" i="76"/>
  <c r="K191" i="76"/>
  <c r="K179" i="76"/>
  <c r="K162" i="76"/>
  <c r="K158" i="76"/>
  <c r="K137" i="76"/>
  <c r="K125" i="76"/>
  <c r="K108" i="76"/>
  <c r="K104" i="76"/>
  <c r="K83" i="76"/>
  <c r="K71" i="76"/>
  <c r="K54" i="76"/>
  <c r="K50" i="76"/>
  <c r="K46" i="76"/>
  <c r="K35" i="76"/>
  <c r="K28" i="76"/>
  <c r="K16" i="76"/>
  <c r="L16" i="75"/>
  <c r="L12" i="74"/>
  <c r="K118" i="73"/>
  <c r="K107" i="73"/>
  <c r="K100" i="73"/>
  <c r="K89" i="73"/>
  <c r="K82" i="73"/>
  <c r="K71" i="73"/>
  <c r="K64" i="73"/>
  <c r="K51" i="73"/>
  <c r="K43" i="73"/>
  <c r="K32" i="73"/>
  <c r="K24" i="73"/>
  <c r="K11" i="73"/>
  <c r="M43" i="72"/>
  <c r="M31" i="72"/>
  <c r="M24" i="72"/>
  <c r="M12" i="72"/>
  <c r="S23" i="71"/>
  <c r="S17" i="71"/>
  <c r="K19" i="67"/>
  <c r="L15" i="66"/>
  <c r="L18" i="65"/>
  <c r="O22" i="64"/>
  <c r="O14" i="64"/>
  <c r="N74" i="63"/>
  <c r="N67" i="63"/>
  <c r="N56" i="63"/>
  <c r="N49" i="63"/>
  <c r="N37" i="63"/>
  <c r="N30" i="63"/>
  <c r="U366" i="61"/>
  <c r="U353" i="61"/>
  <c r="U338" i="61"/>
  <c r="U329" i="61"/>
  <c r="U325" i="61"/>
  <c r="U321" i="61"/>
  <c r="U312" i="61"/>
  <c r="U297" i="61"/>
  <c r="U284" i="61"/>
  <c r="U269" i="61"/>
  <c r="U264" i="61"/>
  <c r="U259" i="61"/>
  <c r="U254" i="61"/>
  <c r="U249" i="61"/>
  <c r="U239" i="61"/>
  <c r="U235" i="61"/>
  <c r="U193" i="61"/>
  <c r="U189" i="61"/>
  <c r="U179" i="61"/>
  <c r="U175" i="61"/>
  <c r="U171" i="61"/>
  <c r="U165" i="61"/>
  <c r="U160" i="61"/>
  <c r="U146" i="61"/>
  <c r="U133" i="61"/>
  <c r="U118" i="61"/>
  <c r="U109" i="61"/>
  <c r="U105" i="61"/>
  <c r="U101" i="61"/>
  <c r="U92" i="61"/>
  <c r="U77" i="61"/>
  <c r="U64" i="61"/>
  <c r="U50" i="61"/>
  <c r="U45" i="61"/>
  <c r="U40" i="61"/>
  <c r="U36" i="61"/>
  <c r="U32" i="61"/>
  <c r="U19" i="61"/>
  <c r="U15" i="61"/>
  <c r="L49" i="58"/>
  <c r="L42" i="58"/>
  <c r="L35" i="58"/>
  <c r="L27" i="58"/>
  <c r="L18" i="58"/>
  <c r="L20" i="58"/>
  <c r="D29" i="88"/>
  <c r="D19" i="88"/>
  <c r="R331" i="78"/>
  <c r="R322" i="78"/>
  <c r="R298" i="78"/>
  <c r="R280" i="78"/>
  <c r="R252" i="78"/>
  <c r="R246" i="78"/>
  <c r="R242" i="78"/>
  <c r="R210" i="78"/>
  <c r="R168" i="78"/>
  <c r="R159" i="78"/>
  <c r="R135" i="78"/>
  <c r="R117" i="78"/>
  <c r="R90" i="78"/>
  <c r="R86" i="78"/>
  <c r="R69" i="78"/>
  <c r="R57" i="78"/>
  <c r="R36" i="78"/>
  <c r="R31" i="78"/>
  <c r="R14" i="78"/>
  <c r="K372" i="76"/>
  <c r="K349" i="76"/>
  <c r="K345" i="76"/>
  <c r="K328" i="76"/>
  <c r="K316" i="76"/>
  <c r="K295" i="76"/>
  <c r="K291" i="76"/>
  <c r="K274" i="76"/>
  <c r="K261" i="76"/>
  <c r="K240" i="76"/>
  <c r="K236" i="76"/>
  <c r="K219" i="76"/>
  <c r="K207" i="76"/>
  <c r="K186" i="76"/>
  <c r="K182" i="76"/>
  <c r="K165" i="76"/>
  <c r="K153" i="76"/>
  <c r="K132" i="76"/>
  <c r="K128" i="76"/>
  <c r="K111" i="76"/>
  <c r="K99" i="76"/>
  <c r="K78" i="76"/>
  <c r="K74" i="76"/>
  <c r="K57" i="76"/>
  <c r="K38" i="76"/>
  <c r="K31" i="76"/>
  <c r="K19" i="76"/>
  <c r="K12" i="76"/>
  <c r="L15" i="74"/>
  <c r="K121" i="73"/>
  <c r="K110" i="73"/>
  <c r="K103" i="73"/>
  <c r="K92" i="73"/>
  <c r="K85" i="73"/>
  <c r="K74" i="73"/>
  <c r="K67" i="73"/>
  <c r="K55" i="73"/>
  <c r="K46" i="73"/>
  <c r="K35" i="73"/>
  <c r="K27" i="73"/>
  <c r="K14" i="73"/>
  <c r="M46" i="72"/>
  <c r="M34" i="72"/>
  <c r="M27" i="72"/>
  <c r="M16" i="72"/>
  <c r="S35" i="71"/>
  <c r="S20" i="71"/>
  <c r="S13" i="71"/>
  <c r="K11" i="67"/>
  <c r="L11" i="66"/>
  <c r="O25" i="64"/>
  <c r="O17" i="64"/>
  <c r="N77" i="63"/>
  <c r="N70" i="63"/>
  <c r="N59" i="63"/>
  <c r="N52" i="63"/>
  <c r="N41" i="63"/>
  <c r="N33" i="63"/>
  <c r="N21" i="63"/>
  <c r="N18" i="63"/>
  <c r="N15" i="63"/>
  <c r="N12" i="63"/>
  <c r="O263" i="62"/>
  <c r="O260" i="62"/>
  <c r="O256" i="62"/>
  <c r="O253" i="62"/>
  <c r="O250" i="62"/>
  <c r="O246" i="62"/>
  <c r="O243" i="62"/>
  <c r="O239" i="62"/>
  <c r="O235" i="62"/>
  <c r="O232" i="62"/>
  <c r="O229" i="62"/>
  <c r="O226" i="62"/>
  <c r="O223" i="62"/>
  <c r="O220" i="62"/>
  <c r="O215" i="62"/>
  <c r="O212" i="62"/>
  <c r="O209" i="62"/>
  <c r="O206" i="62"/>
  <c r="O204" i="62"/>
  <c r="O202" i="62"/>
  <c r="O241" i="62"/>
  <c r="O197" i="62"/>
  <c r="O194" i="62"/>
  <c r="O192" i="62"/>
  <c r="O189" i="62"/>
  <c r="O183" i="62"/>
  <c r="O180" i="62"/>
  <c r="O177" i="62"/>
  <c r="O174" i="62"/>
  <c r="O171" i="62"/>
  <c r="O168" i="62"/>
  <c r="O165" i="62"/>
  <c r="O162" i="62"/>
  <c r="O159" i="62"/>
  <c r="O156" i="62"/>
  <c r="O153" i="62"/>
  <c r="O150" i="62"/>
  <c r="O147" i="62"/>
  <c r="O144" i="62"/>
  <c r="O141" i="62"/>
  <c r="O138" i="62"/>
  <c r="O135" i="62"/>
  <c r="O132" i="62"/>
  <c r="O129" i="62"/>
  <c r="O126" i="62"/>
  <c r="O123" i="62"/>
  <c r="O120" i="62"/>
  <c r="O117" i="62"/>
  <c r="O113" i="62"/>
  <c r="O110" i="62"/>
  <c r="O107" i="62"/>
  <c r="O104" i="62"/>
  <c r="O101" i="62"/>
  <c r="O98" i="62"/>
  <c r="O95" i="62"/>
  <c r="O92" i="62"/>
  <c r="O89" i="62"/>
  <c r="O86" i="62"/>
  <c r="O83" i="62"/>
  <c r="O80" i="62"/>
  <c r="O77" i="62"/>
  <c r="O74" i="62"/>
  <c r="O71" i="62"/>
  <c r="O68" i="62"/>
  <c r="O65" i="62"/>
  <c r="O62" i="62"/>
  <c r="O59" i="62"/>
  <c r="O56" i="62"/>
  <c r="O53" i="62"/>
  <c r="O50" i="62"/>
  <c r="O46" i="62"/>
  <c r="O43" i="62"/>
  <c r="O40" i="62"/>
  <c r="O37" i="62"/>
  <c r="O34" i="62"/>
  <c r="O31" i="62"/>
  <c r="O28" i="62"/>
  <c r="O25" i="62"/>
  <c r="O22" i="62"/>
  <c r="O19" i="62"/>
  <c r="O16" i="62"/>
  <c r="O13" i="62"/>
  <c r="U374" i="61"/>
  <c r="U365" i="61"/>
  <c r="U361" i="61"/>
  <c r="U357" i="61"/>
  <c r="U348" i="61"/>
  <c r="U333" i="61"/>
  <c r="U320" i="61"/>
  <c r="R306" i="78"/>
  <c r="R301" i="78"/>
  <c r="R270" i="78"/>
  <c r="R261" i="78"/>
  <c r="R243" i="78"/>
  <c r="R203" i="78"/>
  <c r="R185" i="78"/>
  <c r="R80" i="78"/>
  <c r="R48" i="78"/>
  <c r="R44" i="78"/>
  <c r="R39" i="78"/>
  <c r="K380" i="76"/>
  <c r="K360" i="76"/>
  <c r="K336" i="76"/>
  <c r="K327" i="76"/>
  <c r="K285" i="76"/>
  <c r="K252" i="76"/>
  <c r="K248" i="76"/>
  <c r="K243" i="76"/>
  <c r="K215" i="76"/>
  <c r="K197" i="76"/>
  <c r="K173" i="76"/>
  <c r="K164" i="76"/>
  <c r="K122" i="76"/>
  <c r="K90" i="76"/>
  <c r="K86" i="76"/>
  <c r="K81" i="76"/>
  <c r="K53" i="76"/>
  <c r="K40" i="76"/>
  <c r="K22" i="76"/>
  <c r="K18" i="76"/>
  <c r="L11" i="74"/>
  <c r="K112" i="73"/>
  <c r="K95" i="73"/>
  <c r="K91" i="73"/>
  <c r="K70" i="73"/>
  <c r="K58" i="73"/>
  <c r="K38" i="73"/>
  <c r="K34" i="73"/>
  <c r="M49" i="72"/>
  <c r="M37" i="72"/>
  <c r="M19" i="72"/>
  <c r="M15" i="72"/>
  <c r="S16" i="71"/>
  <c r="K13" i="67"/>
  <c r="L12" i="65"/>
  <c r="O24" i="64"/>
  <c r="N73" i="63"/>
  <c r="N61" i="63"/>
  <c r="N44" i="63"/>
  <c r="N40" i="63"/>
  <c r="N14" i="63"/>
  <c r="O261" i="62"/>
  <c r="O249" i="62"/>
  <c r="O240" i="62"/>
  <c r="O228" i="62"/>
  <c r="O221" i="62"/>
  <c r="O208" i="62"/>
  <c r="O203" i="62"/>
  <c r="O237" i="62"/>
  <c r="O184" i="62"/>
  <c r="O173" i="62"/>
  <c r="O166" i="62"/>
  <c r="O155" i="62"/>
  <c r="O148" i="62"/>
  <c r="O137" i="62"/>
  <c r="O130" i="62"/>
  <c r="O119" i="62"/>
  <c r="O111" i="62"/>
  <c r="O100" i="62"/>
  <c r="O93" i="62"/>
  <c r="O82" i="62"/>
  <c r="O75" i="62"/>
  <c r="O64" i="62"/>
  <c r="O57" i="62"/>
  <c r="O45" i="62"/>
  <c r="O38" i="62"/>
  <c r="O27" i="62"/>
  <c r="O20" i="62"/>
  <c r="U373" i="61"/>
  <c r="U368" i="61"/>
  <c r="U362" i="61"/>
  <c r="U346" i="61"/>
  <c r="U336" i="61"/>
  <c r="U330" i="61"/>
  <c r="U308" i="61"/>
  <c r="U293" i="61"/>
  <c r="U289" i="61"/>
  <c r="U285" i="61"/>
  <c r="U263" i="61"/>
  <c r="U256" i="61"/>
  <c r="U251" i="61"/>
  <c r="U245" i="61"/>
  <c r="U229" i="61"/>
  <c r="U225" i="61"/>
  <c r="U215" i="61"/>
  <c r="U211" i="61"/>
  <c r="U207" i="61"/>
  <c r="U202" i="61"/>
  <c r="U197" i="61"/>
  <c r="U191" i="61"/>
  <c r="U186" i="61"/>
  <c r="U177" i="61"/>
  <c r="U149" i="61"/>
  <c r="U144" i="61"/>
  <c r="U140" i="61"/>
  <c r="U120" i="61"/>
  <c r="U110" i="61"/>
  <c r="U94" i="61"/>
  <c r="U84" i="61"/>
  <c r="U80" i="61"/>
  <c r="U74" i="61"/>
  <c r="U56" i="61"/>
  <c r="U29" i="61"/>
  <c r="U21" i="61"/>
  <c r="L48" i="58"/>
  <c r="L39" i="58"/>
  <c r="L31" i="58"/>
  <c r="L23" i="58"/>
  <c r="L12" i="58"/>
  <c r="D28" i="88"/>
  <c r="D16" i="88"/>
  <c r="U28" i="61"/>
  <c r="R62" i="59"/>
  <c r="R52" i="59"/>
  <c r="R46" i="59"/>
  <c r="R39" i="59"/>
  <c r="R33" i="59"/>
  <c r="R27" i="59"/>
  <c r="R20" i="59"/>
  <c r="R14" i="59"/>
  <c r="L38" i="58"/>
  <c r="L30" i="58"/>
  <c r="D26" i="88"/>
  <c r="D13" i="88"/>
  <c r="K176" i="76"/>
  <c r="K107" i="76"/>
  <c r="K34" i="76"/>
  <c r="L14" i="74"/>
  <c r="K94" i="73"/>
  <c r="K73" i="73"/>
  <c r="K50" i="73"/>
  <c r="K17" i="73"/>
  <c r="M30" i="72"/>
  <c r="S19" i="71"/>
  <c r="L14" i="66"/>
  <c r="N76" i="63"/>
  <c r="N55" i="63"/>
  <c r="N43" i="63"/>
  <c r="N24" i="63"/>
  <c r="O255" i="62"/>
  <c r="O234" i="62"/>
  <c r="O214" i="62"/>
  <c r="O207" i="62"/>
  <c r="O179" i="62"/>
  <c r="O172" i="62"/>
  <c r="O154" i="62"/>
  <c r="O106" i="62"/>
  <c r="O88" i="62"/>
  <c r="O70" i="62"/>
  <c r="O52" i="62"/>
  <c r="O33" i="62"/>
  <c r="O26" i="62"/>
  <c r="U344" i="61"/>
  <c r="U317" i="61"/>
  <c r="U296" i="61"/>
  <c r="U288" i="61"/>
  <c r="U227" i="61"/>
  <c r="U214" i="61"/>
  <c r="U201" i="61"/>
  <c r="U142" i="61"/>
  <c r="U134" i="61"/>
  <c r="U113" i="61"/>
  <c r="U98" i="61"/>
  <c r="U82" i="61"/>
  <c r="U54" i="61"/>
  <c r="U37" i="61"/>
  <c r="U14" i="61"/>
  <c r="L37" i="58"/>
  <c r="L17" i="58"/>
  <c r="D23" i="88"/>
  <c r="I18" i="80"/>
  <c r="K13" i="81"/>
  <c r="R294" i="78"/>
  <c r="R236" i="78"/>
  <c r="R152" i="78"/>
  <c r="R87" i="78"/>
  <c r="R54" i="78"/>
  <c r="R17" i="78"/>
  <c r="K292" i="76"/>
  <c r="K258" i="76"/>
  <c r="K254" i="76"/>
  <c r="K222" i="76"/>
  <c r="K171" i="76"/>
  <c r="K129" i="76"/>
  <c r="K101" i="76"/>
  <c r="K60" i="76"/>
  <c r="K25" i="76"/>
  <c r="L14" i="75"/>
  <c r="K97" i="73"/>
  <c r="K80" i="73"/>
  <c r="K44" i="73"/>
  <c r="M47" i="72"/>
  <c r="M21" i="72"/>
  <c r="S31" i="71"/>
  <c r="L14" i="65"/>
  <c r="N71" i="63"/>
  <c r="N46" i="63"/>
  <c r="N16" i="63"/>
  <c r="O251" i="62"/>
  <c r="O238" i="62"/>
  <c r="O219" i="62"/>
  <c r="O201" i="62"/>
  <c r="O195" i="62"/>
  <c r="O182" i="62"/>
  <c r="O164" i="62"/>
  <c r="O157" i="62"/>
  <c r="O146" i="62"/>
  <c r="O128" i="62"/>
  <c r="O84" i="62"/>
  <c r="O66" i="62"/>
  <c r="O36" i="62"/>
  <c r="O11" i="62"/>
  <c r="U360" i="61"/>
  <c r="U332" i="61"/>
  <c r="U301" i="61"/>
  <c r="U277" i="61"/>
  <c r="U265" i="61"/>
  <c r="U247" i="61"/>
  <c r="U209" i="61"/>
  <c r="U195" i="61"/>
  <c r="U174" i="61"/>
  <c r="U156" i="61"/>
  <c r="U128" i="61"/>
  <c r="U102" i="61"/>
  <c r="U76" i="61"/>
  <c r="U68" i="61"/>
  <c r="U18" i="61"/>
  <c r="R61" i="59"/>
  <c r="R54" i="59"/>
  <c r="R51" i="59"/>
  <c r="R48" i="59"/>
  <c r="R42" i="59"/>
  <c r="R35" i="59"/>
  <c r="R29" i="59"/>
  <c r="R22" i="59"/>
  <c r="R16" i="59"/>
  <c r="L56" i="58"/>
  <c r="L36" i="58"/>
  <c r="L16" i="58"/>
  <c r="D21" i="88"/>
  <c r="I13" i="80"/>
  <c r="R240" i="78"/>
  <c r="R225" i="78"/>
  <c r="R182" i="78"/>
  <c r="R177" i="78"/>
  <c r="R156" i="78"/>
  <c r="R110" i="78"/>
  <c r="R25" i="78"/>
  <c r="K357" i="76"/>
  <c r="K306" i="76"/>
  <c r="K230" i="76"/>
  <c r="K194" i="76"/>
  <c r="K143" i="76"/>
  <c r="K119" i="76"/>
  <c r="K68" i="76"/>
  <c r="K37" i="76"/>
  <c r="K15" i="76"/>
  <c r="K113" i="73"/>
  <c r="K88" i="73"/>
  <c r="K76" i="73"/>
  <c r="K59" i="73"/>
  <c r="K16" i="73"/>
  <c r="M33" i="72"/>
  <c r="S29" i="71"/>
  <c r="L17" i="66"/>
  <c r="N62" i="63"/>
  <c r="N23" i="63"/>
  <c r="O262" i="62"/>
  <c r="O233" i="62"/>
  <c r="O222" i="62"/>
  <c r="O248" i="62"/>
  <c r="O185" i="62"/>
  <c r="O167" i="62"/>
  <c r="O149" i="62"/>
  <c r="O131" i="62"/>
  <c r="O105" i="62"/>
  <c r="O87" i="62"/>
  <c r="O76" i="62"/>
  <c r="O58" i="62"/>
  <c r="O39" i="62"/>
  <c r="O21" i="62"/>
  <c r="U354" i="61"/>
  <c r="U337" i="61"/>
  <c r="U310" i="61"/>
  <c r="U290" i="61"/>
  <c r="U252" i="61"/>
  <c r="U242" i="61"/>
  <c r="U231" i="61"/>
  <c r="U221" i="61"/>
  <c r="U213" i="61"/>
  <c r="U199" i="61"/>
  <c r="U183" i="61"/>
  <c r="U173" i="61"/>
  <c r="U141" i="61"/>
  <c r="U122" i="61"/>
  <c r="U106" i="61"/>
  <c r="U81" i="61"/>
  <c r="U62" i="61"/>
  <c r="U46" i="61"/>
  <c r="U30" i="61"/>
  <c r="U22" i="61"/>
  <c r="L43" i="58"/>
  <c r="L25" i="58"/>
  <c r="L15" i="58"/>
  <c r="D20" i="88"/>
  <c r="I19" i="80"/>
  <c r="M14" i="72"/>
  <c r="R312" i="78"/>
  <c r="R189" i="78"/>
  <c r="R131" i="78"/>
  <c r="R114" i="78"/>
  <c r="R72" i="78"/>
  <c r="R20" i="78"/>
  <c r="K318" i="76"/>
  <c r="K309" i="76"/>
  <c r="K234" i="76"/>
  <c r="K201" i="76"/>
  <c r="K150" i="76"/>
  <c r="K114" i="76"/>
  <c r="K72" i="76"/>
  <c r="R315" i="78"/>
  <c r="R265" i="78"/>
  <c r="R218" i="78"/>
  <c r="R213" i="78"/>
  <c r="R197" i="78"/>
  <c r="R192" i="78"/>
  <c r="R188" i="78"/>
  <c r="R149" i="78"/>
  <c r="R134" i="78"/>
  <c r="R84" i="78"/>
  <c r="R75" i="78"/>
  <c r="R51" i="78"/>
  <c r="R33" i="78"/>
  <c r="K374" i="76"/>
  <c r="K368" i="76"/>
  <c r="K363" i="76"/>
  <c r="K331" i="76"/>
  <c r="K289" i="76"/>
  <c r="K280" i="76"/>
  <c r="K255" i="76"/>
  <c r="K237" i="76"/>
  <c r="K209" i="76"/>
  <c r="K204" i="76"/>
  <c r="K200" i="76"/>
  <c r="K168" i="76"/>
  <c r="K126" i="76"/>
  <c r="K117" i="76"/>
  <c r="K93" i="76"/>
  <c r="K75" i="76"/>
  <c r="K47" i="76"/>
  <c r="K43" i="76"/>
  <c r="K26" i="76"/>
  <c r="K13" i="76"/>
  <c r="K119" i="73"/>
  <c r="K115" i="73"/>
  <c r="K98" i="73"/>
  <c r="K86" i="73"/>
  <c r="K65" i="73"/>
  <c r="K61" i="73"/>
  <c r="K41" i="73"/>
  <c r="K28" i="73"/>
  <c r="M44" i="72"/>
  <c r="M40" i="72"/>
  <c r="M22" i="72"/>
  <c r="S36" i="71"/>
  <c r="S11" i="71"/>
  <c r="K16" i="67"/>
  <c r="L15" i="65"/>
  <c r="O18" i="64"/>
  <c r="N68" i="63"/>
  <c r="N64" i="63"/>
  <c r="N47" i="63"/>
  <c r="N34" i="63"/>
  <c r="N17" i="63"/>
  <c r="O264" i="62"/>
  <c r="O252" i="62"/>
  <c r="O244" i="62"/>
  <c r="O231" i="62"/>
  <c r="O224" i="62"/>
  <c r="O211" i="62"/>
  <c r="O205" i="62"/>
  <c r="O196" i="62"/>
  <c r="O190" i="62"/>
  <c r="O176" i="62"/>
  <c r="O169" i="62"/>
  <c r="O158" i="62"/>
  <c r="O151" i="62"/>
  <c r="O140" i="62"/>
  <c r="O133" i="62"/>
  <c r="O122" i="62"/>
  <c r="O115" i="62"/>
  <c r="O103" i="62"/>
  <c r="O96" i="62"/>
  <c r="O85" i="62"/>
  <c r="O78" i="62"/>
  <c r="O67" i="62"/>
  <c r="O60" i="62"/>
  <c r="O49" i="62"/>
  <c r="O41" i="62"/>
  <c r="O30" i="62"/>
  <c r="O23" i="62"/>
  <c r="O12" i="62"/>
  <c r="U356" i="61"/>
  <c r="U350" i="61"/>
  <c r="U340" i="61"/>
  <c r="U324" i="61"/>
  <c r="U318" i="61"/>
  <c r="U313" i="61"/>
  <c r="U302" i="61"/>
  <c r="U278" i="61"/>
  <c r="U274" i="61"/>
  <c r="U267" i="61"/>
  <c r="U255" i="61"/>
  <c r="U233" i="61"/>
  <c r="U219" i="61"/>
  <c r="U206" i="61"/>
  <c r="U185" i="61"/>
  <c r="U181" i="61"/>
  <c r="U170" i="61"/>
  <c r="U164" i="61"/>
  <c r="U158" i="61"/>
  <c r="U153" i="61"/>
  <c r="U148" i="61"/>
  <c r="U129" i="61"/>
  <c r="U124" i="61"/>
  <c r="U104" i="61"/>
  <c r="U88" i="61"/>
  <c r="U73" i="61"/>
  <c r="U69" i="61"/>
  <c r="U65" i="61"/>
  <c r="U44" i="61"/>
  <c r="U38" i="61"/>
  <c r="U33" i="61"/>
  <c r="U24" i="61"/>
  <c r="R58" i="59"/>
  <c r="R55" i="59"/>
  <c r="R49" i="59"/>
  <c r="R43" i="59"/>
  <c r="R36" i="59"/>
  <c r="R30" i="59"/>
  <c r="R23" i="59"/>
  <c r="R17" i="59"/>
  <c r="R11" i="59"/>
  <c r="L47" i="58"/>
  <c r="L21" i="58"/>
  <c r="D42" i="88"/>
  <c r="K12" i="81"/>
  <c r="I16" i="80"/>
  <c r="I10" i="80"/>
  <c r="R340" i="78"/>
  <c r="R324" i="78"/>
  <c r="R319" i="78"/>
  <c r="R273" i="78"/>
  <c r="R222" i="78"/>
  <c r="R143" i="78"/>
  <c r="R138" i="78"/>
  <c r="R107" i="78"/>
  <c r="R98" i="78"/>
  <c r="R93" i="78"/>
  <c r="R65" i="78"/>
  <c r="R47" i="78"/>
  <c r="R22" i="78"/>
  <c r="R13" i="78"/>
  <c r="K339" i="76"/>
  <c r="K307" i="76"/>
  <c r="K303" i="76"/>
  <c r="K298" i="76"/>
  <c r="K269" i="76"/>
  <c r="K251" i="76"/>
  <c r="K227" i="76"/>
  <c r="K218" i="76"/>
  <c r="K144" i="76"/>
  <c r="K140" i="76"/>
  <c r="K135" i="76"/>
  <c r="K89" i="76"/>
  <c r="K65" i="76"/>
  <c r="K56" i="76"/>
  <c r="K21" i="76"/>
  <c r="L11" i="75"/>
  <c r="K106" i="73"/>
  <c r="K77" i="73"/>
  <c r="K37" i="73"/>
  <c r="K13" i="73"/>
  <c r="M18" i="72"/>
  <c r="S27" i="71"/>
  <c r="L11" i="65"/>
  <c r="N81" i="63"/>
  <c r="N20" i="63"/>
  <c r="N13" i="63"/>
  <c r="O247" i="62"/>
  <c r="O227" i="62"/>
  <c r="O199" i="62"/>
  <c r="O193" i="62"/>
  <c r="O161" i="62"/>
  <c r="O143" i="62"/>
  <c r="O136" i="62"/>
  <c r="O125" i="62"/>
  <c r="O118" i="62"/>
  <c r="O99" i="62"/>
  <c r="O81" i="62"/>
  <c r="O63" i="62"/>
  <c r="O44" i="62"/>
  <c r="O15" i="62"/>
  <c r="U372" i="61"/>
  <c r="U328" i="61"/>
  <c r="U292" i="61"/>
  <c r="U238" i="61"/>
  <c r="U218" i="61"/>
  <c r="U210" i="61"/>
  <c r="U190" i="61"/>
  <c r="U138" i="61"/>
  <c r="U108" i="61"/>
  <c r="U93" i="61"/>
  <c r="U58" i="61"/>
  <c r="U48" i="61"/>
  <c r="L45" i="58"/>
  <c r="L29" i="58"/>
  <c r="D38" i="88"/>
  <c r="R334" i="78"/>
  <c r="R277" i="78"/>
  <c r="R268" i="78"/>
  <c r="R231" i="78"/>
  <c r="R102" i="78"/>
  <c r="R59" i="78"/>
  <c r="R50" i="78"/>
  <c r="K343" i="76"/>
  <c r="K334" i="76"/>
  <c r="K310" i="76"/>
  <c r="K263" i="76"/>
  <c r="K180" i="76"/>
  <c r="K147" i="76"/>
  <c r="K96" i="76"/>
  <c r="K92" i="76"/>
  <c r="K29" i="76"/>
  <c r="K122" i="73"/>
  <c r="K101" i="73"/>
  <c r="K68" i="73"/>
  <c r="K40" i="73"/>
  <c r="K21" i="73"/>
  <c r="M25" i="72"/>
  <c r="S14" i="71"/>
  <c r="L19" i="65"/>
  <c r="O12" i="64"/>
  <c r="N50" i="63"/>
  <c r="N28" i="63"/>
  <c r="O259" i="62"/>
  <c r="O230" i="62"/>
  <c r="O210" i="62"/>
  <c r="O175" i="62"/>
  <c r="O139" i="62"/>
  <c r="O121" i="62"/>
  <c r="O109" i="62"/>
  <c r="O102" i="62"/>
  <c r="O91" i="62"/>
  <c r="O73" i="62"/>
  <c r="O55" i="62"/>
  <c r="O47" i="62"/>
  <c r="O29" i="62"/>
  <c r="O18" i="62"/>
  <c r="U349" i="61"/>
  <c r="U322" i="61"/>
  <c r="U306" i="61"/>
  <c r="U282" i="61"/>
  <c r="U271" i="61"/>
  <c r="U260" i="61"/>
  <c r="U243" i="61"/>
  <c r="U222" i="61"/>
  <c r="U162" i="61"/>
  <c r="U152" i="61"/>
  <c r="U117" i="61"/>
  <c r="U112" i="61"/>
  <c r="U97" i="61"/>
  <c r="U72" i="61"/>
  <c r="U23" i="61"/>
  <c r="U13" i="61"/>
  <c r="R57" i="59"/>
  <c r="R45" i="59"/>
  <c r="R38" i="59"/>
  <c r="R32" i="59"/>
  <c r="R25" i="59"/>
  <c r="R19" i="59"/>
  <c r="R13" i="59"/>
  <c r="L44" i="58"/>
  <c r="L26" i="58"/>
  <c r="D33" i="88"/>
  <c r="R186" i="78"/>
  <c r="R161" i="78"/>
  <c r="R77" i="78"/>
  <c r="R68" i="78"/>
  <c r="K361" i="76"/>
  <c r="K352" i="76"/>
  <c r="K324" i="76"/>
  <c r="K282" i="76"/>
  <c r="K273" i="76"/>
  <c r="K198" i="76"/>
  <c r="K189" i="76"/>
  <c r="K161" i="76"/>
  <c r="K110" i="76"/>
  <c r="K41" i="76"/>
  <c r="L17" i="74"/>
  <c r="K109" i="73"/>
  <c r="K54" i="73"/>
  <c r="K31" i="73"/>
  <c r="M38" i="72"/>
  <c r="M11" i="72"/>
  <c r="K14" i="67"/>
  <c r="O20" i="64"/>
  <c r="N79" i="63"/>
  <c r="N58" i="63"/>
  <c r="N36" i="63"/>
  <c r="N19" i="63"/>
  <c r="O254" i="62"/>
  <c r="O242" i="62"/>
  <c r="O213" i="62"/>
  <c r="O198" i="62"/>
  <c r="O178" i="62"/>
  <c r="O160" i="62"/>
  <c r="O142" i="62"/>
  <c r="O124" i="62"/>
  <c r="O112" i="62"/>
  <c r="O94" i="62"/>
  <c r="O69" i="62"/>
  <c r="O51" i="62"/>
  <c r="O32" i="62"/>
  <c r="O14" i="62"/>
  <c r="U364" i="61"/>
  <c r="U326" i="61"/>
  <c r="U286" i="61"/>
  <c r="U281" i="61"/>
  <c r="U237" i="61"/>
  <c r="U226" i="61"/>
  <c r="U217" i="61"/>
  <c r="U203" i="61"/>
  <c r="U178" i="61"/>
  <c r="U166" i="61"/>
  <c r="U145" i="61"/>
  <c r="U137" i="61"/>
  <c r="U86" i="61"/>
  <c r="U57" i="61"/>
  <c r="U52" i="61"/>
  <c r="U41" i="61"/>
  <c r="U26" i="61"/>
  <c r="L54" i="58"/>
  <c r="L33" i="58"/>
  <c r="D31" i="88"/>
  <c r="L53" i="58"/>
  <c r="I14" i="80"/>
  <c r="R297" i="78"/>
  <c r="R171" i="78"/>
  <c r="R105" i="78"/>
  <c r="R29" i="78"/>
  <c r="K364" i="76"/>
  <c r="K346" i="76"/>
  <c r="K313" i="76"/>
  <c r="K277" i="76"/>
  <c r="K225" i="76"/>
  <c r="K183" i="76"/>
  <c r="K155" i="76"/>
  <c r="K146" i="76"/>
  <c r="K63" i="76"/>
  <c r="K79" i="73"/>
  <c r="K62" i="73"/>
  <c r="O11" i="64"/>
  <c r="N65" i="63"/>
  <c r="O236" i="62"/>
  <c r="O225" i="62"/>
  <c r="O181" i="62"/>
  <c r="O170" i="62"/>
  <c r="O127" i="62"/>
  <c r="O116" i="62"/>
  <c r="O72" i="62"/>
  <c r="O61" i="62"/>
  <c r="O17" i="62"/>
  <c r="U369" i="61"/>
  <c r="U154" i="61"/>
  <c r="U130" i="61"/>
  <c r="U116" i="61"/>
  <c r="U34" i="61"/>
  <c r="U12" i="61"/>
  <c r="R53" i="59"/>
  <c r="R44" i="59"/>
  <c r="R34" i="59"/>
  <c r="R24" i="59"/>
  <c r="R15" i="59"/>
  <c r="D30" i="88"/>
  <c r="U342" i="61"/>
  <c r="U294" i="61"/>
  <c r="R56" i="59"/>
  <c r="R37" i="59"/>
  <c r="R18" i="59"/>
  <c r="L41" i="58"/>
  <c r="K104" i="73"/>
  <c r="S24" i="71"/>
  <c r="U314" i="61"/>
  <c r="U276" i="61"/>
  <c r="L32" i="58"/>
  <c r="K44" i="76"/>
  <c r="N27" i="63"/>
  <c r="O258" i="62"/>
  <c r="O191" i="62"/>
  <c r="O134" i="62"/>
  <c r="O79" i="62"/>
  <c r="U246" i="61"/>
  <c r="R60" i="59"/>
  <c r="R50" i="59"/>
  <c r="R31" i="59"/>
  <c r="L24" i="58"/>
  <c r="K25" i="73"/>
  <c r="M28" i="72"/>
  <c r="U304" i="61"/>
  <c r="U182" i="61"/>
  <c r="U61" i="61"/>
  <c r="K83" i="73"/>
  <c r="K47" i="73"/>
  <c r="O15" i="64"/>
  <c r="N53" i="63"/>
  <c r="U136" i="61"/>
  <c r="U90" i="61"/>
  <c r="U66" i="61"/>
  <c r="U25" i="61"/>
  <c r="L50" i="58"/>
  <c r="D17" i="88"/>
  <c r="L13" i="75"/>
  <c r="K116" i="73"/>
  <c r="S26" i="71"/>
  <c r="K17" i="67"/>
  <c r="N11" i="63"/>
  <c r="O218" i="62"/>
  <c r="O257" i="62"/>
  <c r="O163" i="62"/>
  <c r="O152" i="62"/>
  <c r="O108" i="62"/>
  <c r="O97" i="62"/>
  <c r="O54" i="62"/>
  <c r="O42" i="62"/>
  <c r="U358" i="61"/>
  <c r="U17" i="61"/>
  <c r="R47" i="59"/>
  <c r="R28" i="59"/>
  <c r="L17" i="75"/>
  <c r="L12" i="66"/>
  <c r="U300" i="61"/>
  <c r="U70" i="61"/>
  <c r="K19" i="73"/>
  <c r="M41" i="72"/>
  <c r="O245" i="62"/>
  <c r="O200" i="62"/>
  <c r="O145" i="62"/>
  <c r="O90" i="62"/>
  <c r="O35" i="62"/>
  <c r="O24" i="62"/>
  <c r="U126" i="61"/>
  <c r="R41" i="59"/>
  <c r="R21" i="59"/>
  <c r="R12" i="59"/>
  <c r="K32" i="76"/>
  <c r="N31" i="63"/>
  <c r="U100" i="61"/>
  <c r="L13" i="58"/>
  <c r="O217" i="62"/>
  <c r="U11" i="61"/>
  <c r="S22" i="71"/>
  <c r="K11" i="81"/>
  <c r="D15" i="88"/>
  <c r="L11" i="58"/>
  <c r="R12" i="78"/>
  <c r="O188" i="62"/>
  <c r="O187" i="62"/>
  <c r="K10" i="81"/>
  <c r="D12" i="88"/>
  <c r="D37" i="88"/>
  <c r="D11" i="88"/>
  <c r="D10" i="88"/>
  <c r="R223" i="78" l="1"/>
  <c r="R241" i="78"/>
  <c r="R260" i="78"/>
  <c r="R278" i="78"/>
  <c r="R296" i="78"/>
  <c r="R314" i="78"/>
  <c r="R332" i="78"/>
  <c r="I17" i="80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30630]}"/>
    <s v="{[Medida].[Medida].&amp;[2]}"/>
    <s v="{[Keren].[Keren].[All]}"/>
    <s v="{[Cheshbon KM].[Hie Peilut].[Chevra].&amp;[389]&amp;[Kod_Peilut_L7_1041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<sst xmlns="http://schemas.openxmlformats.org/spreadsheetml/2006/main" count="10902" uniqueCount="2983">
  <si>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</si>
  <si>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</si>
  <si>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</si>
  <si>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</si>
  <si>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</si>
  <si>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</si>
  <si>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</si>
  <si>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</si>
  <si>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</si>
  <si>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</si>
  <si>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</si>
  <si>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</si>
  <si>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</si>
  <si>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</si>
  <si>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</si>
  <si>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</si>
  <si>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</si>
  <si>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</si>
  <si>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</si>
  <si>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</si>
  <si>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</si>
  <si>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</si>
  <si>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</si>
  <si>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</si>
  <si>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</si>
  <si>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</si>
  <si>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</si>
  <si>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</si>
  <si>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</si>
  <si>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</si>
  <si>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</si>
  <si>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</si>
  <si>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</si>
  <si>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</si>
  <si>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</si>
  <si>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</si>
  <si>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</si>
  <si>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</si>
  <si>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</si>
  <si>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</si>
  <si>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</si>
  <si>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</si>
  <si>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</si>
  <si>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</si>
  <si>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</si>
  <si>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</si>
  <si>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</si>
  <si>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</si>
  <si>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</si>
  <si>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</si>
  <si>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</si>
  <si>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</si>
  <si>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</si>
  <si>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</si>
  <si>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</si>
  <si>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</si>
  <si>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</si>
  <si>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</si>
  <si>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</si>
  <si>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</si>
  <si>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</si>
  <si>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</si>
  <si>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</si>
  <si>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</si>
  <si>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</si>
  <si>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</si>
  <si>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</si>
  <si>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</si>
  <si>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</si>
  <si>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</si>
  <si>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</si>
  <si>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</si>
  <si>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</si>
  <si>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</si>
  <si>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</si>
  <si>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</si>
  <si>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</si>
  <si>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</si>
  <si>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</si>
  <si>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</si>
  <si>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</si>
  <si>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</si>
  <si>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</si>
  <si>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</si>
  <si>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</si>
  <si>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</si>
  <si>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</si>
  <si>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</si>
  <si>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</si>
  <si>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</si>
  <si>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</si>
  <si>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</si>
  <si>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</si>
  <si>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</si>
  <si>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</si>
  <si>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</si>
  <si>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</si>
  <si>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</si>
  <si>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</si>
  <si>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</si>
  <si>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</si>
  <si>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</si>
  <si>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</si>
  <si>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</si>
  <si>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</si>
  <si>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</si>
  <si>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</si>
  <si>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</si>
  <si>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</si>
  <si>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</si>
  <si>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</si>
  <si>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</si>
  <si>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</si>
  <si>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</si>
  <si>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</si>
  <si>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</si>
  <si>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</si>
  <si>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</si>
  <si>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</si>
  <si>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</si>
  <si>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</si>
  <si>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</si>
  <si>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</si>
  <si>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</si>
  <si>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</si>
  <si>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</si>
  <si>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</si>
  <si>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</si>
  <si>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</si>
  <si>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</si>
  <si>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</si>
  <si>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</si>
  <si>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</si>
  <si>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</si>
  <si>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</si>
  <si>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</si>
  <si>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</si>
  <si>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</si>
  <si>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</si>
  <si>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</si>
  <si>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</si>
  <si>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</si>
  <si>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</si>
  <si>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</si>
  <si>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</si>
  <si>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</si>
  <si>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</si>
  <si>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</si>
  <si>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</si>
  <si>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</si>
  <si>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</si>
  <si>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</si>
  <si>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</si>
  <si>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</si>
  <si>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</si>
  <si>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</si>
  <si>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</si>
  <si>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</si>
  <si>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</si>
  <si>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</si>
  <si>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</si>
  <si>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</si>
  <si>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</si>
  <si>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</si>
  <si>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</si>
  <si>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</si>
  <si>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</si>
  <si>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</si>
  <si>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</si>
  <si>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</si>
  <si>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</si>
  <si>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</si>
  <si>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</si>
  <si>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</si>
  <si>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</si>
  <si>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</si>
  <si>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</si>
  <si>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</si>
  <si>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</si>
  <si>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</si>
  <si>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</si>
  <si>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</si>
  <si>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</si>
  <si>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</si>
  <si>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</si>
  <si>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</si>
  <si>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</si>
  <si>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</si>
  <si>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</si>
  <si>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</si>
  <si>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</si>
  <si>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</si>
  <si>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</si>
  <si>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</si>
  <si>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</si>
  <si>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</si>
  <si>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</si>
  <si>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</si>
  <si>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</si>
  <si>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</si>
  <si>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</si>
  <si>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</si>
  <si>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</si>
  <si>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</si>
  <si>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</si>
  <si>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</si>
  <si>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</si>
  <si>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</si>
  <si>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</si>
  <si>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</si>
  <si>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</si>
  <si>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</si>
  <si>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</si>
  <si>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</si>
  <si>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</si>
  <si>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</si>
  <si>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</si>
  <si>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</si>
  <si>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</si>
  <si>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</si>
  <si>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</si>
  <si>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</si>
  <si>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</si>
  <si>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</si>
  <si>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</si>
  <si>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</si>
  <si>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</si>
  <si>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</si>
  <si>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</si>
  <si>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</si>
  <si>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</si>
  <si>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 xml:space="preserve">מגדל מקפת משלימה (מספר אוצר 659) - מסלול כללי למקבלי קצבה 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</si>
  <si>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</si>
  <si>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</si>
  <si>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</si>
  <si>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</si>
  <si>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</si>
  <si>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</si>
  <si>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</si>
  <si>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</si>
  <si>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</si>
  <si>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</si>
  <si>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</si>
  <si>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</si>
  <si>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</si>
  <si>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</si>
  <si>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</si>
  <si>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</si>
  <si>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</si>
  <si>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</si>
  <si>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</si>
  <si>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</si>
  <si>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</si>
  <si>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</si>
  <si>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</si>
  <si>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</si>
  <si>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</si>
  <si>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</si>
  <si>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</si>
  <si>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</si>
  <si>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</si>
  <si>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</si>
  <si>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</si>
  <si>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</si>
  <si>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</si>
  <si>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</si>
  <si>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</si>
  <si>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</si>
  <si>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</si>
  <si>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</si>
  <si>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</si>
  <si>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</si>
  <si>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</si>
  <si>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</si>
  <si>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</si>
  <si>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</si>
  <si>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</si>
  <si>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</si>
  <si>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</si>
  <si>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</si>
  <si>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</si>
  <si>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</si>
  <si>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</si>
  <si>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</si>
  <si>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</si>
  <si>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</si>
  <si>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</si>
  <si>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</si>
  <si>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</si>
  <si>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</si>
  <si>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</si>
  <si>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</si>
  <si>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</si>
  <si>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</si>
  <si>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</si>
  <si>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</si>
  <si>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</si>
  <si>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</si>
  <si>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</si>
  <si>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</si>
  <si>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</si>
  <si>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</si>
  <si>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</si>
  <si>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</si>
  <si>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</si>
  <si>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</si>
  <si>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</si>
  <si>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</si>
  <si>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</si>
  <si>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</si>
  <si>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</si>
  <si>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</si>
  <si>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</si>
  <si>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</si>
  <si>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</si>
  <si>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</si>
  <si>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</si>
  <si>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</si>
  <si>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</si>
  <si>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</si>
  <si>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</si>
  <si>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</si>
  <si>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</si>
  <si>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</si>
  <si>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</si>
  <si>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</si>
  <si>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</si>
  <si>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</si>
  <si>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</si>
  <si>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</si>
  <si>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</si>
  <si>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</si>
  <si>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</si>
  <si>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</si>
  <si>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</si>
  <si>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</si>
  <si>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</si>
  <si>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</si>
  <si>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</si>
  <si>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</si>
  <si>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</si>
  <si>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</si>
  <si>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</si>
  <si>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</si>
  <si>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</si>
  <si>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</si>
  <si>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</si>
  <si>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</si>
  <si>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</si>
  <si>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</si>
  <si>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</si>
  <si>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</si>
  <si>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</si>
  <si>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</si>
  <si>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</si>
  <si>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</si>
  <si>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</si>
  <si>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</si>
  <si>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</si>
  <si>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</si>
  <si>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</si>
  <si>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</si>
  <si>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</si>
  <si>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</si>
  <si>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</si>
  <si>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</si>
  <si>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</si>
  <si>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</si>
  <si>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</si>
  <si>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</si>
  <si>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</si>
  <si>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</si>
  <si>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</si>
  <si>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</si>
  <si>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</si>
  <si>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</si>
  <si>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</si>
  <si>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</si>
  <si>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</si>
  <si>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</si>
  <si>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</si>
  <si>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</si>
  <si>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</si>
  <si>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</si>
  <si>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</si>
  <si>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</si>
  <si>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</si>
  <si>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</si>
  <si>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</si>
  <si>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</si>
  <si>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</si>
  <si>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</si>
  <si>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</si>
  <si>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</si>
  <si>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</si>
  <si>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</si>
  <si>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</si>
  <si>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</si>
  <si>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</si>
  <si>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</si>
  <si>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</si>
  <si>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</si>
  <si>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</si>
  <si>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</si>
  <si>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</si>
  <si>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</si>
  <si>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</si>
  <si>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</si>
  <si>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</si>
  <si>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</si>
  <si>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</si>
  <si>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</si>
  <si>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</si>
  <si>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</si>
  <si>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</si>
  <si>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</si>
  <si>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</si>
  <si>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</si>
  <si>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</si>
  <si>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</si>
  <si>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</si>
  <si>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</si>
  <si>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</si>
  <si>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</si>
  <si>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</si>
  <si>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</si>
  <si>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</si>
  <si>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</si>
  <si>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</si>
  <si>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</si>
  <si>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</si>
  <si>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</si>
  <si>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</si>
  <si>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</si>
  <si>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</si>
  <si>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</si>
  <si>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</si>
  <si>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</si>
  <si>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</si>
  <si>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</si>
  <si>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</si>
  <si>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</si>
  <si>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</si>
  <si>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</si>
  <si>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</si>
  <si>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</si>
  <si>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</si>
  <si>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</si>
  <si>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</si>
  <si>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</si>
  <si>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</si>
  <si>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</si>
  <si>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</si>
  <si>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</si>
  <si>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</si>
  <si>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</si>
  <si>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</si>
  <si>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</si>
  <si>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</si>
  <si>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</si>
  <si>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</si>
  <si>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</si>
  <si>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</si>
  <si>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</si>
  <si>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</si>
  <si>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</si>
  <si>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</si>
  <si>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</si>
  <si>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</si>
  <si>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</si>
  <si>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</si>
  <si>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</si>
  <si>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</si>
  <si>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</si>
  <si>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</si>
  <si>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</si>
  <si>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</si>
  <si>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</si>
  <si>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</si>
  <si>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</si>
  <si>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</si>
  <si>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</si>
  <si>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</si>
  <si>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</si>
  <si>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</si>
  <si>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</si>
  <si>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</si>
  <si>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</si>
  <si>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</si>
  <si>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</si>
  <si>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</si>
  <si>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</si>
  <si>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</si>
  <si>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</si>
  <si>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</si>
  <si>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</si>
  <si>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</si>
  <si>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</si>
  <si>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</si>
  <si>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</si>
  <si>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</si>
  <si>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</si>
  <si>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</si>
  <si>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</si>
  <si>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</si>
  <si>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</si>
  <si>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</si>
  <si>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</si>
  <si>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</si>
  <si>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</si>
  <si>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</si>
  <si>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</si>
  <si>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</si>
  <si>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</si>
  <si>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</si>
  <si>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</si>
  <si>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</si>
  <si>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</si>
  <si>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</si>
  <si>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</si>
  <si>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</si>
  <si>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</si>
  <si>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</si>
  <si>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</si>
  <si>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</si>
  <si>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</si>
  <si>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</si>
  <si>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</si>
  <si>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</si>
  <si>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</si>
  <si>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</si>
  <si>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</si>
  <si>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</si>
  <si>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</si>
  <si>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</si>
  <si>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</si>
  <si>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</si>
  <si>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</si>
  <si>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</si>
  <si>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</si>
  <si>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</si>
  <si>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</si>
  <si>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</si>
  <si>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</si>
  <si>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</si>
  <si>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</si>
  <si>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</si>
  <si>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</si>
  <si>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</si>
  <si>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</si>
  <si>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</si>
  <si>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</si>
  <si>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</si>
  <si>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</si>
  <si>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</si>
  <si>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</si>
  <si>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</si>
  <si>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</si>
  <si>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</si>
  <si>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</si>
  <si>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</si>
  <si>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</si>
  <si>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</si>
  <si>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</si>
  <si>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</si>
  <si>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</si>
  <si>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</si>
  <si>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</si>
  <si>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</si>
  <si>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</si>
  <si>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</si>
  <si>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</si>
  <si>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</si>
  <si>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</si>
  <si>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</si>
  <si>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</si>
  <si>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</si>
  <si>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</si>
  <si>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</si>
  <si>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</si>
  <si>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</si>
  <si>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</si>
  <si>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</si>
  <si>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</si>
  <si>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</si>
  <si>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</si>
  <si>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</si>
  <si>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</si>
  <si>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</si>
  <si>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</si>
  <si>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</si>
  <si>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</si>
  <si>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</si>
  <si>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</si>
  <si>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</si>
  <si>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</si>
  <si>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</si>
  <si>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</si>
  <si>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</si>
  <si>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</si>
  <si>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</si>
  <si>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</si>
  <si>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</si>
  <si>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</si>
  <si>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</si>
  <si>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</si>
  <si>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</si>
  <si>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</si>
  <si>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</si>
  <si>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</si>
  <si>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</si>
  <si>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</si>
  <si>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</si>
  <si>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</si>
  <si>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</si>
  <si>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</si>
  <si>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</si>
  <si>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</si>
  <si>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</si>
  <si>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</si>
  <si>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</si>
  <si>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</si>
  <si>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</si>
  <si>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</si>
  <si>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</si>
  <si>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</si>
  <si>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</si>
  <si>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</si>
  <si>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</si>
  <si>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</si>
  <si>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</si>
  <si>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</si>
  <si>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</si>
  <si>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</si>
  <si>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</si>
  <si>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</si>
  <si>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</si>
  <si>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</si>
  <si>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</si>
  <si>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</si>
  <si>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</si>
  <si>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</si>
  <si>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</si>
  <si>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</si>
  <si>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</si>
  <si>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</si>
  <si>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</si>
  <si>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</si>
  <si>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</si>
  <si>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</si>
  <si>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</si>
  <si>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</si>
  <si>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</si>
  <si>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</si>
  <si>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</si>
  <si>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</si>
  <si>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</si>
  <si>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</si>
  <si>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</si>
  <si>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</si>
  <si>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</si>
  <si>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</si>
  <si>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</si>
  <si>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</si>
  <si>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</si>
  <si>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</si>
  <si>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</si>
  <si>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</si>
  <si>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</si>
  <si>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</si>
  <si>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</si>
  <si>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</si>
  <si>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</si>
  <si>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</si>
  <si>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</si>
  <si>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</si>
  <si>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</si>
  <si>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</si>
  <si>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</si>
  <si>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</si>
  <si>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</si>
  <si>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</si>
  <si>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</si>
  <si>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</si>
  <si>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</si>
  <si>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</si>
  <si>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</si>
  <si>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</si>
  <si>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</si>
  <si>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</si>
  <si>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</si>
  <si>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</si>
  <si>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</si>
  <si>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</si>
  <si>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</si>
  <si>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</si>
  <si>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</si>
  <si>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</si>
  <si>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</si>
  <si>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</si>
  <si>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</si>
  <si>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</si>
  <si>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</si>
  <si>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</si>
  <si>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</si>
  <si>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</si>
  <si>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</si>
  <si>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</si>
  <si>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</si>
  <si>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</si>
  <si>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</si>
  <si>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</si>
  <si>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</si>
  <si>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</si>
  <si>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</si>
  <si>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</si>
  <si>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</si>
  <si>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</si>
  <si>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</si>
  <si>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</si>
  <si>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</si>
  <si>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</si>
  <si>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</si>
  <si>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</si>
  <si>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</si>
  <si>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</si>
  <si>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</si>
  <si>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</si>
  <si>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</si>
  <si>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</si>
  <si>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</si>
  <si>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</si>
  <si>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</si>
  <si>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</si>
  <si>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</si>
  <si>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</si>
  <si>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</si>
  <si>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</si>
  <si>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</si>
  <si>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</si>
  <si>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</si>
  <si>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</si>
  <si>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</si>
  <si>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</si>
  <si>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</si>
  <si>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</si>
  <si>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</si>
  <si>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</si>
  <si>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</si>
  <si>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</si>
  <si>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</si>
  <si>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</si>
  <si>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</si>
  <si>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</si>
  <si>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</si>
  <si>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</si>
  <si>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</si>
  <si>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</si>
  <si>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</si>
  <si>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</si>
  <si>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</si>
  <si>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</si>
  <si>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</si>
  <si>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</si>
  <si>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</si>
  <si>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</si>
  <si>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</si>
  <si>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</si>
  <si>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</si>
  <si>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</si>
  <si>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</si>
  <si>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</si>
  <si>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</si>
  <si>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</si>
  <si>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</si>
  <si>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</si>
  <si>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</si>
  <si>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</si>
  <si>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</si>
  <si>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</si>
  <si>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</si>
  <si>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</si>
  <si>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</si>
  <si>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</si>
  <si>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</si>
  <si>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</si>
  <si>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</si>
  <si>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</si>
  <si>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</si>
  <si>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</si>
  <si>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</si>
  <si>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</si>
  <si>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</si>
  <si>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</si>
  <si>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</si>
  <si>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</si>
  <si>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</si>
  <si>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</si>
  <si>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</si>
  <si>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</si>
  <si>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</si>
  <si>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</si>
  <si>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</si>
  <si>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</si>
  <si>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</si>
  <si>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</si>
  <si>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</si>
  <si>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</si>
  <si>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</si>
  <si>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</si>
  <si>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</si>
  <si>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</si>
  <si>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</si>
  <si>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</si>
  <si>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</si>
  <si>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</si>
  <si>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</si>
  <si>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</si>
  <si>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</si>
  <si>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</si>
  <si>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</si>
  <si>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</si>
  <si>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</si>
  <si>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</si>
  <si>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</si>
  <si>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</si>
  <si>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</si>
  <si>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</si>
  <si>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</si>
  <si>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</si>
  <si>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</si>
  <si>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</si>
  <si>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</si>
  <si>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</si>
  <si>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</si>
  <si>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</si>
  <si>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</si>
  <si>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</si>
  <si>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</si>
  <si>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</si>
  <si>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</si>
  <si>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</si>
  <si>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</si>
  <si>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</si>
  <si>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</si>
  <si>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</si>
  <si>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</si>
  <si>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</si>
  <si>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</si>
  <si>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</si>
  <si>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</si>
  <si>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</si>
  <si>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</si>
  <si>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</si>
  <si>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</si>
  <si>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</si>
  <si>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</si>
  <si>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</si>
  <si>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</si>
  <si>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</si>
  <si>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</si>
  <si>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</si>
  <si>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</si>
  <si>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</si>
  <si>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</si>
  <si>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</si>
  <si>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</si>
  <si>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</si>
  <si>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</si>
  <si>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</si>
  <si>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</si>
  <si>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</si>
  <si>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</si>
  <si>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</si>
  <si>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</si>
  <si>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</si>
  <si>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</si>
  <si>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</si>
  <si>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</si>
  <si>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</si>
  <si>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</si>
  <si>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</si>
  <si>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</si>
  <si>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</si>
  <si>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</si>
  <si>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</si>
  <si>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</si>
  <si>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</si>
  <si>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</si>
  <si>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</si>
  <si>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</si>
  <si>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</si>
  <si>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</si>
  <si>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</si>
  <si>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</si>
  <si>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</si>
  <si>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</si>
  <si>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</si>
  <si>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</si>
  <si>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</si>
  <si>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</si>
  <si>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</si>
  <si>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</si>
  <si>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</si>
  <si>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</si>
  <si>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</si>
  <si>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</si>
  <si>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</si>
  <si>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</si>
  <si>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</si>
  <si>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</si>
  <si>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</si>
  <si>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</si>
  <si>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</si>
  <si>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</si>
  <si>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</si>
  <si>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</si>
  <si>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</si>
  <si>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</si>
  <si>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</si>
  <si>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</si>
  <si>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</si>
  <si>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</si>
  <si>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</si>
  <si>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</si>
  <si>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</si>
  <si>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</si>
  <si>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</si>
  <si>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</si>
  <si>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</si>
  <si>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</si>
  <si>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</si>
  <si>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</si>
  <si>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</si>
  <si>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</si>
  <si>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</si>
  <si>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</si>
  <si>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</si>
  <si>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</si>
  <si>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</si>
  <si>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</si>
  <si>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</si>
  <si>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</si>
  <si>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</si>
  <si>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</si>
  <si>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</si>
  <si>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</si>
  <si>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</si>
  <si>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</si>
  <si>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</si>
  <si>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</si>
  <si>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</si>
  <si>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</si>
  <si>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</si>
  <si>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</si>
  <si>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</si>
  <si>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</si>
  <si>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</si>
  <si>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</si>
  <si>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</si>
  <si>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</si>
  <si>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</si>
  <si>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</si>
  <si>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</si>
  <si>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</si>
  <si>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</si>
  <si>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</si>
  <si>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</si>
  <si>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</si>
  <si>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</si>
  <si>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</si>
  <si>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</si>
  <si>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</si>
  <si>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</si>
  <si>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</si>
  <si>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</si>
  <si>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</si>
  <si>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</si>
  <si>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</si>
  <si>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</si>
  <si>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</si>
  <si>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</si>
  <si>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</si>
  <si>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</si>
  <si>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</si>
  <si>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</si>
  <si>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</si>
  <si>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</si>
  <si>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</si>
  <si>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</si>
  <si>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</si>
  <si>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</si>
  <si>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</si>
  <si>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</si>
  <si>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</si>
  <si>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</si>
  <si>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</si>
  <si>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</si>
  <si>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</si>
  <si>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</si>
  <si>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</si>
  <si>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</si>
  <si>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</si>
  <si>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</si>
  <si>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</si>
  <si>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</si>
  <si>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</si>
  <si>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</si>
  <si>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</si>
  <si>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</si>
  <si>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</si>
  <si>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</si>
  <si>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</si>
  <si>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</si>
  <si>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</si>
  <si>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</si>
  <si>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</si>
  <si>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</si>
  <si>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</si>
  <si>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</si>
  <si>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</si>
  <si>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</si>
  <si>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</si>
  <si>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</si>
  <si>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</si>
  <si>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</si>
  <si>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</si>
  <si>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</si>
  <si>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</si>
  <si>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</si>
  <si>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</si>
  <si>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</si>
  <si>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</si>
  <si>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</si>
  <si>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</si>
  <si>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</si>
  <si>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</si>
  <si>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</si>
  <si>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</si>
  <si>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</si>
  <si>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</si>
  <si>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</si>
  <si>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</si>
  <si>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</si>
  <si>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</si>
  <si>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</si>
  <si>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</si>
  <si>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</si>
  <si>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</si>
  <si>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</si>
  <si>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</si>
  <si>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</si>
  <si>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</si>
  <si>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</si>
  <si>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</si>
  <si>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</si>
  <si>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</si>
  <si>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</si>
  <si>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</si>
  <si>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</si>
  <si>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</si>
  <si>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</si>
  <si>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</si>
  <si>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</si>
  <si>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</si>
  <si>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</si>
  <si>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</si>
  <si>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</si>
  <si>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</si>
  <si>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</si>
  <si>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</si>
  <si>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</si>
  <si>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</si>
  <si>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</si>
  <si>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</si>
  <si>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</si>
  <si>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</si>
  <si>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</si>
  <si>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</si>
  <si>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</si>
  <si>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</si>
  <si>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</si>
  <si>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</si>
  <si>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</si>
  <si>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</si>
  <si>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</si>
  <si>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</si>
  <si>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</si>
  <si>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</si>
  <si>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</si>
  <si>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</si>
  <si>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</si>
  <si>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</si>
  <si>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</si>
  <si>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</si>
  <si>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</si>
  <si>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</si>
  <si>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</si>
  <si>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</si>
  <si>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</si>
  <si>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</si>
  <si>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</si>
  <si>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</si>
  <si>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</si>
  <si>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</si>
  <si>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</si>
  <si>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</si>
  <si>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</si>
  <si>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</si>
  <si>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</si>
  <si>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</si>
  <si>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</si>
  <si>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</si>
  <si>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</si>
  <si>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</si>
  <si>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</si>
  <si>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</si>
  <si>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</si>
  <si>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</si>
  <si>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</si>
  <si>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</si>
  <si>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</si>
  <si>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</si>
  <si>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</si>
  <si>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</si>
  <si>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</si>
  <si>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</si>
  <si>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</si>
  <si>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</si>
  <si>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</si>
  <si>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</si>
  <si>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</si>
  <si>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</si>
  <si>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</si>
  <si>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</si>
  <si>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</si>
  <si>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</si>
  <si>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</si>
  <si>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</si>
  <si>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</si>
  <si>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</si>
  <si>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</si>
  <si>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</si>
  <si>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</si>
  <si>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</si>
  <si>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</si>
  <si>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</si>
  <si>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</si>
  <si>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</si>
  <si>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</si>
  <si>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</si>
  <si>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</si>
  <si>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</si>
  <si>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</si>
  <si>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</si>
  <si>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</si>
  <si>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</si>
  <si>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</si>
  <si>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</si>
  <si>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</si>
  <si>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</si>
  <si>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</si>
  <si>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</si>
  <si>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</si>
  <si>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</si>
  <si>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</si>
  <si>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</si>
  <si>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</si>
  <si>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</si>
  <si>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</si>
  <si>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</si>
  <si>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</si>
  <si>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</si>
  <si>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</si>
  <si>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</si>
  <si>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</si>
  <si>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</si>
  <si>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</si>
  <si>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</si>
  <si>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</si>
  <si>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</si>
  <si>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</si>
  <si>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</si>
  <si>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</si>
  <si>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</si>
  <si>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</si>
  <si>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</si>
  <si>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</si>
  <si>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</si>
  <si>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</si>
  <si>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</si>
  <si>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</si>
  <si>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</si>
  <si>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</si>
  <si>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</si>
  <si>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</si>
  <si>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</si>
  <si>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</si>
  <si>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</si>
  <si>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</si>
  <si>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</si>
  <si>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</si>
  <si>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</si>
  <si>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</si>
  <si>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</si>
  <si>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</si>
  <si>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</si>
  <si>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</si>
  <si>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</si>
  <si>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</si>
  <si>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</si>
  <si>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</si>
  <si>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</si>
  <si>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</si>
  <si>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</si>
  <si>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</si>
  <si>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</si>
  <si>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</si>
  <si>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</si>
  <si>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</si>
  <si>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</si>
  <si>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</si>
  <si>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</si>
  <si>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</si>
  <si>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</si>
  <si>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</si>
  <si>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</si>
  <si>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</si>
  <si>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</si>
  <si>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</si>
  <si>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</si>
  <si>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</si>
  <si>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</si>
  <si>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</si>
  <si>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</si>
  <si>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</si>
  <si>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</si>
  <si>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</si>
  <si>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</si>
  <si>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</si>
  <si>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</si>
  <si>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</si>
  <si>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</si>
  <si>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</si>
  <si>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</si>
  <si>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</si>
  <si>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</si>
  <si>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</si>
  <si>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</si>
  <si>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</si>
  <si>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</si>
  <si>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</si>
  <si>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</si>
  <si>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</si>
  <si>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</si>
  <si>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</si>
  <si>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</si>
  <si>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</si>
  <si>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</si>
  <si>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</si>
  <si>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</si>
  <si>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</si>
  <si>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</si>
  <si>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</si>
  <si>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</si>
  <si>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</si>
  <si>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</si>
  <si>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</si>
  <si>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</si>
  <si>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</si>
  <si>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</si>
  <si>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</si>
  <si>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</si>
  <si>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</si>
  <si>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</si>
  <si>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</si>
  <si>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</si>
  <si>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</si>
  <si>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</si>
  <si>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</si>
  <si>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</si>
  <si>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</si>
  <si>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</si>
  <si>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</si>
  <si>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</si>
  <si>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</si>
  <si>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</si>
  <si>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</si>
  <si>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</si>
  <si>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</si>
  <si>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</si>
  <si>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</si>
  <si>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</si>
  <si>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</si>
  <si>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</si>
  <si>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</si>
  <si>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</si>
  <si>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</si>
  <si>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</si>
  <si>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</si>
  <si>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</si>
  <si>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</si>
  <si>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</si>
  <si>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</si>
  <si>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</si>
  <si>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</si>
  <si>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</si>
  <si>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</si>
  <si>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</si>
  <si>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</si>
  <si>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</si>
  <si>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</si>
  <si>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</si>
  <si>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</si>
  <si>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</si>
  <si>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</si>
  <si>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</si>
  <si>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</si>
  <si>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</si>
  <si>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</si>
  <si>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</si>
  <si>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</si>
  <si>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</si>
  <si>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</si>
  <si>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</si>
  <si>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</si>
  <si>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</si>
  <si>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</si>
  <si>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</si>
  <si>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</si>
  <si>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</si>
  <si>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</si>
  <si>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</si>
  <si>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</si>
  <si>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</si>
  <si>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</si>
  <si>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</si>
  <si>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</si>
  <si>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</si>
  <si>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</si>
  <si>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</si>
  <si>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</si>
  <si>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</si>
  <si>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</si>
  <si>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</si>
  <si>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</si>
  <si>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</si>
  <si>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</si>
  <si>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</si>
  <si>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</si>
  <si>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</si>
  <si>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</si>
  <si>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</si>
  <si>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</si>
  <si>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</si>
  <si>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</si>
  <si>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</si>
  <si>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</si>
  <si>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</si>
  <si>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</si>
  <si>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</si>
  <si>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</si>
  <si>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</si>
  <si>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</si>
  <si>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</si>
  <si>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</si>
  <si>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</si>
  <si>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</si>
  <si>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</si>
  <si>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</si>
  <si>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</si>
  <si>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</si>
  <si>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</si>
  <si>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</si>
  <si>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</si>
  <si>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</si>
  <si>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</si>
  <si>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</si>
  <si>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</si>
  <si>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</si>
  <si>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</si>
  <si>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</si>
  <si>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</si>
  <si>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</si>
  <si>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</si>
  <si>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</si>
  <si>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</si>
  <si>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</si>
  <si>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</si>
  <si>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</si>
  <si>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</si>
  <si>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</si>
  <si>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</si>
  <si>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</si>
  <si>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</si>
  <si>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</si>
  <si>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</si>
  <si>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</si>
  <si>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</si>
  <si>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</si>
  <si>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</si>
  <si>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</si>
  <si>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</si>
  <si>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</si>
  <si>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</si>
  <si>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</si>
  <si>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</si>
  <si>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</si>
  <si>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</si>
  <si>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</si>
  <si>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</si>
  <si>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</si>
  <si>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</si>
  <si>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</si>
  <si>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</si>
  <si>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</si>
  <si>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</si>
  <si>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</si>
  <si>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</si>
  <si>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</si>
  <si>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</si>
  <si>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</si>
  <si>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</si>
  <si>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</si>
  <si>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</si>
  <si>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</si>
  <si>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</si>
  <si>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</si>
  <si>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</si>
  <si>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</si>
  <si>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</si>
  <si>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</si>
  <si>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</si>
  <si>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</si>
  <si>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</si>
  <si>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</si>
  <si>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</si>
  <si>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</si>
  <si>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</si>
  <si>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</si>
  <si>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</si>
  <si>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</si>
  <si>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</si>
  <si>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</si>
  <si>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</si>
  <si>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</si>
  <si>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</si>
  <si>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</si>
  <si>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</si>
  <si>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</si>
  <si>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</si>
  <si>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</si>
  <si>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</si>
  <si>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</si>
  <si>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</si>
  <si>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</si>
  <si>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</si>
  <si>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</si>
  <si>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</si>
  <si>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</si>
  <si>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</si>
  <si>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</si>
  <si>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</si>
  <si>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</si>
  <si>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</si>
  <si>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</si>
  <si>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</si>
  <si>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</si>
  <si>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</si>
  <si>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</si>
  <si>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</si>
  <si>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</si>
  <si>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</si>
  <si>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</si>
  <si>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</si>
  <si>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</si>
  <si>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</si>
  <si>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</si>
  <si>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</si>
  <si>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</si>
  <si>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</si>
  <si>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</si>
  <si>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</si>
  <si>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</si>
  <si>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</si>
  <si>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</si>
  <si>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</si>
  <si>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</si>
  <si>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</si>
  <si>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</si>
  <si>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</si>
  <si>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</si>
  <si>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</si>
  <si>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</si>
  <si>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</si>
  <si>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</si>
  <si>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</si>
  <si>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</si>
  <si>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</si>
  <si>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</si>
  <si>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</si>
  <si>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</si>
  <si>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</si>
  <si>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</si>
  <si>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</si>
  <si>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</si>
  <si>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</si>
  <si>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</si>
  <si>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</si>
  <si>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</si>
  <si>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</si>
  <si>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</si>
  <si>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</si>
  <si>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</si>
  <si>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</si>
  <si>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</si>
  <si>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</si>
  <si>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</si>
  <si>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</si>
  <si>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</si>
  <si>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</si>
  <si>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</si>
  <si>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</si>
  <si>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</si>
  <si>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</si>
  <si>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</si>
  <si>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</si>
  <si>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</si>
  <si>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</si>
  <si>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</si>
  <si>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</si>
  <si>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</si>
  <si>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</si>
  <si>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</si>
  <si>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</si>
  <si>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</si>
  <si>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</si>
  <si>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</si>
  <si>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</si>
  <si>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</si>
  <si>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</si>
  <si>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</si>
  <si>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</si>
  <si>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</si>
  <si>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</si>
  <si>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</si>
  <si>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</si>
  <si>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</si>
  <si>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</si>
  <si>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</si>
  <si>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</si>
  <si>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</si>
  <si>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</si>
  <si>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</si>
  <si>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</si>
  <si>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</si>
  <si>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</si>
  <si>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</si>
  <si>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</si>
  <si>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</si>
  <si>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</si>
  <si>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</si>
  <si>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</si>
  <si>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</si>
  <si>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</si>
  <si>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</si>
  <si>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</si>
  <si>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</si>
  <si>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</si>
  <si>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</si>
  <si>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</si>
  <si>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</si>
  <si>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</si>
  <si>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</si>
  <si>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</si>
  <si>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</si>
  <si>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</si>
  <si>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</si>
  <si>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</si>
  <si>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</si>
  <si>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</si>
  <si>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</si>
  <si>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</si>
  <si>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</si>
  <si>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</si>
  <si>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</si>
  <si>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</si>
  <si>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</si>
  <si>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</si>
  <si>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</si>
  <si>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</si>
  <si>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</si>
  <si>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</si>
  <si>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</si>
  <si>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</si>
  <si>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</si>
  <si>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</si>
  <si>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</si>
  <si>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</si>
  <si>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</si>
  <si>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</si>
  <si>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</si>
  <si>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</si>
  <si>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</si>
  <si>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</si>
  <si>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</si>
  <si>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</si>
  <si>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</si>
  <si>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</si>
  <si>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</si>
  <si>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</si>
  <si>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</si>
  <si>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</si>
  <si>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</si>
  <si>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תל בונד תשואות</t>
  </si>
  <si>
    <t>1145259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</si>
  <si>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</si>
  <si>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</si>
  <si>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</si>
  <si>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</si>
  <si>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</si>
  <si>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</si>
  <si>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</si>
  <si>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</si>
  <si>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</si>
  <si>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</si>
  <si>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</si>
  <si>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</si>
  <si>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</si>
  <si>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</si>
  <si>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</si>
  <si>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</si>
  <si>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</si>
  <si>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</si>
  <si>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</si>
  <si>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</si>
  <si>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</si>
  <si>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</si>
  <si>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</si>
  <si>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</si>
  <si>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</si>
  <si>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</si>
  <si>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</si>
  <si>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</si>
  <si>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</si>
  <si>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</si>
  <si>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</si>
  <si>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</si>
  <si>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</si>
  <si>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</si>
  <si>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</si>
  <si>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</si>
  <si>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</si>
  <si>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</si>
  <si>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</si>
  <si>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</si>
  <si>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</si>
  <si>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</si>
  <si>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</si>
  <si>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</si>
  <si>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</si>
  <si>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</si>
  <si>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</si>
  <si>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</si>
  <si>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</si>
  <si>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</si>
  <si>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</si>
  <si>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</si>
  <si>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</si>
  <si>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</si>
  <si>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</si>
  <si>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</si>
  <si>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</si>
  <si>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</si>
  <si>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</si>
  <si>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</si>
  <si>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</si>
  <si>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</si>
  <si>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</si>
  <si>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</si>
  <si>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</si>
  <si>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</si>
  <si>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</si>
  <si>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</si>
  <si>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</si>
  <si>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</si>
  <si>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</si>
  <si>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</si>
  <si>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</si>
  <si>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</si>
  <si>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</si>
  <si>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</si>
  <si>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</si>
  <si>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</si>
  <si>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</si>
  <si>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</si>
  <si>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</si>
  <si>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</si>
  <si>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</si>
  <si>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</si>
  <si>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</si>
  <si>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</si>
  <si>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</si>
  <si>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</si>
  <si>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</si>
  <si>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</si>
  <si>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</si>
  <si>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</si>
  <si>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</si>
  <si>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</si>
  <si>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</si>
  <si>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</si>
  <si>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</si>
  <si>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</si>
  <si>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</si>
  <si>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</si>
  <si>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</si>
  <si>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</si>
  <si>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</si>
  <si>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</si>
  <si>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</si>
  <si>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</si>
  <si>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</si>
  <si>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</si>
  <si>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</si>
  <si>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</si>
  <si>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</si>
  <si>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</si>
  <si>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</si>
  <si>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</si>
  <si>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</si>
  <si>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</si>
  <si>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</si>
  <si>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</si>
  <si>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</si>
  <si>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</si>
  <si>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</si>
  <si>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</si>
  <si>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</si>
  <si>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</si>
  <si>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</si>
  <si>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</si>
  <si>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</si>
  <si>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</si>
  <si>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</si>
  <si>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</si>
  <si>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</si>
  <si>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</si>
  <si>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</si>
  <si>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</si>
  <si>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</si>
  <si>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</si>
  <si>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</si>
  <si>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</si>
  <si>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</si>
  <si>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</si>
  <si>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</si>
  <si>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</si>
  <si>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</si>
  <si>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</si>
  <si>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</si>
  <si>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</si>
  <si>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</si>
  <si>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</si>
  <si>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</si>
  <si>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</si>
  <si>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</si>
  <si>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</si>
  <si>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</si>
  <si>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</si>
  <si>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</si>
  <si>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</si>
  <si>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</si>
  <si>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</si>
  <si>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</si>
  <si>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</si>
  <si>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</si>
  <si>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</si>
  <si>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</si>
  <si>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</si>
  <si>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</si>
  <si>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</si>
  <si>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</si>
  <si>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</si>
  <si>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</si>
  <si>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</si>
  <si>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</si>
  <si>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</si>
  <si>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</si>
  <si>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</si>
  <si>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</si>
  <si>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</si>
  <si>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</si>
  <si>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</si>
  <si>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</si>
  <si>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</si>
  <si>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</si>
  <si>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</si>
  <si>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</si>
  <si>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</si>
  <si>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</si>
  <si>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</si>
  <si>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</si>
  <si>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</si>
  <si>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</si>
  <si>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</si>
  <si>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</si>
  <si>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</si>
  <si>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</si>
  <si>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</si>
  <si>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</si>
  <si>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</si>
  <si>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</si>
  <si>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</si>
  <si>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</si>
  <si>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</si>
  <si>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</si>
  <si>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</si>
  <si>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</si>
  <si>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</si>
  <si>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</si>
  <si>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</si>
  <si>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</si>
  <si>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</si>
  <si>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</si>
  <si>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</si>
  <si>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</si>
  <si>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</si>
  <si>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</si>
  <si>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</si>
  <si>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</si>
  <si>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</si>
  <si>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</si>
  <si>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</si>
  <si>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</si>
  <si>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</si>
  <si>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</si>
  <si>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</si>
  <si>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</si>
  <si>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</si>
  <si>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</si>
  <si>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</si>
  <si>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</si>
  <si>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</si>
  <si>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</si>
  <si>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</si>
  <si>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</si>
  <si>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</si>
  <si>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SPVNI 2 Next 2021 LP</t>
  </si>
  <si>
    <t>Sunbit</t>
  </si>
  <si>
    <t>חברת Earnix</t>
  </si>
  <si>
    <t>סה"כ קרנות השקעה</t>
  </si>
  <si>
    <t>סה"כ קרנות השקעה בישראל</t>
  </si>
  <si>
    <t>Diagnostic Robotics Ltd</t>
  </si>
  <si>
    <t>F2 Capital Partners 3 LP</t>
  </si>
  <si>
    <t>F2 Select I LP</t>
  </si>
  <si>
    <t>Panorays. Ltd (ISR)</t>
  </si>
  <si>
    <t>Stage One Venture Capital Fund IV</t>
  </si>
  <si>
    <t>StageOne S.P.V R.S</t>
  </si>
  <si>
    <t>JTLV III LIMITED PARTNERSHIP</t>
  </si>
  <si>
    <t>Cynet Security LTD (ISR)</t>
  </si>
  <si>
    <t>Greenfield Partners II L.P</t>
  </si>
  <si>
    <t>Noy 4 Infrastructure and energy</t>
  </si>
  <si>
    <t>S.H. SKY 4 L.P</t>
  </si>
  <si>
    <t>סה"כ קרנות השקעה בחו"ל</t>
  </si>
  <si>
    <t>Andreessen Horowitz Fund VIII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</si>
  <si>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</si>
  <si>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</si>
  <si>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</si>
  <si>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</si>
  <si>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</si>
  <si>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</si>
  <si>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ISF III Overflow Fund L.P</t>
  </si>
  <si>
    <t>Israel Secondary fund III L.P</t>
  </si>
  <si>
    <t>Point Nine Annex II GmbH &amp; Co. KG</t>
  </si>
  <si>
    <t>Point Nine VI</t>
  </si>
  <si>
    <t>Spark Capital Growth Fund IV</t>
  </si>
  <si>
    <t>Spark Capital VII</t>
  </si>
  <si>
    <t>Vintage Co Invest III</t>
  </si>
  <si>
    <t>Vintage Fund of Funds VI Access</t>
  </si>
  <si>
    <t>Vintage Fund of Funds VII (Access) LP</t>
  </si>
  <si>
    <t>Zeev Opportunity Fund I</t>
  </si>
  <si>
    <t>קרנות גידור</t>
  </si>
  <si>
    <t>ION TECH FEEDER FUND</t>
  </si>
  <si>
    <t>KYG4939W1188</t>
  </si>
  <si>
    <t>ELECTRA AMERICA PRINCIPAL HOSPITALITY</t>
  </si>
  <si>
    <t>Faropoint III FEEDER 6</t>
  </si>
  <si>
    <t>Advent International GPE X B L.P</t>
  </si>
  <si>
    <t>AIOF II Woolly Co Invest Fund L.P</t>
  </si>
  <si>
    <t>Ambition HOLDINGS OFFSHORE LP</t>
  </si>
  <si>
    <t>AP IX Connect Holdings L.P</t>
  </si>
  <si>
    <t>Astorg MidCap</t>
  </si>
  <si>
    <t>Astorg VIII</t>
  </si>
  <si>
    <t>AT-BAY, Inc.</t>
  </si>
  <si>
    <t>Audax Direct Lending Solutions Fund II</t>
  </si>
  <si>
    <t>Augury Inc.</t>
  </si>
  <si>
    <t>BCP V DEXKO CO INVEST LP</t>
  </si>
  <si>
    <t>Brookfield Capital Partners Fund VI</t>
  </si>
  <si>
    <t>Cerity Partners</t>
  </si>
  <si>
    <t>Cherry Bekaert</t>
  </si>
  <si>
    <t>Cheyne Real Estate Credit Holdings VII</t>
  </si>
  <si>
    <t>Copenhagen Energy Transition</t>
  </si>
  <si>
    <t>Crescent Direct Lending III</t>
  </si>
  <si>
    <t>DIRECT LENDING FUND IV (EUR) SLP</t>
  </si>
  <si>
    <t>Fitzgerald Fund US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</si>
  <si>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</si>
  <si>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</si>
  <si>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</si>
  <si>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</si>
  <si>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</si>
  <si>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Group 11 Fund IV</t>
  </si>
  <si>
    <t>Group 11 Fund V</t>
  </si>
  <si>
    <t>ICG Real Estate Debt VI</t>
  </si>
  <si>
    <t>InnovateMR</t>
  </si>
  <si>
    <t>Insight Partners XII LP</t>
  </si>
  <si>
    <t>ISQ Global infrastructure Fund III</t>
  </si>
  <si>
    <t>ISQ Kio Co Invest Fund L.P</t>
  </si>
  <si>
    <t>JoyTunes Ltd.</t>
  </si>
  <si>
    <t>JP Morgan IIF</t>
  </si>
  <si>
    <t>Kartesia Senior Opportunities II</t>
  </si>
  <si>
    <t>KASS Unlevered   Compartment E</t>
  </si>
  <si>
    <t>KASS Unlevered II S.a r.l</t>
  </si>
  <si>
    <t>KCO VI</t>
  </si>
  <si>
    <t>KCOV</t>
  </si>
  <si>
    <t>KKR CAVALRY CO INVEST</t>
  </si>
  <si>
    <t>KKR THOR CO INVEST LP</t>
  </si>
  <si>
    <t>Klirmark Opportunity Fund IV</t>
  </si>
  <si>
    <t>Lightricks Ltd.</t>
  </si>
  <si>
    <t>Magna Legal Services</t>
  </si>
  <si>
    <t>MIE III Co Investment Fund II S.L.P</t>
  </si>
  <si>
    <t>Minute Media Inc.</t>
  </si>
  <si>
    <t>MORE B 1</t>
  </si>
  <si>
    <t>NCA Co Invest L.P</t>
  </si>
  <si>
    <t>Ned Stevens</t>
  </si>
  <si>
    <t>Nirvana Holdings I LP</t>
  </si>
  <si>
    <t>ORCC III</t>
  </si>
  <si>
    <t>Pantheon Global Co Inv Opportunities V</t>
  </si>
  <si>
    <t>PCSIII LP</t>
  </si>
  <si>
    <t>Permira VIII   2 SCSp</t>
  </si>
  <si>
    <t>PORCUPINE HOLDINGS (OFFSHORE) LP</t>
  </si>
  <si>
    <t>PPCSIV</t>
  </si>
  <si>
    <t>Proxima Co Invest L.P</t>
  </si>
  <si>
    <t>R Software Inc.</t>
  </si>
  <si>
    <t>SDP IV</t>
  </si>
  <si>
    <t>SDPIII</t>
  </si>
  <si>
    <t>SONNEDIX</t>
  </si>
  <si>
    <t>Sportority Limited (UK)</t>
  </si>
  <si>
    <t>Thor Investment Trust 1</t>
  </si>
  <si>
    <t>Tikehau Direct Lending V</t>
  </si>
  <si>
    <t>Whitehorse IV</t>
  </si>
  <si>
    <t>WHITEHORSE LIQUIDITY PARTNERS GPSOF</t>
  </si>
  <si>
    <t>Whitehorse Liquidity Partners V</t>
  </si>
  <si>
    <t>WHLP Kennedy (A) LP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</si>
  <si>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</si>
  <si>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</si>
  <si>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</si>
  <si>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</si>
  <si>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</si>
  <si>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</si>
  <si>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</si>
  <si>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</si>
  <si>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</si>
  <si>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</si>
  <si>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</si>
  <si>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</si>
  <si>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</si>
  <si>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</si>
  <si>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</si>
  <si>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</si>
  <si>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</si>
  <si>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</si>
  <si>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</si>
  <si>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</si>
  <si>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</si>
  <si>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</si>
  <si>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</si>
  <si>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</si>
  <si>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</si>
  <si>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</si>
  <si>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</si>
  <si>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</si>
  <si>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</si>
  <si>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</si>
  <si>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</si>
  <si>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</si>
  <si>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</si>
  <si>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</si>
  <si>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</si>
  <si>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</si>
  <si>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</si>
  <si>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</si>
  <si>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</si>
  <si>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</si>
  <si>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</si>
  <si>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</si>
  <si>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</si>
  <si>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</si>
  <si>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</si>
  <si>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</si>
  <si>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</si>
  <si>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</si>
  <si>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</si>
  <si>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</si>
  <si>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</si>
  <si>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</si>
  <si>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</si>
  <si>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</si>
  <si>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</si>
  <si>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</si>
  <si>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</si>
  <si>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</si>
  <si>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</si>
  <si>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</si>
  <si>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</si>
  <si>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</si>
  <si>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</si>
  <si>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</si>
  <si>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</si>
  <si>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</si>
  <si>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</si>
  <si>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</si>
  <si>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</si>
  <si>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</si>
  <si>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</si>
  <si>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</si>
  <si>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</si>
  <si>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</si>
  <si>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</si>
  <si>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</si>
  <si>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</si>
  <si>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</si>
  <si>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</si>
  <si>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</si>
  <si>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</si>
  <si>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</si>
  <si>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</si>
  <si>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</si>
  <si>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</si>
  <si>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</si>
  <si>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</si>
  <si>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</si>
  <si>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</si>
  <si>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</si>
  <si>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</si>
  <si>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</si>
  <si>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</si>
  <si>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</si>
  <si>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</si>
  <si>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</si>
  <si>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</si>
  <si>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</si>
  <si>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</si>
  <si>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</si>
  <si>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</si>
  <si>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</si>
  <si>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</si>
  <si>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</si>
  <si>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</si>
  <si>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</si>
  <si>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</si>
  <si>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</si>
  <si>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</si>
  <si>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</si>
  <si>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</si>
  <si>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</si>
  <si>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</si>
  <si>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</si>
  <si>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</si>
  <si>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</si>
  <si>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</si>
  <si>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</si>
  <si>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</si>
  <si>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</si>
  <si>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</si>
  <si>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</si>
  <si>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</si>
  <si>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</si>
  <si>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</si>
  <si>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</si>
  <si>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</si>
  <si>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</si>
  <si>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</si>
  <si>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</si>
  <si>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</si>
  <si>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</si>
  <si>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</si>
  <si>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</si>
  <si>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</si>
  <si>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</si>
  <si>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</si>
  <si>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</si>
  <si>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</si>
  <si>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</si>
  <si>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</si>
  <si>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</si>
  <si>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</si>
  <si>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</si>
  <si>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</si>
  <si>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</si>
  <si>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</si>
  <si>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</si>
  <si>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</si>
  <si>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</si>
  <si>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</si>
  <si>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</si>
  <si>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</si>
  <si>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</si>
  <si>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</si>
  <si>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</si>
  <si>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</si>
  <si>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</si>
  <si>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</si>
  <si>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</si>
  <si>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</si>
  <si>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</si>
  <si>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</si>
  <si>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</si>
  <si>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</si>
  <si>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</si>
  <si>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</si>
  <si>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</si>
  <si>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</si>
  <si>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</si>
  <si>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</si>
  <si>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</si>
  <si>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</si>
  <si>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</si>
  <si>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</si>
  <si>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</si>
  <si>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</si>
  <si>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</si>
  <si>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</si>
  <si>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</si>
  <si>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</si>
  <si>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</si>
  <si>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</si>
  <si>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</si>
  <si>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</si>
  <si>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</si>
  <si>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</si>
  <si>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</si>
  <si>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</si>
  <si>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</si>
  <si>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</si>
  <si>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</si>
  <si>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</si>
  <si>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</si>
  <si>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</si>
  <si>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</si>
  <si>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</si>
  <si>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</si>
  <si>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</si>
  <si>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</si>
  <si>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</si>
  <si>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</si>
  <si>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</si>
  <si>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</si>
  <si>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</si>
  <si>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</si>
  <si>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</si>
  <si>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</si>
  <si>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</si>
  <si>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</si>
  <si>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</si>
  <si>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</si>
  <si>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</si>
  <si>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</si>
  <si>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</si>
  <si>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</si>
  <si>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</si>
  <si>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</si>
  <si>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</si>
  <si>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</si>
  <si>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</si>
  <si>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</si>
  <si>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</si>
  <si>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</si>
  <si>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</si>
  <si>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</si>
  <si>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</si>
  <si>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</si>
  <si>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</si>
  <si>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</si>
  <si>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</si>
  <si>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</si>
  <si>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</si>
  <si>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</si>
  <si>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</si>
  <si>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</si>
  <si>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</si>
  <si>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</si>
  <si>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</si>
  <si>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</si>
  <si>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</si>
  <si>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</si>
  <si>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</si>
  <si>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</si>
  <si>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3.5605 04-12-23 (10) -260</t>
  </si>
  <si>
    <t>10000563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</si>
  <si>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</si>
  <si>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</si>
  <si>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</si>
  <si>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</si>
  <si>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</si>
  <si>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</si>
  <si>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10000972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</si>
  <si>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</si>
  <si>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</si>
  <si>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</si>
  <si>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</si>
  <si>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</si>
  <si>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</si>
  <si>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</si>
  <si>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</si>
  <si>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</si>
  <si>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</si>
  <si>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</si>
  <si>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</si>
  <si>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</si>
  <si>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</si>
  <si>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</si>
  <si>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</si>
  <si>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</si>
  <si>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</si>
  <si>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</si>
  <si>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</si>
  <si>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</si>
  <si>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</si>
  <si>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</si>
  <si>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</si>
  <si>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</si>
  <si>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</si>
  <si>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</si>
  <si>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</si>
  <si>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</si>
  <si>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</si>
  <si>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</si>
  <si>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</si>
  <si>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</si>
  <si>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</si>
  <si>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</si>
  <si>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</si>
  <si>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</si>
  <si>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</si>
  <si>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</si>
  <si>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</si>
  <si>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</si>
  <si>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</si>
  <si>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</si>
  <si>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</si>
  <si>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</si>
  <si>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</si>
  <si>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</si>
  <si>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</si>
  <si>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</si>
  <si>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</si>
  <si>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</si>
  <si>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</si>
  <si>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</si>
  <si>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</si>
  <si>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</si>
  <si>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</si>
  <si>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3.6223 04-12-23 (10) -377</t>
  </si>
  <si>
    <t>10000560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</si>
  <si>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</si>
  <si>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</si>
  <si>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</si>
  <si>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</si>
  <si>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</si>
  <si>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</si>
  <si>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</si>
  <si>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</si>
  <si>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</si>
  <si>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</si>
  <si>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</si>
  <si>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</si>
  <si>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</si>
  <si>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</si>
  <si>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</si>
  <si>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</si>
  <si>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</si>
  <si>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</si>
  <si>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</si>
  <si>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</si>
  <si>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</si>
  <si>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</si>
  <si>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</si>
  <si>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</si>
  <si>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</si>
  <si>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</si>
  <si>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</si>
  <si>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</si>
  <si>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3.6427 04-12-23 (10) -233</t>
  </si>
  <si>
    <t>10000568</t>
  </si>
  <si>
    <t>+ILS/-USD 3.643 11-10-23 (20) -145</t>
  </si>
  <si>
    <t>10000981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</si>
  <si>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</si>
  <si>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</si>
  <si>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</si>
  <si>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</si>
  <si>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</si>
  <si>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</si>
  <si>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</si>
  <si>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</si>
  <si>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</si>
  <si>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</si>
  <si>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</si>
  <si>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</si>
  <si>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</si>
  <si>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</si>
  <si>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</si>
  <si>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</si>
  <si>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</si>
  <si>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</si>
  <si>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</si>
  <si>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</si>
  <si>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</si>
  <si>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</si>
  <si>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</si>
  <si>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</si>
  <si>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</si>
  <si>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</si>
  <si>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</si>
  <si>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</si>
  <si>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</si>
  <si>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</si>
  <si>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</si>
  <si>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</si>
  <si>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</si>
  <si>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</si>
  <si>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</si>
  <si>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</si>
  <si>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</si>
  <si>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</si>
  <si>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</si>
  <si>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</si>
  <si>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</si>
  <si>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</si>
  <si>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</si>
  <si>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</si>
  <si>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</si>
  <si>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</si>
  <si>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</si>
  <si>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</si>
  <si>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</si>
  <si>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</si>
  <si>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</si>
  <si>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</si>
  <si>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</si>
  <si>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</si>
  <si>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</si>
  <si>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</si>
  <si>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</si>
  <si>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</si>
  <si>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</si>
  <si>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</si>
  <si>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</si>
  <si>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</si>
  <si>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</si>
  <si>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</si>
  <si>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</si>
  <si>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</si>
  <si>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</si>
  <si>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</si>
  <si>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</si>
  <si>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</si>
  <si>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</si>
  <si>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</si>
  <si>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</si>
  <si>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</si>
  <si>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</si>
  <si>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</si>
  <si>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</si>
  <si>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</si>
  <si>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</si>
  <si>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</si>
  <si>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</si>
  <si>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</si>
  <si>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</si>
  <si>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</si>
  <si>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</si>
  <si>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</si>
  <si>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</si>
  <si>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</si>
  <si>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</si>
  <si>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</si>
  <si>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</si>
  <si>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</si>
  <si>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</si>
  <si>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</si>
  <si>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</si>
  <si>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</si>
  <si>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</si>
  <si>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</si>
  <si>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</si>
  <si>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</si>
  <si>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10000561</t>
  </si>
  <si>
    <t>+USD/-ILS 3.607 04-12-23 (10) -240</t>
  </si>
  <si>
    <t>10000565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</si>
  <si>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</si>
  <si>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</si>
  <si>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</si>
  <si>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</si>
  <si>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</si>
  <si>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</si>
  <si>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</si>
  <si>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</si>
  <si>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</si>
  <si>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</si>
  <si>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</si>
  <si>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</si>
  <si>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</si>
  <si>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</si>
  <si>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</si>
  <si>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</si>
  <si>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</si>
  <si>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</si>
  <si>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</si>
  <si>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</si>
  <si>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</si>
  <si>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</si>
  <si>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</si>
  <si>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</si>
  <si>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</si>
  <si>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</si>
  <si>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</si>
  <si>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</si>
  <si>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</si>
  <si>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</si>
  <si>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</si>
  <si>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</si>
  <si>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</si>
  <si>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</si>
  <si>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</si>
  <si>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</si>
  <si>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</si>
  <si>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10000544</t>
  </si>
  <si>
    <t>+USD/-AUD 0.7006 24-07-23 (10) +39</t>
  </si>
  <si>
    <t>10000542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</si>
  <si>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</si>
  <si>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</si>
  <si>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</si>
  <si>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</si>
  <si>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</si>
  <si>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</si>
  <si>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1.06517 07-08-23 (10) +86.7</t>
  </si>
  <si>
    <t>10000550</t>
  </si>
  <si>
    <t>+USD/-EUR 1.0657 07-08-23 (12) +87</t>
  </si>
  <si>
    <t>10000552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</si>
  <si>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</si>
  <si>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</si>
  <si>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</si>
  <si>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</si>
  <si>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</si>
  <si>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</si>
  <si>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</si>
  <si>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</si>
  <si>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</si>
  <si>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 07-08-23 (12) +81</t>
  </si>
  <si>
    <t>10000554</t>
  </si>
  <si>
    <t>+USD/-EUR 1.079875 14-08-23 (12) +82.75</t>
  </si>
  <si>
    <t>10003583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</si>
  <si>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</si>
  <si>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</si>
  <si>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</si>
  <si>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</si>
  <si>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</si>
  <si>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</si>
  <si>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1.0944 07-08-23 (12) +78</t>
  </si>
  <si>
    <t>10000556</t>
  </si>
  <si>
    <t>+USD/-GBP 1.21695 10-07-23 (12) +39.5</t>
  </si>
  <si>
    <t>10000540</t>
  </si>
  <si>
    <t>10003427</t>
  </si>
  <si>
    <t>+USD/-GBP 1.21697 10-07-23 (10) +39.7</t>
  </si>
  <si>
    <t>10000849</t>
  </si>
  <si>
    <t>10000538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</si>
  <si>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</si>
  <si>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</si>
  <si>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</si>
  <si>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</si>
  <si>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</si>
  <si>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</si>
  <si>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</si>
  <si>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</si>
  <si>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</si>
  <si>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</si>
  <si>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</si>
  <si>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</si>
  <si>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</si>
  <si>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</si>
  <si>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</si>
  <si>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1.0915 07-08-23 (10) +22</t>
  </si>
  <si>
    <t>10000566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</si>
  <si>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</si>
  <si>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</si>
  <si>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</si>
  <si>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</si>
  <si>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</si>
  <si>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</si>
  <si>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</si>
  <si>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</si>
  <si>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</si>
  <si>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</si>
  <si>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</si>
  <si>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</si>
  <si>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</si>
  <si>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</si>
  <si>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</si>
  <si>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</si>
  <si>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</si>
  <si>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</si>
  <si>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</si>
  <si>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</si>
  <si>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</si>
  <si>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</si>
  <si>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</si>
  <si>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</si>
  <si>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</si>
  <si>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</si>
  <si>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</si>
  <si>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</si>
  <si>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10003773</t>
  </si>
  <si>
    <t>+USD/-EUR 1.08755 07-08-23 (10) +48.5</t>
  </si>
  <si>
    <t>10000562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</si>
  <si>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</si>
  <si>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</si>
  <si>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</si>
  <si>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</si>
  <si>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</si>
  <si>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</si>
  <si>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</si>
  <si>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</si>
  <si>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</si>
  <si>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</si>
  <si>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</si>
  <si>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</si>
  <si>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</si>
  <si>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</si>
  <si>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</si>
  <si>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</si>
  <si>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</si>
  <si>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</si>
  <si>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</si>
  <si>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</si>
  <si>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</si>
  <si>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</si>
  <si>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</si>
  <si>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</si>
  <si>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</si>
  <si>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</si>
  <si>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</si>
  <si>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</si>
  <si>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</si>
  <si>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</si>
  <si>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</si>
  <si>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</si>
  <si>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</si>
  <si>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</si>
  <si>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</si>
  <si>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</si>
  <si>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+USD/-GBP 1.24513 15-08-23 (10) +28.3</t>
  </si>
  <si>
    <t>10000922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</si>
  <si>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</si>
  <si>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</si>
  <si>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</si>
  <si>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</si>
  <si>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</si>
  <si>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</si>
  <si>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</si>
  <si>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</si>
  <si>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</si>
  <si>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</si>
  <si>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</si>
  <si>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</si>
  <si>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</si>
  <si>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</si>
  <si>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</si>
  <si>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</si>
  <si>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</si>
  <si>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</si>
  <si>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</si>
  <si>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</si>
  <si>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</si>
  <si>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</si>
  <si>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</si>
  <si>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</si>
  <si>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</si>
  <si>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</si>
  <si>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</si>
  <si>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</si>
  <si>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</si>
  <si>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</si>
  <si>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</si>
  <si>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</si>
  <si>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SW0229__3.56/TELBOR3M</t>
  </si>
  <si>
    <t>10000031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</si>
  <si>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</si>
  <si>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</si>
  <si>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</si>
  <si>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</si>
  <si>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</si>
  <si>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</si>
  <si>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</si>
  <si>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</si>
  <si>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</si>
  <si>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</si>
  <si>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</si>
  <si>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</si>
  <si>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</si>
  <si>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</si>
  <si>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</si>
  <si>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</si>
  <si>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</si>
  <si>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</si>
  <si>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</si>
  <si>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</si>
  <si>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</si>
  <si>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</si>
  <si>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</si>
  <si>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</si>
  <si>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</si>
  <si>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</si>
  <si>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</si>
  <si>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</si>
  <si>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</si>
  <si>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</si>
  <si>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</si>
  <si>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</si>
  <si>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</si>
  <si>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</si>
  <si>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</si>
  <si>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</si>
  <si>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</si>
  <si>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</si>
  <si>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</si>
  <si>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</si>
  <si>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</si>
  <si>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</si>
  <si>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</si>
  <si>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</si>
  <si>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</si>
  <si>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</si>
  <si>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</si>
  <si>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</si>
  <si>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</si>
  <si>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</si>
  <si>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</si>
  <si>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</si>
  <si>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</si>
  <si>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</si>
  <si>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</si>
  <si>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</si>
  <si>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</si>
  <si>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</si>
  <si>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</si>
  <si>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</si>
  <si>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</si>
  <si>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</si>
  <si>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</si>
  <si>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</si>
  <si>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</si>
  <si>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</si>
  <si>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</si>
  <si>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</si>
  <si>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</si>
  <si>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</si>
  <si>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</si>
  <si>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</si>
  <si>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</si>
  <si>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</si>
  <si>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</si>
  <si>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</si>
  <si>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</si>
  <si>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</si>
  <si>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</si>
  <si>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</si>
  <si>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</si>
  <si>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</si>
  <si>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</si>
  <si>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</si>
  <si>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</si>
  <si>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</si>
  <si>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</si>
  <si>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</si>
  <si>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</si>
  <si>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</si>
  <si>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</si>
  <si>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</si>
  <si>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</si>
  <si>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</si>
  <si>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</si>
  <si>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</si>
  <si>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</si>
  <si>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</si>
  <si>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</si>
  <si>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</si>
  <si>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</si>
  <si>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</si>
  <si>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</si>
  <si>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</si>
  <si>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</si>
  <si>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</si>
  <si>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</si>
  <si>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</si>
  <si>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</si>
  <si>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</si>
  <si>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</si>
  <si>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</si>
  <si>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</si>
  <si>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</si>
  <si>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</si>
  <si>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</si>
  <si>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</si>
  <si>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</si>
  <si>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</si>
  <si>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</si>
  <si>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</si>
  <si>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</si>
  <si>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</si>
  <si>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</si>
  <si>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</si>
  <si>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</si>
  <si>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</si>
  <si>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</si>
  <si>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</si>
  <si>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</si>
  <si>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</si>
  <si>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</si>
  <si>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</si>
  <si>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</si>
  <si>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</si>
  <si>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</si>
  <si>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</si>
  <si>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</si>
  <si>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</si>
  <si>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</si>
  <si>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</si>
  <si>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</si>
  <si>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</si>
  <si>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</si>
  <si>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</si>
  <si>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</si>
  <si>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</si>
  <si>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</si>
  <si>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</si>
  <si>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</si>
  <si>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</si>
  <si>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</si>
  <si>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</si>
  <si>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</si>
  <si>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</si>
  <si>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</si>
  <si>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</si>
  <si>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</si>
  <si>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</si>
  <si>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</si>
  <si>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</si>
  <si>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</si>
  <si>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</si>
  <si>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</si>
  <si>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</si>
  <si>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</si>
  <si>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</si>
  <si>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</si>
  <si>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</si>
  <si>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</si>
  <si>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</si>
  <si>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</si>
  <si>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</si>
  <si>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</si>
  <si>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</si>
  <si>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</si>
  <si>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</si>
  <si>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</si>
  <si>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</si>
  <si>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</si>
  <si>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</si>
  <si>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</si>
  <si>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</si>
  <si>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</si>
  <si>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</si>
  <si>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</si>
  <si>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</si>
  <si>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</si>
  <si>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</si>
  <si>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</si>
  <si>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</si>
  <si>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</si>
  <si>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</si>
  <si>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</si>
  <si>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</si>
  <si>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</si>
  <si>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</si>
  <si>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</si>
  <si>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</si>
  <si>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</si>
  <si>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</si>
  <si>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</si>
  <si>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</si>
  <si>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</si>
  <si>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</si>
  <si>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</si>
  <si>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</si>
  <si>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</si>
  <si>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</si>
  <si>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</si>
  <si>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</si>
  <si>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</si>
  <si>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</si>
  <si>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</si>
  <si>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מגדל צפירה</t>
  </si>
  <si>
    <t>השכרה</t>
  </si>
  <si>
    <t>פינת הרחובות הצפירה, יד חרוצים ואליאשברג, תל אביב</t>
  </si>
  <si>
    <t>נדלן נדלן אלביט מודיעין</t>
  </si>
  <si>
    <t>אזור התעסוקה הפארק הטכנולוגי, מודיעין</t>
  </si>
  <si>
    <t>נדלן דאבל יו אילת</t>
  </si>
  <si>
    <t>רחוב תרשיש 16 א', אילת, מרכז טיילת אילת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</si>
  <si>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</si>
  <si>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</si>
  <si>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</si>
  <si>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</si>
  <si>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</si>
  <si>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</si>
  <si>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</si>
  <si>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</si>
  <si>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</si>
  <si>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</si>
  <si>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</si>
  <si>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</si>
  <si>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</si>
  <si>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Greenfield Cobra Investments L.P</t>
  </si>
  <si>
    <t>Greenfield Partners Panorays LP</t>
  </si>
  <si>
    <t>Qumra MS LP Minute Media</t>
  </si>
  <si>
    <t>QUMRA OPPORTUNITY FUND I</t>
  </si>
  <si>
    <t>Fortissimo Partners VI</t>
  </si>
  <si>
    <t>Greenfield Partners II, L.P</t>
  </si>
  <si>
    <t>JTLV III</t>
  </si>
  <si>
    <t>Noy 4 Infrastructure and energy investments l.p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</si>
  <si>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</si>
  <si>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</si>
  <si>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</si>
  <si>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</si>
  <si>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</si>
  <si>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Advent International GPE X-B L.P</t>
  </si>
  <si>
    <t>AIOF II Woolly Co-Invest Parallel Fund L.P</t>
  </si>
  <si>
    <t>Arkin Bio Capital L.P</t>
  </si>
  <si>
    <t>Audax Direct Lending Solutions Fund II B-1</t>
  </si>
  <si>
    <t>AUDAX DLS CO-INVESTMENT FUND 3 L.P.</t>
  </si>
  <si>
    <t>BCP V DEXKO CO-INVEST LP</t>
  </si>
  <si>
    <t>Bessemer Venture Partners XII Institutional L.P</t>
  </si>
  <si>
    <t>CDR XII</t>
  </si>
  <si>
    <t>Copenhagen infrastructure Energy Transition Fund I</t>
  </si>
  <si>
    <t>CVC Capital Partners IX (A) L.P</t>
  </si>
  <si>
    <t>ELECTRA AMERICA PRINCIPAL HOSPITALITY LP</t>
  </si>
  <si>
    <t>EQT Exeter Industrial Value Fund VI L.P</t>
  </si>
  <si>
    <t>Faropoint Industrial Value Fund III LP</t>
  </si>
  <si>
    <t>Francisco Partners VII</t>
  </si>
  <si>
    <t>Global Infrastructure Partners Core C L.P</t>
  </si>
  <si>
    <t>Greenfield Partners Fund III LP</t>
  </si>
  <si>
    <t>ICG Senior Debt Partners Fund 5-A (EUR) SCSp</t>
  </si>
  <si>
    <t>ICG Senior Debt Partners III</t>
  </si>
  <si>
    <t>ICG Senior Debt Partners IV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</si>
  <si>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</si>
  <si>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</si>
  <si>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</si>
  <si>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</si>
  <si>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V</t>
  </si>
  <si>
    <t>Kartesia Credit Opportunities VI SCS</t>
  </si>
  <si>
    <t>Kartesia Senior Opportunities II SCS SICAV-RAIF</t>
  </si>
  <si>
    <t>KASS Unlevered II S,a.r.l</t>
  </si>
  <si>
    <t>KASS Unlevered S.a r.l. - Compartment E</t>
  </si>
  <si>
    <t>KKR CAVALRY CO-INVEST</t>
  </si>
  <si>
    <t>MICL SONNEDIX SOLAR CIV L.P.</t>
  </si>
  <si>
    <t>MIE III Co-Investment Fund II S.L.P</t>
  </si>
  <si>
    <t>Monarch Opportunistic Real Estate Fund</t>
  </si>
  <si>
    <t>Pantheon Global Co-Investment Opportunities Fund V</t>
  </si>
  <si>
    <t>Permira Credit Solutions III</t>
  </si>
  <si>
    <t>Permira Credit Solutions IV</t>
  </si>
  <si>
    <t>Permira VIII - 2 SCSp</t>
  </si>
  <si>
    <t>Proxima Co-Invest L.P</t>
  </si>
  <si>
    <t>Vintage Co-Invest III</t>
  </si>
  <si>
    <t>Vintage Fund of Funds VI (Access, LP)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</si>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</sst>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6" fillId="0" borderId="0" xfId="0" applyFont="1" applyFill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3"/>
    </xf>
    <xf numFmtId="4" fontId="26" fillId="0" borderId="0" xfId="0" applyNumberFormat="1" applyFont="1" applyAlignment="1">
      <alignment horizontal="right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G14" sqref="G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145</v>
      </c>
      <c r="C1" s="46" t="s" vm="1">
        <v>229</v>
      </c>
    </row>
    <row r="2" spans="1:4">
      <c r="B2" s="46" t="s">
        <v>144</v>
      </c>
      <c r="C2" s="46" t="s">
        <v>230</v>
      </c>
    </row>
    <row r="3" spans="1:4">
      <c r="B3" s="46" t="s">
        <v>146</v>
      </c>
      <c r="C3" s="46" t="s">
        <v>231</v>
      </c>
    </row>
    <row r="4" spans="1:4">
      <c r="B4" s="46" t="s">
        <v>147</v>
      </c>
      <c r="C4" s="46">
        <v>12152</v>
      </c>
    </row>
    <row r="6" spans="1:4" ht="26.25" customHeight="1">
      <c r="B6" s="134" t="s">
        <v>158</v>
      </c>
      <c r="C6" s="135"/>
      <c r="D6" s="136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68">
        <f>C11+C12+C23+C33+C35+C37</f>
        <v>152447.43589545839</v>
      </c>
      <c r="D10" s="69">
        <f>C10/$C$42</f>
        <v>1</v>
      </c>
    </row>
    <row r="11" spans="1:4">
      <c r="A11" s="42" t="s">
        <v>124</v>
      </c>
      <c r="B11" s="27" t="s">
        <v>159</v>
      </c>
      <c r="C11" s="68">
        <f>מזומנים!J10</f>
        <v>16943.733035397323</v>
      </c>
      <c r="D11" s="69">
        <f t="shared" ref="D11:D13" si="0">C11/$C$42</f>
        <v>0.11114475580302036</v>
      </c>
    </row>
    <row r="12" spans="1:4">
      <c r="B12" s="27" t="s">
        <v>160</v>
      </c>
      <c r="C12" s="68">
        <f>SUM(C13:C21)</f>
        <v>109594.96857844602</v>
      </c>
      <c r="D12" s="69">
        <f t="shared" si="0"/>
        <v>0.71890332516711741</v>
      </c>
    </row>
    <row r="13" spans="1:4">
      <c r="A13" s="44" t="s">
        <v>124</v>
      </c>
      <c r="B13" s="28" t="s">
        <v>69</v>
      </c>
      <c r="C13" s="68" vm="2">
        <v>40424.672569887007</v>
      </c>
      <c r="D13" s="69">
        <f t="shared" si="0"/>
        <v>0.26517122004996158</v>
      </c>
    </row>
    <row r="14" spans="1:4">
      <c r="A14" s="44" t="s">
        <v>124</v>
      </c>
      <c r="B14" s="28" t="s">
        <v>70</v>
      </c>
      <c r="C14" s="68" t="s" vm="3">
        <v>2611</v>
      </c>
      <c r="D14" s="69" t="s" vm="4">
        <v>2611</v>
      </c>
    </row>
    <row r="15" spans="1:4">
      <c r="A15" s="44" t="s">
        <v>124</v>
      </c>
      <c r="B15" s="28" t="s">
        <v>71</v>
      </c>
      <c r="C15" s="68">
        <f>'אג"ח קונצרני'!R11</f>
        <v>37728.706081609002</v>
      </c>
      <c r="D15" s="69">
        <f t="shared" ref="D15:D23" si="1">C15/$C$42</f>
        <v>0.24748665571181963</v>
      </c>
    </row>
    <row r="16" spans="1:4">
      <c r="A16" s="44" t="s">
        <v>124</v>
      </c>
      <c r="B16" s="28" t="s">
        <v>72</v>
      </c>
      <c r="C16" s="68">
        <f>מניות!L11</f>
        <v>10737.677794612002</v>
      </c>
      <c r="D16" s="69">
        <f t="shared" si="1"/>
        <v>7.0435279750952456E-2</v>
      </c>
    </row>
    <row r="17" spans="1:4">
      <c r="A17" s="44" t="s">
        <v>124</v>
      </c>
      <c r="B17" s="28" t="s">
        <v>221</v>
      </c>
      <c r="C17" s="68" vm="5">
        <v>18563.147326755003</v>
      </c>
      <c r="D17" s="69">
        <f t="shared" si="1"/>
        <v>0.12176752739537565</v>
      </c>
    </row>
    <row r="18" spans="1:4">
      <c r="A18" s="44" t="s">
        <v>124</v>
      </c>
      <c r="B18" s="28" t="s">
        <v>73</v>
      </c>
      <c r="C18" s="68" vm="6">
        <v>1940.6398175530001</v>
      </c>
      <c r="D18" s="69">
        <f t="shared" si="1"/>
        <v>1.2729894774247326E-2</v>
      </c>
    </row>
    <row r="19" spans="1:4">
      <c r="A19" s="44" t="s">
        <v>124</v>
      </c>
      <c r="B19" s="28" t="s">
        <v>74</v>
      </c>
      <c r="C19" s="68" vm="7">
        <v>1.4447895090000002</v>
      </c>
      <c r="D19" s="69">
        <f t="shared" si="1"/>
        <v>9.4772962268173025E-6</v>
      </c>
    </row>
    <row r="20" spans="1:4">
      <c r="A20" s="44" t="s">
        <v>124</v>
      </c>
      <c r="B20" s="28" t="s">
        <v>75</v>
      </c>
      <c r="C20" s="68" vm="8">
        <v>12.252759433000005</v>
      </c>
      <c r="D20" s="69">
        <f t="shared" si="1"/>
        <v>8.0373666903800194E-5</v>
      </c>
    </row>
    <row r="21" spans="1:4">
      <c r="A21" s="44" t="s">
        <v>124</v>
      </c>
      <c r="B21" s="28" t="s">
        <v>76</v>
      </c>
      <c r="C21" s="68" vm="9">
        <v>186.427439088</v>
      </c>
      <c r="D21" s="69">
        <f t="shared" si="1"/>
        <v>1.2228965216302069E-3</v>
      </c>
    </row>
    <row r="22" spans="1:4">
      <c r="A22" s="44" t="s">
        <v>124</v>
      </c>
      <c r="B22" s="28" t="s">
        <v>77</v>
      </c>
      <c r="C22" s="68" t="s" vm="10">
        <v>2611</v>
      </c>
      <c r="D22" s="69" t="s" vm="11">
        <v>2611</v>
      </c>
    </row>
    <row r="23" spans="1:4">
      <c r="B23" s="27" t="s">
        <v>161</v>
      </c>
      <c r="C23" s="68">
        <f>SUM(C26:C31)</f>
        <v>10742.785928500003</v>
      </c>
      <c r="D23" s="69">
        <f t="shared" si="1"/>
        <v>7.0468787260330984E-2</v>
      </c>
    </row>
    <row r="24" spans="1:4">
      <c r="A24" s="44" t="s">
        <v>124</v>
      </c>
      <c r="B24" s="28" t="s">
        <v>78</v>
      </c>
      <c r="C24" s="68" t="s" vm="12">
        <v>2611</v>
      </c>
      <c r="D24" s="69" t="s" vm="13">
        <v>2611</v>
      </c>
    </row>
    <row r="25" spans="1:4">
      <c r="A25" s="44" t="s">
        <v>124</v>
      </c>
      <c r="B25" s="28" t="s">
        <v>79</v>
      </c>
      <c r="C25" s="68" t="s" vm="14">
        <v>2611</v>
      </c>
      <c r="D25" s="69" t="s" vm="15">
        <v>2611</v>
      </c>
    </row>
    <row r="26" spans="1:4">
      <c r="A26" s="44" t="s">
        <v>124</v>
      </c>
      <c r="B26" s="28" t="s">
        <v>71</v>
      </c>
      <c r="C26" s="68" vm="16">
        <v>1343.530492456</v>
      </c>
      <c r="D26" s="69">
        <f t="shared" ref="D26:D31" si="2">C26/$C$42</f>
        <v>8.8130737297368051E-3</v>
      </c>
    </row>
    <row r="27" spans="1:4">
      <c r="A27" s="44" t="s">
        <v>124</v>
      </c>
      <c r="B27" s="28" t="s">
        <v>80</v>
      </c>
      <c r="C27" s="68" vm="17">
        <v>1950.8636328920006</v>
      </c>
      <c r="D27" s="69">
        <f t="shared" si="2"/>
        <v>1.2796959302285775E-2</v>
      </c>
    </row>
    <row r="28" spans="1:4">
      <c r="A28" s="44" t="s">
        <v>124</v>
      </c>
      <c r="B28" s="28" t="s">
        <v>81</v>
      </c>
      <c r="C28" s="68" vm="18">
        <v>7893.7662013460022</v>
      </c>
      <c r="D28" s="69">
        <f t="shared" si="2"/>
        <v>5.1780249073911565E-2</v>
      </c>
    </row>
    <row r="29" spans="1:4">
      <c r="A29" s="44" t="s">
        <v>124</v>
      </c>
      <c r="B29" s="28" t="s">
        <v>82</v>
      </c>
      <c r="C29" s="68" vm="19">
        <v>0.11522146300000002</v>
      </c>
      <c r="D29" s="69">
        <f t="shared" si="2"/>
        <v>7.5581109202134262E-7</v>
      </c>
    </row>
    <row r="30" spans="1:4">
      <c r="A30" s="44" t="s">
        <v>124</v>
      </c>
      <c r="B30" s="28" t="s">
        <v>184</v>
      </c>
      <c r="C30" s="68" vm="20">
        <v>-0.23685790100000004</v>
      </c>
      <c r="D30" s="69">
        <f t="shared" si="2"/>
        <v>-1.553702098095153E-6</v>
      </c>
    </row>
    <row r="31" spans="1:4">
      <c r="A31" s="44" t="s">
        <v>124</v>
      </c>
      <c r="B31" s="28" t="s">
        <v>105</v>
      </c>
      <c r="C31" s="68" vm="21">
        <v>-445.25276175600015</v>
      </c>
      <c r="D31" s="69">
        <f t="shared" si="2"/>
        <v>-2.9206969545970884E-3</v>
      </c>
    </row>
    <row r="32" spans="1:4">
      <c r="A32" s="44" t="s">
        <v>124</v>
      </c>
      <c r="B32" s="28" t="s">
        <v>83</v>
      </c>
      <c r="C32" s="68" t="s" vm="22">
        <v>2611</v>
      </c>
      <c r="D32" s="69" t="s" vm="23">
        <v>2611</v>
      </c>
    </row>
    <row r="33" spans="1:4">
      <c r="A33" s="44" t="s">
        <v>124</v>
      </c>
      <c r="B33" s="27" t="s">
        <v>162</v>
      </c>
      <c r="C33" s="68" vm="24">
        <v>14409.995386120998</v>
      </c>
      <c r="D33" s="69">
        <f t="shared" ref="D33" si="3">C33/$C$42</f>
        <v>9.4524353928804192E-2</v>
      </c>
    </row>
    <row r="34" spans="1:4">
      <c r="A34" s="44" t="s">
        <v>124</v>
      </c>
      <c r="B34" s="27" t="s">
        <v>163</v>
      </c>
      <c r="C34" s="68" t="s" vm="25">
        <v>2611</v>
      </c>
      <c r="D34" s="69" t="s" vm="26">
        <v>2611</v>
      </c>
    </row>
    <row r="35" spans="1:4">
      <c r="A35" s="44" t="s">
        <v>124</v>
      </c>
      <c r="B35" s="27" t="s">
        <v>164</v>
      </c>
      <c r="C35" s="68" vm="27">
        <v>778.48401000000013</v>
      </c>
      <c r="D35" s="69">
        <f t="shared" ref="D35" si="4">C35/$C$42</f>
        <v>5.106573327568786E-3</v>
      </c>
    </row>
    <row r="36" spans="1:4">
      <c r="A36" s="44" t="s">
        <v>124</v>
      </c>
      <c r="B36" s="45" t="s">
        <v>165</v>
      </c>
      <c r="C36" s="68" t="s" vm="28">
        <v>2611</v>
      </c>
      <c r="D36" s="69" t="s" vm="29">
        <v>2611</v>
      </c>
    </row>
    <row r="37" spans="1:4">
      <c r="A37" s="44" t="s">
        <v>124</v>
      </c>
      <c r="B37" s="27" t="s">
        <v>166</v>
      </c>
      <c r="C37" s="68">
        <f>'השקעות אחרות '!I10</f>
        <v>-22.531043006000004</v>
      </c>
      <c r="D37" s="69">
        <f t="shared" ref="D37:D38" si="5">C37/$C$42</f>
        <v>-1.477954868421059E-4</v>
      </c>
    </row>
    <row r="38" spans="1:4">
      <c r="A38" s="44"/>
      <c r="B38" s="55" t="s">
        <v>168</v>
      </c>
      <c r="C38" s="68">
        <v>0</v>
      </c>
      <c r="D38" s="69">
        <f t="shared" si="5"/>
        <v>0</v>
      </c>
    </row>
    <row r="39" spans="1:4">
      <c r="A39" s="44" t="s">
        <v>124</v>
      </c>
      <c r="B39" s="56" t="s">
        <v>169</v>
      </c>
      <c r="C39" s="68" t="s" vm="30">
        <v>2611</v>
      </c>
      <c r="D39" s="69" t="s" vm="31">
        <v>2611</v>
      </c>
    </row>
    <row r="40" spans="1:4">
      <c r="A40" s="44" t="s">
        <v>124</v>
      </c>
      <c r="B40" s="56" t="s">
        <v>206</v>
      </c>
      <c r="C40" s="68" t="s" vm="32">
        <v>2611</v>
      </c>
      <c r="D40" s="69" t="s" vm="33">
        <v>2611</v>
      </c>
    </row>
    <row r="41" spans="1:4">
      <c r="A41" s="44" t="s">
        <v>124</v>
      </c>
      <c r="B41" s="56" t="s">
        <v>170</v>
      </c>
      <c r="C41" s="68" t="s" vm="34">
        <v>2611</v>
      </c>
      <c r="D41" s="69" t="s" vm="35">
        <v>2611</v>
      </c>
    </row>
    <row r="42" spans="1:4">
      <c r="B42" s="56" t="s">
        <v>84</v>
      </c>
      <c r="C42" s="68">
        <f>C10</f>
        <v>152447.43589545839</v>
      </c>
      <c r="D42" s="69">
        <f t="shared" ref="D42" si="6">C42/$C$42</f>
        <v>1</v>
      </c>
    </row>
    <row r="43" spans="1:4">
      <c r="A43" s="44" t="s">
        <v>124</v>
      </c>
      <c r="B43" s="56" t="s">
        <v>167</v>
      </c>
      <c r="C43" s="68">
        <f>'יתרת התחייבות להשקעה'!C10</f>
        <v>10442.520263935403</v>
      </c>
      <c r="D43" s="69"/>
    </row>
    <row r="44" spans="1:4">
      <c r="B44" s="5" t="s">
        <v>109</v>
      </c>
    </row>
    <row r="45" spans="1:4">
      <c r="C45" s="62" t="s">
        <v>152</v>
      </c>
      <c r="D45" s="34" t="s">
        <v>104</v>
      </c>
    </row>
    <row r="46" spans="1:4">
      <c r="C46" s="63" t="s">
        <v>0</v>
      </c>
      <c r="D46" s="23" t="s">
        <v>1</v>
      </c>
    </row>
    <row r="47" spans="1:4">
      <c r="C47" s="70" t="s">
        <v>135</v>
      </c>
      <c r="D47" s="71" vm="36">
        <v>2.4517000000000002</v>
      </c>
    </row>
    <row r="48" spans="1:4">
      <c r="C48" s="70" t="s">
        <v>142</v>
      </c>
      <c r="D48" s="71">
        <v>0.77297511855767032</v>
      </c>
    </row>
    <row r="49" spans="2:4">
      <c r="C49" s="70" t="s">
        <v>139</v>
      </c>
      <c r="D49" s="71" vm="37">
        <v>2.7898000000000001</v>
      </c>
    </row>
    <row r="50" spans="2:4">
      <c r="B50" s="11"/>
      <c r="C50" s="70" t="s">
        <v>2612</v>
      </c>
      <c r="D50" s="71" vm="38">
        <v>4.1134000000000004</v>
      </c>
    </row>
    <row r="51" spans="2:4">
      <c r="C51" s="70" t="s">
        <v>133</v>
      </c>
      <c r="D51" s="71" vm="39">
        <v>4.0185000000000004</v>
      </c>
    </row>
    <row r="52" spans="2:4">
      <c r="C52" s="70" t="s">
        <v>134</v>
      </c>
      <c r="D52" s="71" vm="40">
        <v>4.6707000000000001</v>
      </c>
    </row>
    <row r="53" spans="2:4">
      <c r="C53" s="70" t="s">
        <v>136</v>
      </c>
      <c r="D53" s="71">
        <v>0.47218570936331505</v>
      </c>
    </row>
    <row r="54" spans="2:4">
      <c r="C54" s="70" t="s">
        <v>140</v>
      </c>
      <c r="D54" s="71">
        <v>2.5581999999999997E-2</v>
      </c>
    </row>
    <row r="55" spans="2:4">
      <c r="C55" s="70" t="s">
        <v>141</v>
      </c>
      <c r="D55" s="71">
        <v>0.21595372753643494</v>
      </c>
    </row>
    <row r="56" spans="2:4">
      <c r="C56" s="70" t="s">
        <v>138</v>
      </c>
      <c r="D56" s="71" vm="41">
        <v>0.53959999999999997</v>
      </c>
    </row>
    <row r="57" spans="2:4">
      <c r="C57" s="70" t="s">
        <v>2613</v>
      </c>
      <c r="D57" s="71">
        <v>2.2710600000000003</v>
      </c>
    </row>
    <row r="58" spans="2:4">
      <c r="C58" s="70" t="s">
        <v>137</v>
      </c>
      <c r="D58" s="71" vm="42">
        <v>0.34089999999999998</v>
      </c>
    </row>
    <row r="59" spans="2:4">
      <c r="C59" s="70" t="s">
        <v>131</v>
      </c>
      <c r="D59" s="71" vm="43">
        <v>3.7</v>
      </c>
    </row>
    <row r="60" spans="2:4">
      <c r="C60" s="70" t="s">
        <v>143</v>
      </c>
      <c r="D60" s="71" vm="44">
        <v>0.1968</v>
      </c>
    </row>
    <row r="61" spans="2:4">
      <c r="C61" s="70" t="s">
        <v>2614</v>
      </c>
      <c r="D61" s="71" vm="45">
        <v>0.34370000000000001</v>
      </c>
    </row>
    <row r="62" spans="2:4">
      <c r="C62" s="70" t="s">
        <v>2615</v>
      </c>
      <c r="D62" s="71">
        <v>4.1426504901763202E-2</v>
      </c>
    </row>
    <row r="63" spans="2:4">
      <c r="C63" s="70" t="s">
        <v>2616</v>
      </c>
      <c r="D63" s="71">
        <v>0.51008450859561327</v>
      </c>
    </row>
    <row r="64" spans="2:4">
      <c r="C64" s="70" t="s">
        <v>132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4.5703125" style="2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13">
      <c r="B1" s="46" t="s">
        <v>145</v>
      </c>
      <c r="C1" s="46" t="s" vm="1">
        <v>229</v>
      </c>
    </row>
    <row r="2" spans="2:13">
      <c r="B2" s="46" t="s">
        <v>144</v>
      </c>
      <c r="C2" s="46" t="s">
        <v>230</v>
      </c>
    </row>
    <row r="3" spans="2:13">
      <c r="B3" s="46" t="s">
        <v>146</v>
      </c>
      <c r="C3" s="46" t="s">
        <v>231</v>
      </c>
    </row>
    <row r="4" spans="2:13">
      <c r="B4" s="46" t="s">
        <v>147</v>
      </c>
      <c r="C4" s="46">
        <v>12152</v>
      </c>
    </row>
    <row r="6" spans="2:13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3" ht="26.25" customHeight="1">
      <c r="B7" s="137" t="s">
        <v>94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  <c r="M7" s="3"/>
    </row>
    <row r="8" spans="2:13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30" t="s">
        <v>150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0" t="s">
        <v>51</v>
      </c>
      <c r="C11" s="80"/>
      <c r="D11" s="81"/>
      <c r="E11" s="81"/>
      <c r="F11" s="81"/>
      <c r="G11" s="83"/>
      <c r="H11" s="101"/>
      <c r="I11" s="83">
        <v>12.252759433000005</v>
      </c>
      <c r="J11" s="84"/>
      <c r="K11" s="84">
        <f>IFERROR(I11/$I$11,0)</f>
        <v>1</v>
      </c>
      <c r="L11" s="84">
        <f>I11/'סכום נכסי הקרן'!$C$42</f>
        <v>8.0373666903800194E-5</v>
      </c>
    </row>
    <row r="12" spans="2:13">
      <c r="B12" s="113" t="s">
        <v>197</v>
      </c>
      <c r="C12" s="88"/>
      <c r="D12" s="89"/>
      <c r="E12" s="89"/>
      <c r="F12" s="89"/>
      <c r="G12" s="91"/>
      <c r="H12" s="103"/>
      <c r="I12" s="91">
        <v>12.252759433000005</v>
      </c>
      <c r="J12" s="92"/>
      <c r="K12" s="92">
        <f t="shared" ref="K12:K17" si="0">IFERROR(I12/$I$11,0)</f>
        <v>1</v>
      </c>
      <c r="L12" s="92">
        <f>I12/'סכום נכסי הקרן'!$C$42</f>
        <v>8.0373666903800194E-5</v>
      </c>
    </row>
    <row r="13" spans="2:13">
      <c r="B13" s="85" t="s">
        <v>190</v>
      </c>
      <c r="C13" s="80"/>
      <c r="D13" s="81"/>
      <c r="E13" s="81"/>
      <c r="F13" s="81"/>
      <c r="G13" s="83"/>
      <c r="H13" s="101"/>
      <c r="I13" s="83">
        <v>12.252759433000005</v>
      </c>
      <c r="J13" s="84"/>
      <c r="K13" s="84">
        <f t="shared" si="0"/>
        <v>1</v>
      </c>
      <c r="L13" s="84">
        <f>I13/'סכום נכסי הקרן'!$C$42</f>
        <v>8.0373666903800194E-5</v>
      </c>
    </row>
    <row r="14" spans="2:13">
      <c r="B14" s="86" t="s">
        <v>1735</v>
      </c>
      <c r="C14" s="88" t="s">
        <v>1736</v>
      </c>
      <c r="D14" s="89" t="s">
        <v>119</v>
      </c>
      <c r="E14" s="89" t="s">
        <v>533</v>
      </c>
      <c r="F14" s="89" t="s">
        <v>132</v>
      </c>
      <c r="G14" s="91">
        <v>0.57646200000000014</v>
      </c>
      <c r="H14" s="103">
        <v>1110200</v>
      </c>
      <c r="I14" s="91">
        <v>6.3998811240000011</v>
      </c>
      <c r="J14" s="92"/>
      <c r="K14" s="92">
        <f t="shared" si="0"/>
        <v>0.52232161734632487</v>
      </c>
      <c r="L14" s="92">
        <f>I14/'סכום נכסי הקרן'!$C$42</f>
        <v>4.1980903689247702E-5</v>
      </c>
    </row>
    <row r="15" spans="2:13">
      <c r="B15" s="86" t="s">
        <v>1737</v>
      </c>
      <c r="C15" s="88" t="s">
        <v>1738</v>
      </c>
      <c r="D15" s="89" t="s">
        <v>119</v>
      </c>
      <c r="E15" s="89" t="s">
        <v>533</v>
      </c>
      <c r="F15" s="89" t="s">
        <v>132</v>
      </c>
      <c r="G15" s="91">
        <v>-0.57646200000000014</v>
      </c>
      <c r="H15" s="103">
        <v>764000</v>
      </c>
      <c r="I15" s="91">
        <v>-4.4041696800000008</v>
      </c>
      <c r="J15" s="92"/>
      <c r="K15" s="92">
        <f t="shared" si="0"/>
        <v>-0.35944308741901659</v>
      </c>
      <c r="L15" s="92">
        <f>I15/'סכום נכסי הקרן'!$C$42</f>
        <v>-2.8889758979089572E-5</v>
      </c>
    </row>
    <row r="16" spans="2:13">
      <c r="B16" s="86" t="s">
        <v>1739</v>
      </c>
      <c r="C16" s="88" t="s">
        <v>1740</v>
      </c>
      <c r="D16" s="89" t="s">
        <v>119</v>
      </c>
      <c r="E16" s="89" t="s">
        <v>533</v>
      </c>
      <c r="F16" s="89" t="s">
        <v>132</v>
      </c>
      <c r="G16" s="91">
        <v>5.3008000000000006</v>
      </c>
      <c r="H16" s="103">
        <v>193500</v>
      </c>
      <c r="I16" s="91">
        <v>10.257048000000003</v>
      </c>
      <c r="J16" s="92"/>
      <c r="K16" s="92">
        <f t="shared" si="0"/>
        <v>0.83712147097044853</v>
      </c>
      <c r="L16" s="92">
        <f>I16/'סכום נכסי הקרן'!$C$42</f>
        <v>6.728252226579807E-5</v>
      </c>
    </row>
    <row r="17" spans="2:12">
      <c r="B17" s="86" t="s">
        <v>1741</v>
      </c>
      <c r="C17" s="88" t="s">
        <v>1742</v>
      </c>
      <c r="D17" s="89" t="s">
        <v>119</v>
      </c>
      <c r="E17" s="89" t="s">
        <v>533</v>
      </c>
      <c r="F17" s="89" t="s">
        <v>132</v>
      </c>
      <c r="G17" s="91">
        <v>-5.3008000000000006</v>
      </c>
      <c r="H17" s="103">
        <v>0.01</v>
      </c>
      <c r="I17" s="91">
        <v>-1.1000000000000001E-8</v>
      </c>
      <c r="J17" s="92"/>
      <c r="K17" s="92">
        <f t="shared" si="0"/>
        <v>-8.9775695508833843E-10</v>
      </c>
      <c r="L17" s="92">
        <f>I17/'סכום נכסי הקרן'!$C$42</f>
        <v>-7.2156018468840019E-14</v>
      </c>
    </row>
    <row r="18" spans="2:12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113"/>
      <c r="C19" s="88"/>
      <c r="D19" s="88"/>
      <c r="E19" s="88"/>
      <c r="F19" s="88"/>
      <c r="G19" s="91"/>
      <c r="H19" s="103"/>
      <c r="I19" s="88"/>
      <c r="J19" s="88"/>
      <c r="K19" s="92"/>
      <c r="L19" s="88"/>
    </row>
    <row r="20" spans="2:12">
      <c r="B20" s="85"/>
      <c r="C20" s="80"/>
      <c r="D20" s="80"/>
      <c r="E20" s="80"/>
      <c r="F20" s="80"/>
      <c r="G20" s="83"/>
      <c r="H20" s="101"/>
      <c r="I20" s="80"/>
      <c r="J20" s="80"/>
      <c r="K20" s="84"/>
      <c r="L20" s="80"/>
    </row>
    <row r="21" spans="2:12">
      <c r="B21" s="86"/>
      <c r="C21" s="88"/>
      <c r="D21" s="89"/>
      <c r="E21" s="89"/>
      <c r="F21" s="89"/>
      <c r="G21" s="91"/>
      <c r="H21" s="103"/>
      <c r="I21" s="91"/>
      <c r="J21" s="92"/>
      <c r="K21" s="92"/>
      <c r="L21" s="92"/>
    </row>
    <row r="22" spans="2:12">
      <c r="B22" s="86"/>
      <c r="C22" s="88"/>
      <c r="D22" s="89"/>
      <c r="E22" s="89"/>
      <c r="F22" s="89"/>
      <c r="G22" s="91"/>
      <c r="H22" s="103"/>
      <c r="I22" s="91"/>
      <c r="J22" s="92"/>
      <c r="K22" s="92"/>
      <c r="L22" s="92"/>
    </row>
    <row r="23" spans="2:12">
      <c r="B23" s="93"/>
      <c r="C23" s="88"/>
      <c r="D23" s="88"/>
      <c r="E23" s="88"/>
      <c r="F23" s="88"/>
      <c r="G23" s="91"/>
      <c r="H23" s="103"/>
      <c r="I23" s="88"/>
      <c r="J23" s="88"/>
      <c r="K23" s="92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111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10" t="s">
        <v>203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10" t="s">
        <v>211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</row>
    <row r="572" spans="2:12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</row>
    <row r="573" spans="2:12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</row>
    <row r="574" spans="2:12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</row>
    <row r="575" spans="2:12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</row>
    <row r="576" spans="2:12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</row>
    <row r="577" spans="2:12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</row>
    <row r="578" spans="2:12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</row>
    <row r="579" spans="2:12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</row>
    <row r="580" spans="2:12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</row>
    <row r="581" spans="2:12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</row>
    <row r="582" spans="2:12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</row>
    <row r="583" spans="2:12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</row>
    <row r="584" spans="2:12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</row>
    <row r="585" spans="2:12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</row>
    <row r="586" spans="2:12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4.140625" style="2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7.855468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145</v>
      </c>
      <c r="C1" s="46" t="s" vm="1">
        <v>229</v>
      </c>
    </row>
    <row r="2" spans="1:11">
      <c r="B2" s="46" t="s">
        <v>144</v>
      </c>
      <c r="C2" s="46" t="s">
        <v>230</v>
      </c>
    </row>
    <row r="3" spans="1:11">
      <c r="B3" s="46" t="s">
        <v>146</v>
      </c>
      <c r="C3" s="46" t="s">
        <v>231</v>
      </c>
    </row>
    <row r="4" spans="1:11">
      <c r="B4" s="46" t="s">
        <v>147</v>
      </c>
      <c r="C4" s="46">
        <v>12152</v>
      </c>
    </row>
    <row r="6" spans="1:11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1:11" ht="26.25" customHeight="1">
      <c r="B7" s="137" t="s">
        <v>95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88"/>
      <c r="D11" s="89"/>
      <c r="E11" s="89"/>
      <c r="F11" s="89"/>
      <c r="G11" s="91"/>
      <c r="H11" s="103"/>
      <c r="I11" s="91">
        <v>186.427439088</v>
      </c>
      <c r="J11" s="92">
        <f>IFERROR(I11/$I$11,0)</f>
        <v>1</v>
      </c>
      <c r="K11" s="92">
        <f>I11/'סכום נכסי הקרן'!$C$42</f>
        <v>1.2228965216302069E-3</v>
      </c>
    </row>
    <row r="12" spans="1:11">
      <c r="B12" s="113" t="s">
        <v>199</v>
      </c>
      <c r="C12" s="88"/>
      <c r="D12" s="89"/>
      <c r="E12" s="89"/>
      <c r="F12" s="89"/>
      <c r="G12" s="91"/>
      <c r="H12" s="103"/>
      <c r="I12" s="91">
        <v>186.427439088</v>
      </c>
      <c r="J12" s="92">
        <f t="shared" ref="J12:J19" si="0">IFERROR(I12/$I$11,0)</f>
        <v>1</v>
      </c>
      <c r="K12" s="92">
        <f>I12/'סכום נכסי הקרן'!$C$42</f>
        <v>1.2228965216302069E-3</v>
      </c>
    </row>
    <row r="13" spans="1:11">
      <c r="B13" s="93" t="s">
        <v>1743</v>
      </c>
      <c r="C13" s="88" t="s">
        <v>1744</v>
      </c>
      <c r="D13" s="89" t="s">
        <v>28</v>
      </c>
      <c r="E13" s="89" t="s">
        <v>533</v>
      </c>
      <c r="F13" s="89" t="s">
        <v>131</v>
      </c>
      <c r="G13" s="91">
        <v>1.6306130000000005</v>
      </c>
      <c r="H13" s="103">
        <v>99790</v>
      </c>
      <c r="I13" s="91">
        <v>-4.9794225450000011</v>
      </c>
      <c r="J13" s="92">
        <f t="shared" si="0"/>
        <v>-2.6709708449353033E-2</v>
      </c>
      <c r="K13" s="92">
        <f>I13/'סכום נכסי הקרן'!$C$42</f>
        <v>-3.266320955647077E-5</v>
      </c>
    </row>
    <row r="14" spans="1:11">
      <c r="B14" s="93" t="s">
        <v>1745</v>
      </c>
      <c r="C14" s="88" t="s">
        <v>1746</v>
      </c>
      <c r="D14" s="89" t="s">
        <v>28</v>
      </c>
      <c r="E14" s="89" t="s">
        <v>533</v>
      </c>
      <c r="F14" s="89" t="s">
        <v>131</v>
      </c>
      <c r="G14" s="91">
        <v>0.27938000000000007</v>
      </c>
      <c r="H14" s="103">
        <v>1533700</v>
      </c>
      <c r="I14" s="91">
        <v>9.0209518960000015</v>
      </c>
      <c r="J14" s="92">
        <f t="shared" si="0"/>
        <v>4.8388541623112735E-2</v>
      </c>
      <c r="K14" s="92">
        <f>I14/'סכום נכסי הקרן'!$C$42</f>
        <v>5.9174179237663041E-5</v>
      </c>
    </row>
    <row r="15" spans="1:11">
      <c r="B15" s="93" t="s">
        <v>1747</v>
      </c>
      <c r="C15" s="88" t="s">
        <v>1748</v>
      </c>
      <c r="D15" s="89" t="s">
        <v>28</v>
      </c>
      <c r="E15" s="89" t="s">
        <v>533</v>
      </c>
      <c r="F15" s="89" t="s">
        <v>139</v>
      </c>
      <c r="G15" s="91">
        <v>0.15371900000000002</v>
      </c>
      <c r="H15" s="103">
        <v>121860</v>
      </c>
      <c r="I15" s="91">
        <v>1.5326604210000003</v>
      </c>
      <c r="J15" s="92">
        <f t="shared" si="0"/>
        <v>8.2212169436953596E-3</v>
      </c>
      <c r="K15" s="92">
        <f>I15/'סכום נכסי הקרן'!$C$42</f>
        <v>1.0053697604012376E-5</v>
      </c>
    </row>
    <row r="16" spans="1:11">
      <c r="B16" s="93" t="s">
        <v>1749</v>
      </c>
      <c r="C16" s="88" t="s">
        <v>1750</v>
      </c>
      <c r="D16" s="89" t="s">
        <v>28</v>
      </c>
      <c r="E16" s="89" t="s">
        <v>533</v>
      </c>
      <c r="F16" s="89" t="s">
        <v>131</v>
      </c>
      <c r="G16" s="91">
        <v>7.6531040000000008</v>
      </c>
      <c r="H16" s="103">
        <v>448825</v>
      </c>
      <c r="I16" s="91">
        <v>181.62281977800004</v>
      </c>
      <c r="J16" s="92">
        <f t="shared" si="0"/>
        <v>0.97422793911934813</v>
      </c>
      <c r="K16" s="92">
        <f>I16/'סכום נכסי הקרן'!$C$42</f>
        <v>1.1913799580240156E-3</v>
      </c>
    </row>
    <row r="17" spans="2:11">
      <c r="B17" s="93" t="s">
        <v>1751</v>
      </c>
      <c r="C17" s="88" t="s">
        <v>1752</v>
      </c>
      <c r="D17" s="89" t="s">
        <v>28</v>
      </c>
      <c r="E17" s="89" t="s">
        <v>533</v>
      </c>
      <c r="F17" s="89" t="s">
        <v>133</v>
      </c>
      <c r="G17" s="91">
        <v>0.98499400000000026</v>
      </c>
      <c r="H17" s="103">
        <v>46380</v>
      </c>
      <c r="I17" s="91">
        <v>9.9839212000000038E-2</v>
      </c>
      <c r="J17" s="92">
        <f t="shared" si="0"/>
        <v>5.3553925585424461E-4</v>
      </c>
      <c r="K17" s="92">
        <f>I17/'סכום נכסי הקרן'!$C$42</f>
        <v>6.5490909318058512E-7</v>
      </c>
    </row>
    <row r="18" spans="2:11">
      <c r="B18" s="93" t="s">
        <v>1753</v>
      </c>
      <c r="C18" s="88" t="s">
        <v>1754</v>
      </c>
      <c r="D18" s="89" t="s">
        <v>28</v>
      </c>
      <c r="E18" s="89" t="s">
        <v>533</v>
      </c>
      <c r="F18" s="89" t="s">
        <v>140</v>
      </c>
      <c r="G18" s="91">
        <v>0.29191600000000006</v>
      </c>
      <c r="H18" s="103">
        <v>228800</v>
      </c>
      <c r="I18" s="91">
        <v>2.9776153169999997</v>
      </c>
      <c r="J18" s="92">
        <f t="shared" si="0"/>
        <v>1.5971979937966459E-2</v>
      </c>
      <c r="K18" s="92">
        <f>I18/'סכום נכסי הקרן'!$C$42</f>
        <v>1.9532078709686628E-5</v>
      </c>
    </row>
    <row r="19" spans="2:11">
      <c r="B19" s="93" t="s">
        <v>1755</v>
      </c>
      <c r="C19" s="88" t="s">
        <v>1756</v>
      </c>
      <c r="D19" s="89" t="s">
        <v>28</v>
      </c>
      <c r="E19" s="89" t="s">
        <v>533</v>
      </c>
      <c r="F19" s="89" t="s">
        <v>131</v>
      </c>
      <c r="G19" s="91">
        <v>1.425081</v>
      </c>
      <c r="H19" s="103">
        <v>11843.75</v>
      </c>
      <c r="I19" s="91">
        <v>-3.8470249910000005</v>
      </c>
      <c r="J19" s="92">
        <f t="shared" si="0"/>
        <v>-2.0635508430623648E-2</v>
      </c>
      <c r="K19" s="92">
        <f>I19/'סכום נכסי הקרן'!$C$42</f>
        <v>-2.5235091481880466E-5</v>
      </c>
    </row>
    <row r="20" spans="2:11">
      <c r="B20" s="93"/>
      <c r="C20" s="88"/>
      <c r="D20" s="89"/>
      <c r="E20" s="89"/>
      <c r="F20" s="89"/>
      <c r="G20" s="91"/>
      <c r="H20" s="103"/>
      <c r="I20" s="91"/>
      <c r="J20" s="92"/>
      <c r="K20" s="92"/>
    </row>
    <row r="21" spans="2:11">
      <c r="B21" s="113"/>
      <c r="C21" s="88"/>
      <c r="D21" s="88"/>
      <c r="E21" s="88"/>
      <c r="F21" s="88"/>
      <c r="G21" s="91"/>
      <c r="H21" s="103"/>
      <c r="I21" s="88"/>
      <c r="J21" s="92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10" t="s">
        <v>220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10" t="s">
        <v>203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10" t="s">
        <v>211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94"/>
      <c r="C121" s="112"/>
      <c r="D121" s="112"/>
      <c r="E121" s="112"/>
      <c r="F121" s="112"/>
      <c r="G121" s="112"/>
      <c r="H121" s="112"/>
      <c r="I121" s="95"/>
      <c r="J121" s="95"/>
      <c r="K121" s="112"/>
    </row>
    <row r="122" spans="2:11">
      <c r="B122" s="94"/>
      <c r="C122" s="112"/>
      <c r="D122" s="112"/>
      <c r="E122" s="112"/>
      <c r="F122" s="112"/>
      <c r="G122" s="112"/>
      <c r="H122" s="112"/>
      <c r="I122" s="95"/>
      <c r="J122" s="95"/>
      <c r="K122" s="112"/>
    </row>
    <row r="123" spans="2:11">
      <c r="B123" s="94"/>
      <c r="C123" s="112"/>
      <c r="D123" s="112"/>
      <c r="E123" s="112"/>
      <c r="F123" s="112"/>
      <c r="G123" s="112"/>
      <c r="H123" s="112"/>
      <c r="I123" s="95"/>
      <c r="J123" s="95"/>
      <c r="K123" s="112"/>
    </row>
    <row r="124" spans="2:11">
      <c r="B124" s="94"/>
      <c r="C124" s="112"/>
      <c r="D124" s="112"/>
      <c r="E124" s="112"/>
      <c r="F124" s="112"/>
      <c r="G124" s="112"/>
      <c r="H124" s="112"/>
      <c r="I124" s="95"/>
      <c r="J124" s="95"/>
      <c r="K124" s="112"/>
    </row>
    <row r="125" spans="2:11">
      <c r="B125" s="94"/>
      <c r="C125" s="112"/>
      <c r="D125" s="112"/>
      <c r="E125" s="112"/>
      <c r="F125" s="112"/>
      <c r="G125" s="112"/>
      <c r="H125" s="112"/>
      <c r="I125" s="95"/>
      <c r="J125" s="95"/>
      <c r="K125" s="112"/>
    </row>
    <row r="126" spans="2:11">
      <c r="B126" s="94"/>
      <c r="C126" s="112"/>
      <c r="D126" s="112"/>
      <c r="E126" s="112"/>
      <c r="F126" s="112"/>
      <c r="G126" s="112"/>
      <c r="H126" s="112"/>
      <c r="I126" s="95"/>
      <c r="J126" s="95"/>
      <c r="K126" s="112"/>
    </row>
    <row r="127" spans="2:11">
      <c r="B127" s="94"/>
      <c r="C127" s="112"/>
      <c r="D127" s="112"/>
      <c r="E127" s="112"/>
      <c r="F127" s="112"/>
      <c r="G127" s="112"/>
      <c r="H127" s="112"/>
      <c r="I127" s="95"/>
      <c r="J127" s="95"/>
      <c r="K127" s="112"/>
    </row>
    <row r="128" spans="2:11">
      <c r="B128" s="94"/>
      <c r="C128" s="112"/>
      <c r="D128" s="112"/>
      <c r="E128" s="112"/>
      <c r="F128" s="112"/>
      <c r="G128" s="112"/>
      <c r="H128" s="112"/>
      <c r="I128" s="95"/>
      <c r="J128" s="95"/>
      <c r="K128" s="112"/>
    </row>
    <row r="129" spans="2:11">
      <c r="B129" s="94"/>
      <c r="C129" s="112"/>
      <c r="D129" s="112"/>
      <c r="E129" s="112"/>
      <c r="F129" s="112"/>
      <c r="G129" s="112"/>
      <c r="H129" s="112"/>
      <c r="I129" s="95"/>
      <c r="J129" s="95"/>
      <c r="K129" s="112"/>
    </row>
    <row r="130" spans="2:11">
      <c r="B130" s="94"/>
      <c r="C130" s="112"/>
      <c r="D130" s="112"/>
      <c r="E130" s="112"/>
      <c r="F130" s="112"/>
      <c r="G130" s="112"/>
      <c r="H130" s="112"/>
      <c r="I130" s="95"/>
      <c r="J130" s="95"/>
      <c r="K130" s="112"/>
    </row>
    <row r="131" spans="2:11">
      <c r="B131" s="94"/>
      <c r="C131" s="112"/>
      <c r="D131" s="112"/>
      <c r="E131" s="112"/>
      <c r="F131" s="112"/>
      <c r="G131" s="112"/>
      <c r="H131" s="112"/>
      <c r="I131" s="95"/>
      <c r="J131" s="95"/>
      <c r="K131" s="112"/>
    </row>
    <row r="132" spans="2:11">
      <c r="B132" s="94"/>
      <c r="C132" s="112"/>
      <c r="D132" s="112"/>
      <c r="E132" s="112"/>
      <c r="F132" s="112"/>
      <c r="G132" s="112"/>
      <c r="H132" s="112"/>
      <c r="I132" s="95"/>
      <c r="J132" s="95"/>
      <c r="K132" s="112"/>
    </row>
    <row r="133" spans="2:11">
      <c r="B133" s="94"/>
      <c r="C133" s="112"/>
      <c r="D133" s="112"/>
      <c r="E133" s="112"/>
      <c r="F133" s="112"/>
      <c r="G133" s="112"/>
      <c r="H133" s="112"/>
      <c r="I133" s="95"/>
      <c r="J133" s="95"/>
      <c r="K133" s="112"/>
    </row>
    <row r="134" spans="2:11">
      <c r="B134" s="94"/>
      <c r="C134" s="112"/>
      <c r="D134" s="112"/>
      <c r="E134" s="112"/>
      <c r="F134" s="112"/>
      <c r="G134" s="112"/>
      <c r="H134" s="112"/>
      <c r="I134" s="95"/>
      <c r="J134" s="95"/>
      <c r="K134" s="112"/>
    </row>
    <row r="135" spans="2:11">
      <c r="B135" s="94"/>
      <c r="C135" s="112"/>
      <c r="D135" s="112"/>
      <c r="E135" s="112"/>
      <c r="F135" s="112"/>
      <c r="G135" s="112"/>
      <c r="H135" s="112"/>
      <c r="I135" s="95"/>
      <c r="J135" s="95"/>
      <c r="K135" s="112"/>
    </row>
    <row r="136" spans="2:11">
      <c r="B136" s="94"/>
      <c r="C136" s="112"/>
      <c r="D136" s="112"/>
      <c r="E136" s="112"/>
      <c r="F136" s="112"/>
      <c r="G136" s="112"/>
      <c r="H136" s="112"/>
      <c r="I136" s="95"/>
      <c r="J136" s="95"/>
      <c r="K136" s="112"/>
    </row>
    <row r="137" spans="2:11">
      <c r="B137" s="94"/>
      <c r="C137" s="112"/>
      <c r="D137" s="112"/>
      <c r="E137" s="112"/>
      <c r="F137" s="112"/>
      <c r="G137" s="112"/>
      <c r="H137" s="112"/>
      <c r="I137" s="95"/>
      <c r="J137" s="95"/>
      <c r="K137" s="112"/>
    </row>
    <row r="138" spans="2:11">
      <c r="B138" s="94"/>
      <c r="C138" s="112"/>
      <c r="D138" s="112"/>
      <c r="E138" s="112"/>
      <c r="F138" s="112"/>
      <c r="G138" s="112"/>
      <c r="H138" s="112"/>
      <c r="I138" s="95"/>
      <c r="J138" s="95"/>
      <c r="K138" s="112"/>
    </row>
    <row r="139" spans="2:11">
      <c r="B139" s="94"/>
      <c r="C139" s="112"/>
      <c r="D139" s="112"/>
      <c r="E139" s="112"/>
      <c r="F139" s="112"/>
      <c r="G139" s="112"/>
      <c r="H139" s="112"/>
      <c r="I139" s="95"/>
      <c r="J139" s="95"/>
      <c r="K139" s="112"/>
    </row>
    <row r="140" spans="2:11">
      <c r="B140" s="94"/>
      <c r="C140" s="112"/>
      <c r="D140" s="112"/>
      <c r="E140" s="112"/>
      <c r="F140" s="112"/>
      <c r="G140" s="112"/>
      <c r="H140" s="112"/>
      <c r="I140" s="95"/>
      <c r="J140" s="95"/>
      <c r="K140" s="112"/>
    </row>
    <row r="141" spans="2:11">
      <c r="B141" s="94"/>
      <c r="C141" s="112"/>
      <c r="D141" s="112"/>
      <c r="E141" s="112"/>
      <c r="F141" s="112"/>
      <c r="G141" s="112"/>
      <c r="H141" s="112"/>
      <c r="I141" s="95"/>
      <c r="J141" s="95"/>
      <c r="K141" s="112"/>
    </row>
    <row r="142" spans="2:11">
      <c r="B142" s="94"/>
      <c r="C142" s="112"/>
      <c r="D142" s="112"/>
      <c r="E142" s="112"/>
      <c r="F142" s="112"/>
      <c r="G142" s="112"/>
      <c r="H142" s="112"/>
      <c r="I142" s="95"/>
      <c r="J142" s="95"/>
      <c r="K142" s="112"/>
    </row>
    <row r="143" spans="2:11">
      <c r="B143" s="94"/>
      <c r="C143" s="112"/>
      <c r="D143" s="112"/>
      <c r="E143" s="112"/>
      <c r="F143" s="112"/>
      <c r="G143" s="112"/>
      <c r="H143" s="112"/>
      <c r="I143" s="95"/>
      <c r="J143" s="95"/>
      <c r="K143" s="112"/>
    </row>
    <row r="144" spans="2:11">
      <c r="B144" s="94"/>
      <c r="C144" s="112"/>
      <c r="D144" s="112"/>
      <c r="E144" s="112"/>
      <c r="F144" s="112"/>
      <c r="G144" s="112"/>
      <c r="H144" s="112"/>
      <c r="I144" s="95"/>
      <c r="J144" s="95"/>
      <c r="K144" s="112"/>
    </row>
    <row r="145" spans="2:11">
      <c r="B145" s="94"/>
      <c r="C145" s="112"/>
      <c r="D145" s="112"/>
      <c r="E145" s="112"/>
      <c r="F145" s="112"/>
      <c r="G145" s="112"/>
      <c r="H145" s="112"/>
      <c r="I145" s="95"/>
      <c r="J145" s="95"/>
      <c r="K145" s="112"/>
    </row>
    <row r="146" spans="2:11">
      <c r="B146" s="94"/>
      <c r="C146" s="112"/>
      <c r="D146" s="112"/>
      <c r="E146" s="112"/>
      <c r="F146" s="112"/>
      <c r="G146" s="112"/>
      <c r="H146" s="112"/>
      <c r="I146" s="95"/>
      <c r="J146" s="95"/>
      <c r="K146" s="112"/>
    </row>
    <row r="147" spans="2:11">
      <c r="B147" s="94"/>
      <c r="C147" s="112"/>
      <c r="D147" s="112"/>
      <c r="E147" s="112"/>
      <c r="F147" s="112"/>
      <c r="G147" s="112"/>
      <c r="H147" s="112"/>
      <c r="I147" s="95"/>
      <c r="J147" s="95"/>
      <c r="K147" s="112"/>
    </row>
    <row r="148" spans="2:11">
      <c r="B148" s="94"/>
      <c r="C148" s="112"/>
      <c r="D148" s="112"/>
      <c r="E148" s="112"/>
      <c r="F148" s="112"/>
      <c r="G148" s="112"/>
      <c r="H148" s="112"/>
      <c r="I148" s="95"/>
      <c r="J148" s="95"/>
      <c r="K148" s="112"/>
    </row>
    <row r="149" spans="2:11">
      <c r="B149" s="94"/>
      <c r="C149" s="112"/>
      <c r="D149" s="112"/>
      <c r="E149" s="112"/>
      <c r="F149" s="112"/>
      <c r="G149" s="112"/>
      <c r="H149" s="112"/>
      <c r="I149" s="95"/>
      <c r="J149" s="95"/>
      <c r="K149" s="112"/>
    </row>
    <row r="150" spans="2:11">
      <c r="B150" s="94"/>
      <c r="C150" s="112"/>
      <c r="D150" s="112"/>
      <c r="E150" s="112"/>
      <c r="F150" s="112"/>
      <c r="G150" s="112"/>
      <c r="H150" s="112"/>
      <c r="I150" s="95"/>
      <c r="J150" s="95"/>
      <c r="K150" s="112"/>
    </row>
    <row r="151" spans="2:11">
      <c r="B151" s="94"/>
      <c r="C151" s="112"/>
      <c r="D151" s="112"/>
      <c r="E151" s="112"/>
      <c r="F151" s="112"/>
      <c r="G151" s="112"/>
      <c r="H151" s="112"/>
      <c r="I151" s="95"/>
      <c r="J151" s="95"/>
      <c r="K151" s="112"/>
    </row>
    <row r="152" spans="2:11">
      <c r="B152" s="94"/>
      <c r="C152" s="112"/>
      <c r="D152" s="112"/>
      <c r="E152" s="112"/>
      <c r="F152" s="112"/>
      <c r="G152" s="112"/>
      <c r="H152" s="112"/>
      <c r="I152" s="95"/>
      <c r="J152" s="95"/>
      <c r="K152" s="112"/>
    </row>
    <row r="153" spans="2:11">
      <c r="B153" s="94"/>
      <c r="C153" s="112"/>
      <c r="D153" s="112"/>
      <c r="E153" s="112"/>
      <c r="F153" s="112"/>
      <c r="G153" s="112"/>
      <c r="H153" s="112"/>
      <c r="I153" s="95"/>
      <c r="J153" s="95"/>
      <c r="K153" s="112"/>
    </row>
    <row r="154" spans="2:11">
      <c r="B154" s="94"/>
      <c r="C154" s="112"/>
      <c r="D154" s="112"/>
      <c r="E154" s="112"/>
      <c r="F154" s="112"/>
      <c r="G154" s="112"/>
      <c r="H154" s="112"/>
      <c r="I154" s="95"/>
      <c r="J154" s="95"/>
      <c r="K154" s="112"/>
    </row>
    <row r="155" spans="2:11">
      <c r="B155" s="94"/>
      <c r="C155" s="112"/>
      <c r="D155" s="112"/>
      <c r="E155" s="112"/>
      <c r="F155" s="112"/>
      <c r="G155" s="112"/>
      <c r="H155" s="112"/>
      <c r="I155" s="95"/>
      <c r="J155" s="95"/>
      <c r="K155" s="112"/>
    </row>
    <row r="156" spans="2:11">
      <c r="B156" s="94"/>
      <c r="C156" s="112"/>
      <c r="D156" s="112"/>
      <c r="E156" s="112"/>
      <c r="F156" s="112"/>
      <c r="G156" s="112"/>
      <c r="H156" s="112"/>
      <c r="I156" s="95"/>
      <c r="J156" s="95"/>
      <c r="K156" s="112"/>
    </row>
    <row r="157" spans="2:11">
      <c r="B157" s="94"/>
      <c r="C157" s="112"/>
      <c r="D157" s="112"/>
      <c r="E157" s="112"/>
      <c r="F157" s="112"/>
      <c r="G157" s="112"/>
      <c r="H157" s="112"/>
      <c r="I157" s="95"/>
      <c r="J157" s="95"/>
      <c r="K157" s="112"/>
    </row>
    <row r="158" spans="2:11">
      <c r="B158" s="94"/>
      <c r="C158" s="112"/>
      <c r="D158" s="112"/>
      <c r="E158" s="112"/>
      <c r="F158" s="112"/>
      <c r="G158" s="112"/>
      <c r="H158" s="112"/>
      <c r="I158" s="95"/>
      <c r="J158" s="95"/>
      <c r="K158" s="112"/>
    </row>
    <row r="159" spans="2:11">
      <c r="B159" s="94"/>
      <c r="C159" s="112"/>
      <c r="D159" s="112"/>
      <c r="E159" s="112"/>
      <c r="F159" s="112"/>
      <c r="G159" s="112"/>
      <c r="H159" s="112"/>
      <c r="I159" s="95"/>
      <c r="J159" s="95"/>
      <c r="K159" s="112"/>
    </row>
    <row r="160" spans="2:11">
      <c r="B160" s="94"/>
      <c r="C160" s="112"/>
      <c r="D160" s="112"/>
      <c r="E160" s="112"/>
      <c r="F160" s="112"/>
      <c r="G160" s="112"/>
      <c r="H160" s="112"/>
      <c r="I160" s="95"/>
      <c r="J160" s="95"/>
      <c r="K160" s="112"/>
    </row>
    <row r="161" spans="2:11">
      <c r="B161" s="94"/>
      <c r="C161" s="112"/>
      <c r="D161" s="112"/>
      <c r="E161" s="112"/>
      <c r="F161" s="112"/>
      <c r="G161" s="112"/>
      <c r="H161" s="112"/>
      <c r="I161" s="95"/>
      <c r="J161" s="95"/>
      <c r="K161" s="112"/>
    </row>
    <row r="162" spans="2:11">
      <c r="B162" s="94"/>
      <c r="C162" s="112"/>
      <c r="D162" s="112"/>
      <c r="E162" s="112"/>
      <c r="F162" s="112"/>
      <c r="G162" s="112"/>
      <c r="H162" s="112"/>
      <c r="I162" s="95"/>
      <c r="J162" s="95"/>
      <c r="K162" s="112"/>
    </row>
    <row r="163" spans="2:11">
      <c r="B163" s="94"/>
      <c r="C163" s="112"/>
      <c r="D163" s="112"/>
      <c r="E163" s="112"/>
      <c r="F163" s="112"/>
      <c r="G163" s="112"/>
      <c r="H163" s="112"/>
      <c r="I163" s="95"/>
      <c r="J163" s="95"/>
      <c r="K163" s="112"/>
    </row>
    <row r="164" spans="2:11">
      <c r="B164" s="94"/>
      <c r="C164" s="112"/>
      <c r="D164" s="112"/>
      <c r="E164" s="112"/>
      <c r="F164" s="112"/>
      <c r="G164" s="112"/>
      <c r="H164" s="112"/>
      <c r="I164" s="95"/>
      <c r="J164" s="95"/>
      <c r="K164" s="112"/>
    </row>
    <row r="165" spans="2:11">
      <c r="B165" s="94"/>
      <c r="C165" s="112"/>
      <c r="D165" s="112"/>
      <c r="E165" s="112"/>
      <c r="F165" s="112"/>
      <c r="G165" s="112"/>
      <c r="H165" s="112"/>
      <c r="I165" s="95"/>
      <c r="J165" s="95"/>
      <c r="K165" s="112"/>
    </row>
    <row r="166" spans="2:11">
      <c r="B166" s="94"/>
      <c r="C166" s="112"/>
      <c r="D166" s="112"/>
      <c r="E166" s="112"/>
      <c r="F166" s="112"/>
      <c r="G166" s="112"/>
      <c r="H166" s="112"/>
      <c r="I166" s="95"/>
      <c r="J166" s="95"/>
      <c r="K166" s="112"/>
    </row>
    <row r="167" spans="2:11">
      <c r="B167" s="94"/>
      <c r="C167" s="112"/>
      <c r="D167" s="112"/>
      <c r="E167" s="112"/>
      <c r="F167" s="112"/>
      <c r="G167" s="112"/>
      <c r="H167" s="112"/>
      <c r="I167" s="95"/>
      <c r="J167" s="95"/>
      <c r="K167" s="112"/>
    </row>
    <row r="168" spans="2:11">
      <c r="B168" s="94"/>
      <c r="C168" s="112"/>
      <c r="D168" s="112"/>
      <c r="E168" s="112"/>
      <c r="F168" s="112"/>
      <c r="G168" s="112"/>
      <c r="H168" s="112"/>
      <c r="I168" s="95"/>
      <c r="J168" s="95"/>
      <c r="K168" s="112"/>
    </row>
    <row r="169" spans="2:11">
      <c r="B169" s="94"/>
      <c r="C169" s="112"/>
      <c r="D169" s="112"/>
      <c r="E169" s="112"/>
      <c r="F169" s="112"/>
      <c r="G169" s="112"/>
      <c r="H169" s="112"/>
      <c r="I169" s="95"/>
      <c r="J169" s="95"/>
      <c r="K169" s="112"/>
    </row>
    <row r="170" spans="2:11">
      <c r="B170" s="94"/>
      <c r="C170" s="112"/>
      <c r="D170" s="112"/>
      <c r="E170" s="112"/>
      <c r="F170" s="112"/>
      <c r="G170" s="112"/>
      <c r="H170" s="112"/>
      <c r="I170" s="95"/>
      <c r="J170" s="95"/>
      <c r="K170" s="112"/>
    </row>
    <row r="171" spans="2:11">
      <c r="B171" s="94"/>
      <c r="C171" s="112"/>
      <c r="D171" s="112"/>
      <c r="E171" s="112"/>
      <c r="F171" s="112"/>
      <c r="G171" s="112"/>
      <c r="H171" s="112"/>
      <c r="I171" s="95"/>
      <c r="J171" s="95"/>
      <c r="K171" s="112"/>
    </row>
    <row r="172" spans="2:11">
      <c r="B172" s="94"/>
      <c r="C172" s="112"/>
      <c r="D172" s="112"/>
      <c r="E172" s="112"/>
      <c r="F172" s="112"/>
      <c r="G172" s="112"/>
      <c r="H172" s="112"/>
      <c r="I172" s="95"/>
      <c r="J172" s="95"/>
      <c r="K172" s="112"/>
    </row>
    <row r="173" spans="2:11">
      <c r="B173" s="94"/>
      <c r="C173" s="112"/>
      <c r="D173" s="112"/>
      <c r="E173" s="112"/>
      <c r="F173" s="112"/>
      <c r="G173" s="112"/>
      <c r="H173" s="112"/>
      <c r="I173" s="95"/>
      <c r="J173" s="95"/>
      <c r="K173" s="112"/>
    </row>
    <row r="174" spans="2:11">
      <c r="B174" s="94"/>
      <c r="C174" s="112"/>
      <c r="D174" s="112"/>
      <c r="E174" s="112"/>
      <c r="F174" s="112"/>
      <c r="G174" s="112"/>
      <c r="H174" s="112"/>
      <c r="I174" s="95"/>
      <c r="J174" s="95"/>
      <c r="K174" s="112"/>
    </row>
    <row r="175" spans="2:11">
      <c r="B175" s="94"/>
      <c r="C175" s="112"/>
      <c r="D175" s="112"/>
      <c r="E175" s="112"/>
      <c r="F175" s="112"/>
      <c r="G175" s="112"/>
      <c r="H175" s="112"/>
      <c r="I175" s="95"/>
      <c r="J175" s="95"/>
      <c r="K175" s="112"/>
    </row>
    <row r="176" spans="2:11">
      <c r="B176" s="94"/>
      <c r="C176" s="112"/>
      <c r="D176" s="112"/>
      <c r="E176" s="112"/>
      <c r="F176" s="112"/>
      <c r="G176" s="112"/>
      <c r="H176" s="112"/>
      <c r="I176" s="95"/>
      <c r="J176" s="95"/>
      <c r="K176" s="112"/>
    </row>
    <row r="177" spans="2:11">
      <c r="B177" s="94"/>
      <c r="C177" s="112"/>
      <c r="D177" s="112"/>
      <c r="E177" s="112"/>
      <c r="F177" s="112"/>
      <c r="G177" s="112"/>
      <c r="H177" s="112"/>
      <c r="I177" s="95"/>
      <c r="J177" s="95"/>
      <c r="K177" s="112"/>
    </row>
    <row r="178" spans="2:11">
      <c r="B178" s="94"/>
      <c r="C178" s="112"/>
      <c r="D178" s="112"/>
      <c r="E178" s="112"/>
      <c r="F178" s="112"/>
      <c r="G178" s="112"/>
      <c r="H178" s="112"/>
      <c r="I178" s="95"/>
      <c r="J178" s="95"/>
      <c r="K178" s="112"/>
    </row>
    <row r="179" spans="2:11">
      <c r="B179" s="94"/>
      <c r="C179" s="112"/>
      <c r="D179" s="112"/>
      <c r="E179" s="112"/>
      <c r="F179" s="112"/>
      <c r="G179" s="112"/>
      <c r="H179" s="112"/>
      <c r="I179" s="95"/>
      <c r="J179" s="95"/>
      <c r="K179" s="112"/>
    </row>
    <row r="180" spans="2:11">
      <c r="B180" s="94"/>
      <c r="C180" s="112"/>
      <c r="D180" s="112"/>
      <c r="E180" s="112"/>
      <c r="F180" s="112"/>
      <c r="G180" s="112"/>
      <c r="H180" s="112"/>
      <c r="I180" s="95"/>
      <c r="J180" s="95"/>
      <c r="K180" s="112"/>
    </row>
    <row r="181" spans="2:11">
      <c r="B181" s="94"/>
      <c r="C181" s="112"/>
      <c r="D181" s="112"/>
      <c r="E181" s="112"/>
      <c r="F181" s="112"/>
      <c r="G181" s="112"/>
      <c r="H181" s="112"/>
      <c r="I181" s="95"/>
      <c r="J181" s="95"/>
      <c r="K181" s="112"/>
    </row>
    <row r="182" spans="2:11">
      <c r="B182" s="94"/>
      <c r="C182" s="112"/>
      <c r="D182" s="112"/>
      <c r="E182" s="112"/>
      <c r="F182" s="112"/>
      <c r="G182" s="112"/>
      <c r="H182" s="112"/>
      <c r="I182" s="95"/>
      <c r="J182" s="95"/>
      <c r="K182" s="112"/>
    </row>
    <row r="183" spans="2:11">
      <c r="B183" s="94"/>
      <c r="C183" s="112"/>
      <c r="D183" s="112"/>
      <c r="E183" s="112"/>
      <c r="F183" s="112"/>
      <c r="G183" s="112"/>
      <c r="H183" s="112"/>
      <c r="I183" s="95"/>
      <c r="J183" s="95"/>
      <c r="K183" s="112"/>
    </row>
    <row r="184" spans="2:11">
      <c r="B184" s="94"/>
      <c r="C184" s="112"/>
      <c r="D184" s="112"/>
      <c r="E184" s="112"/>
      <c r="F184" s="112"/>
      <c r="G184" s="112"/>
      <c r="H184" s="112"/>
      <c r="I184" s="95"/>
      <c r="J184" s="95"/>
      <c r="K184" s="112"/>
    </row>
    <row r="185" spans="2:11">
      <c r="B185" s="94"/>
      <c r="C185" s="112"/>
      <c r="D185" s="112"/>
      <c r="E185" s="112"/>
      <c r="F185" s="112"/>
      <c r="G185" s="112"/>
      <c r="H185" s="112"/>
      <c r="I185" s="95"/>
      <c r="J185" s="95"/>
      <c r="K185" s="112"/>
    </row>
    <row r="186" spans="2:11">
      <c r="B186" s="94"/>
      <c r="C186" s="112"/>
      <c r="D186" s="112"/>
      <c r="E186" s="112"/>
      <c r="F186" s="112"/>
      <c r="G186" s="112"/>
      <c r="H186" s="112"/>
      <c r="I186" s="95"/>
      <c r="J186" s="95"/>
      <c r="K186" s="112"/>
    </row>
    <row r="187" spans="2:11">
      <c r="B187" s="94"/>
      <c r="C187" s="112"/>
      <c r="D187" s="112"/>
      <c r="E187" s="112"/>
      <c r="F187" s="112"/>
      <c r="G187" s="112"/>
      <c r="H187" s="112"/>
      <c r="I187" s="95"/>
      <c r="J187" s="95"/>
      <c r="K187" s="112"/>
    </row>
    <row r="188" spans="2:11">
      <c r="B188" s="94"/>
      <c r="C188" s="112"/>
      <c r="D188" s="112"/>
      <c r="E188" s="112"/>
      <c r="F188" s="112"/>
      <c r="G188" s="112"/>
      <c r="H188" s="112"/>
      <c r="I188" s="95"/>
      <c r="J188" s="95"/>
      <c r="K188" s="112"/>
    </row>
    <row r="189" spans="2:11">
      <c r="B189" s="94"/>
      <c r="C189" s="112"/>
      <c r="D189" s="112"/>
      <c r="E189" s="112"/>
      <c r="F189" s="112"/>
      <c r="G189" s="112"/>
      <c r="H189" s="112"/>
      <c r="I189" s="95"/>
      <c r="J189" s="95"/>
      <c r="K189" s="112"/>
    </row>
    <row r="190" spans="2:11">
      <c r="B190" s="94"/>
      <c r="C190" s="112"/>
      <c r="D190" s="112"/>
      <c r="E190" s="112"/>
      <c r="F190" s="112"/>
      <c r="G190" s="112"/>
      <c r="H190" s="112"/>
      <c r="I190" s="95"/>
      <c r="J190" s="95"/>
      <c r="K190" s="112"/>
    </row>
    <row r="191" spans="2:11">
      <c r="B191" s="94"/>
      <c r="C191" s="112"/>
      <c r="D191" s="112"/>
      <c r="E191" s="112"/>
      <c r="F191" s="112"/>
      <c r="G191" s="112"/>
      <c r="H191" s="112"/>
      <c r="I191" s="95"/>
      <c r="J191" s="95"/>
      <c r="K191" s="112"/>
    </row>
    <row r="192" spans="2:11">
      <c r="B192" s="94"/>
      <c r="C192" s="112"/>
      <c r="D192" s="112"/>
      <c r="E192" s="112"/>
      <c r="F192" s="112"/>
      <c r="G192" s="112"/>
      <c r="H192" s="112"/>
      <c r="I192" s="95"/>
      <c r="J192" s="95"/>
      <c r="K192" s="112"/>
    </row>
    <row r="193" spans="2:11">
      <c r="B193" s="94"/>
      <c r="C193" s="112"/>
      <c r="D193" s="112"/>
      <c r="E193" s="112"/>
      <c r="F193" s="112"/>
      <c r="G193" s="112"/>
      <c r="H193" s="112"/>
      <c r="I193" s="95"/>
      <c r="J193" s="95"/>
      <c r="K193" s="112"/>
    </row>
    <row r="194" spans="2:11">
      <c r="B194" s="94"/>
      <c r="C194" s="112"/>
      <c r="D194" s="112"/>
      <c r="E194" s="112"/>
      <c r="F194" s="112"/>
      <c r="G194" s="112"/>
      <c r="H194" s="112"/>
      <c r="I194" s="95"/>
      <c r="J194" s="95"/>
      <c r="K194" s="112"/>
    </row>
    <row r="195" spans="2:11">
      <c r="B195" s="94"/>
      <c r="C195" s="112"/>
      <c r="D195" s="112"/>
      <c r="E195" s="112"/>
      <c r="F195" s="112"/>
      <c r="G195" s="112"/>
      <c r="H195" s="112"/>
      <c r="I195" s="95"/>
      <c r="J195" s="95"/>
      <c r="K195" s="112"/>
    </row>
    <row r="196" spans="2:11">
      <c r="B196" s="94"/>
      <c r="C196" s="112"/>
      <c r="D196" s="112"/>
      <c r="E196" s="112"/>
      <c r="F196" s="112"/>
      <c r="G196" s="112"/>
      <c r="H196" s="112"/>
      <c r="I196" s="95"/>
      <c r="J196" s="95"/>
      <c r="K196" s="112"/>
    </row>
    <row r="197" spans="2:11">
      <c r="B197" s="94"/>
      <c r="C197" s="112"/>
      <c r="D197" s="112"/>
      <c r="E197" s="112"/>
      <c r="F197" s="112"/>
      <c r="G197" s="112"/>
      <c r="H197" s="112"/>
      <c r="I197" s="95"/>
      <c r="J197" s="95"/>
      <c r="K197" s="112"/>
    </row>
    <row r="198" spans="2:11">
      <c r="B198" s="94"/>
      <c r="C198" s="112"/>
      <c r="D198" s="112"/>
      <c r="E198" s="112"/>
      <c r="F198" s="112"/>
      <c r="G198" s="112"/>
      <c r="H198" s="112"/>
      <c r="I198" s="95"/>
      <c r="J198" s="95"/>
      <c r="K198" s="112"/>
    </row>
    <row r="199" spans="2:11">
      <c r="B199" s="94"/>
      <c r="C199" s="112"/>
      <c r="D199" s="112"/>
      <c r="E199" s="112"/>
      <c r="F199" s="112"/>
      <c r="G199" s="112"/>
      <c r="H199" s="112"/>
      <c r="I199" s="95"/>
      <c r="J199" s="95"/>
      <c r="K199" s="112"/>
    </row>
    <row r="200" spans="2:11">
      <c r="B200" s="94"/>
      <c r="C200" s="112"/>
      <c r="D200" s="112"/>
      <c r="E200" s="112"/>
      <c r="F200" s="112"/>
      <c r="G200" s="112"/>
      <c r="H200" s="112"/>
      <c r="I200" s="95"/>
      <c r="J200" s="95"/>
      <c r="K200" s="112"/>
    </row>
    <row r="201" spans="2:11">
      <c r="B201" s="94"/>
      <c r="C201" s="112"/>
      <c r="D201" s="112"/>
      <c r="E201" s="112"/>
      <c r="F201" s="112"/>
      <c r="G201" s="112"/>
      <c r="H201" s="112"/>
      <c r="I201" s="95"/>
      <c r="J201" s="95"/>
      <c r="K201" s="112"/>
    </row>
    <row r="202" spans="2:11">
      <c r="B202" s="94"/>
      <c r="C202" s="112"/>
      <c r="D202" s="112"/>
      <c r="E202" s="112"/>
      <c r="F202" s="112"/>
      <c r="G202" s="112"/>
      <c r="H202" s="112"/>
      <c r="I202" s="95"/>
      <c r="J202" s="95"/>
      <c r="K202" s="112"/>
    </row>
    <row r="203" spans="2:11">
      <c r="B203" s="94"/>
      <c r="C203" s="112"/>
      <c r="D203" s="112"/>
      <c r="E203" s="112"/>
      <c r="F203" s="112"/>
      <c r="G203" s="112"/>
      <c r="H203" s="112"/>
      <c r="I203" s="95"/>
      <c r="J203" s="95"/>
      <c r="K203" s="112"/>
    </row>
    <row r="204" spans="2:11">
      <c r="B204" s="94"/>
      <c r="C204" s="112"/>
      <c r="D204" s="112"/>
      <c r="E204" s="112"/>
      <c r="F204" s="112"/>
      <c r="G204" s="112"/>
      <c r="H204" s="112"/>
      <c r="I204" s="95"/>
      <c r="J204" s="95"/>
      <c r="K204" s="112"/>
    </row>
    <row r="205" spans="2:11">
      <c r="B205" s="94"/>
      <c r="C205" s="112"/>
      <c r="D205" s="112"/>
      <c r="E205" s="112"/>
      <c r="F205" s="112"/>
      <c r="G205" s="112"/>
      <c r="H205" s="112"/>
      <c r="I205" s="95"/>
      <c r="J205" s="95"/>
      <c r="K205" s="112"/>
    </row>
    <row r="206" spans="2:11">
      <c r="B206" s="94"/>
      <c r="C206" s="112"/>
      <c r="D206" s="112"/>
      <c r="E206" s="112"/>
      <c r="F206" s="112"/>
      <c r="G206" s="112"/>
      <c r="H206" s="112"/>
      <c r="I206" s="95"/>
      <c r="J206" s="95"/>
      <c r="K206" s="112"/>
    </row>
    <row r="207" spans="2:11">
      <c r="B207" s="94"/>
      <c r="C207" s="112"/>
      <c r="D207" s="112"/>
      <c r="E207" s="112"/>
      <c r="F207" s="112"/>
      <c r="G207" s="112"/>
      <c r="H207" s="112"/>
      <c r="I207" s="95"/>
      <c r="J207" s="95"/>
      <c r="K207" s="112"/>
    </row>
    <row r="208" spans="2:11">
      <c r="B208" s="94"/>
      <c r="C208" s="112"/>
      <c r="D208" s="112"/>
      <c r="E208" s="112"/>
      <c r="F208" s="112"/>
      <c r="G208" s="112"/>
      <c r="H208" s="112"/>
      <c r="I208" s="95"/>
      <c r="J208" s="95"/>
      <c r="K208" s="112"/>
    </row>
    <row r="209" spans="2:11">
      <c r="B209" s="94"/>
      <c r="C209" s="112"/>
      <c r="D209" s="112"/>
      <c r="E209" s="112"/>
      <c r="F209" s="112"/>
      <c r="G209" s="112"/>
      <c r="H209" s="112"/>
      <c r="I209" s="95"/>
      <c r="J209" s="95"/>
      <c r="K209" s="112"/>
    </row>
    <row r="210" spans="2:11">
      <c r="B210" s="94"/>
      <c r="C210" s="112"/>
      <c r="D210" s="112"/>
      <c r="E210" s="112"/>
      <c r="F210" s="112"/>
      <c r="G210" s="112"/>
      <c r="H210" s="112"/>
      <c r="I210" s="95"/>
      <c r="J210" s="95"/>
      <c r="K210" s="112"/>
    </row>
    <row r="211" spans="2:11">
      <c r="B211" s="94"/>
      <c r="C211" s="112"/>
      <c r="D211" s="112"/>
      <c r="E211" s="112"/>
      <c r="F211" s="112"/>
      <c r="G211" s="112"/>
      <c r="H211" s="112"/>
      <c r="I211" s="95"/>
      <c r="J211" s="95"/>
      <c r="K211" s="112"/>
    </row>
    <row r="212" spans="2:11">
      <c r="B212" s="94"/>
      <c r="C212" s="112"/>
      <c r="D212" s="112"/>
      <c r="E212" s="112"/>
      <c r="F212" s="112"/>
      <c r="G212" s="112"/>
      <c r="H212" s="112"/>
      <c r="I212" s="95"/>
      <c r="J212" s="95"/>
      <c r="K212" s="112"/>
    </row>
    <row r="213" spans="2:11">
      <c r="B213" s="94"/>
      <c r="C213" s="112"/>
      <c r="D213" s="112"/>
      <c r="E213" s="112"/>
      <c r="F213" s="112"/>
      <c r="G213" s="112"/>
      <c r="H213" s="112"/>
      <c r="I213" s="95"/>
      <c r="J213" s="95"/>
      <c r="K213" s="112"/>
    </row>
    <row r="214" spans="2:11">
      <c r="B214" s="94"/>
      <c r="C214" s="112"/>
      <c r="D214" s="112"/>
      <c r="E214" s="112"/>
      <c r="F214" s="112"/>
      <c r="G214" s="112"/>
      <c r="H214" s="112"/>
      <c r="I214" s="95"/>
      <c r="J214" s="95"/>
      <c r="K214" s="112"/>
    </row>
    <row r="215" spans="2:11">
      <c r="B215" s="94"/>
      <c r="C215" s="112"/>
      <c r="D215" s="112"/>
      <c r="E215" s="112"/>
      <c r="F215" s="112"/>
      <c r="G215" s="112"/>
      <c r="H215" s="112"/>
      <c r="I215" s="95"/>
      <c r="J215" s="95"/>
      <c r="K215" s="112"/>
    </row>
    <row r="216" spans="2:11">
      <c r="B216" s="94"/>
      <c r="C216" s="112"/>
      <c r="D216" s="112"/>
      <c r="E216" s="112"/>
      <c r="F216" s="112"/>
      <c r="G216" s="112"/>
      <c r="H216" s="112"/>
      <c r="I216" s="95"/>
      <c r="J216" s="95"/>
      <c r="K216" s="112"/>
    </row>
    <row r="217" spans="2:11">
      <c r="B217" s="94"/>
      <c r="C217" s="112"/>
      <c r="D217" s="112"/>
      <c r="E217" s="112"/>
      <c r="F217" s="112"/>
      <c r="G217" s="112"/>
      <c r="H217" s="112"/>
      <c r="I217" s="95"/>
      <c r="J217" s="95"/>
      <c r="K217" s="112"/>
    </row>
    <row r="218" spans="2:11">
      <c r="B218" s="94"/>
      <c r="C218" s="112"/>
      <c r="D218" s="112"/>
      <c r="E218" s="112"/>
      <c r="F218" s="112"/>
      <c r="G218" s="112"/>
      <c r="H218" s="112"/>
      <c r="I218" s="95"/>
      <c r="J218" s="95"/>
      <c r="K218" s="112"/>
    </row>
    <row r="219" spans="2:11">
      <c r="B219" s="94"/>
      <c r="C219" s="112"/>
      <c r="D219" s="112"/>
      <c r="E219" s="112"/>
      <c r="F219" s="112"/>
      <c r="G219" s="112"/>
      <c r="H219" s="112"/>
      <c r="I219" s="95"/>
      <c r="J219" s="95"/>
      <c r="K219" s="112"/>
    </row>
    <row r="220" spans="2:11">
      <c r="B220" s="94"/>
      <c r="C220" s="112"/>
      <c r="D220" s="112"/>
      <c r="E220" s="112"/>
      <c r="F220" s="112"/>
      <c r="G220" s="112"/>
      <c r="H220" s="112"/>
      <c r="I220" s="95"/>
      <c r="J220" s="95"/>
      <c r="K220" s="112"/>
    </row>
    <row r="221" spans="2:11">
      <c r="B221" s="94"/>
      <c r="C221" s="112"/>
      <c r="D221" s="112"/>
      <c r="E221" s="112"/>
      <c r="F221" s="112"/>
      <c r="G221" s="112"/>
      <c r="H221" s="112"/>
      <c r="I221" s="95"/>
      <c r="J221" s="95"/>
      <c r="K221" s="112"/>
    </row>
    <row r="222" spans="2:11">
      <c r="B222" s="94"/>
      <c r="C222" s="112"/>
      <c r="D222" s="112"/>
      <c r="E222" s="112"/>
      <c r="F222" s="112"/>
      <c r="G222" s="112"/>
      <c r="H222" s="112"/>
      <c r="I222" s="95"/>
      <c r="J222" s="95"/>
      <c r="K222" s="112"/>
    </row>
    <row r="223" spans="2:11">
      <c r="B223" s="94"/>
      <c r="C223" s="112"/>
      <c r="D223" s="112"/>
      <c r="E223" s="112"/>
      <c r="F223" s="112"/>
      <c r="G223" s="112"/>
      <c r="H223" s="112"/>
      <c r="I223" s="95"/>
      <c r="J223" s="95"/>
      <c r="K223" s="112"/>
    </row>
    <row r="224" spans="2:11">
      <c r="B224" s="94"/>
      <c r="C224" s="112"/>
      <c r="D224" s="112"/>
      <c r="E224" s="112"/>
      <c r="F224" s="112"/>
      <c r="G224" s="112"/>
      <c r="H224" s="112"/>
      <c r="I224" s="95"/>
      <c r="J224" s="95"/>
      <c r="K224" s="112"/>
    </row>
    <row r="225" spans="2:11">
      <c r="B225" s="94"/>
      <c r="C225" s="112"/>
      <c r="D225" s="112"/>
      <c r="E225" s="112"/>
      <c r="F225" s="112"/>
      <c r="G225" s="112"/>
      <c r="H225" s="112"/>
      <c r="I225" s="95"/>
      <c r="J225" s="95"/>
      <c r="K225" s="112"/>
    </row>
    <row r="226" spans="2:11">
      <c r="B226" s="94"/>
      <c r="C226" s="112"/>
      <c r="D226" s="112"/>
      <c r="E226" s="112"/>
      <c r="F226" s="112"/>
      <c r="G226" s="112"/>
      <c r="H226" s="112"/>
      <c r="I226" s="95"/>
      <c r="J226" s="95"/>
      <c r="K226" s="112"/>
    </row>
    <row r="227" spans="2:11">
      <c r="B227" s="94"/>
      <c r="C227" s="112"/>
      <c r="D227" s="112"/>
      <c r="E227" s="112"/>
      <c r="F227" s="112"/>
      <c r="G227" s="112"/>
      <c r="H227" s="112"/>
      <c r="I227" s="95"/>
      <c r="J227" s="95"/>
      <c r="K227" s="112"/>
    </row>
    <row r="228" spans="2:11">
      <c r="B228" s="94"/>
      <c r="C228" s="112"/>
      <c r="D228" s="112"/>
      <c r="E228" s="112"/>
      <c r="F228" s="112"/>
      <c r="G228" s="112"/>
      <c r="H228" s="112"/>
      <c r="I228" s="95"/>
      <c r="J228" s="95"/>
      <c r="K228" s="112"/>
    </row>
    <row r="229" spans="2:11">
      <c r="B229" s="94"/>
      <c r="C229" s="112"/>
      <c r="D229" s="112"/>
      <c r="E229" s="112"/>
      <c r="F229" s="112"/>
      <c r="G229" s="112"/>
      <c r="H229" s="112"/>
      <c r="I229" s="95"/>
      <c r="J229" s="95"/>
      <c r="K229" s="112"/>
    </row>
    <row r="230" spans="2:11">
      <c r="B230" s="94"/>
      <c r="C230" s="112"/>
      <c r="D230" s="112"/>
      <c r="E230" s="112"/>
      <c r="F230" s="112"/>
      <c r="G230" s="112"/>
      <c r="H230" s="112"/>
      <c r="I230" s="95"/>
      <c r="J230" s="95"/>
      <c r="K230" s="112"/>
    </row>
    <row r="231" spans="2:11">
      <c r="B231" s="94"/>
      <c r="C231" s="112"/>
      <c r="D231" s="112"/>
      <c r="E231" s="112"/>
      <c r="F231" s="112"/>
      <c r="G231" s="112"/>
      <c r="H231" s="112"/>
      <c r="I231" s="95"/>
      <c r="J231" s="95"/>
      <c r="K231" s="112"/>
    </row>
    <row r="232" spans="2:11">
      <c r="B232" s="94"/>
      <c r="C232" s="112"/>
      <c r="D232" s="112"/>
      <c r="E232" s="112"/>
      <c r="F232" s="112"/>
      <c r="G232" s="112"/>
      <c r="H232" s="112"/>
      <c r="I232" s="95"/>
      <c r="J232" s="95"/>
      <c r="K232" s="112"/>
    </row>
    <row r="233" spans="2:11">
      <c r="B233" s="94"/>
      <c r="C233" s="112"/>
      <c r="D233" s="112"/>
      <c r="E233" s="112"/>
      <c r="F233" s="112"/>
      <c r="G233" s="112"/>
      <c r="H233" s="112"/>
      <c r="I233" s="95"/>
      <c r="J233" s="95"/>
      <c r="K233" s="112"/>
    </row>
    <row r="234" spans="2:11">
      <c r="B234" s="94"/>
      <c r="C234" s="112"/>
      <c r="D234" s="112"/>
      <c r="E234" s="112"/>
      <c r="F234" s="112"/>
      <c r="G234" s="112"/>
      <c r="H234" s="112"/>
      <c r="I234" s="95"/>
      <c r="J234" s="95"/>
      <c r="K234" s="112"/>
    </row>
    <row r="235" spans="2:11">
      <c r="B235" s="94"/>
      <c r="C235" s="112"/>
      <c r="D235" s="112"/>
      <c r="E235" s="112"/>
      <c r="F235" s="112"/>
      <c r="G235" s="112"/>
      <c r="H235" s="112"/>
      <c r="I235" s="95"/>
      <c r="J235" s="95"/>
      <c r="K235" s="112"/>
    </row>
    <row r="236" spans="2:11">
      <c r="B236" s="94"/>
      <c r="C236" s="112"/>
      <c r="D236" s="112"/>
      <c r="E236" s="112"/>
      <c r="F236" s="112"/>
      <c r="G236" s="112"/>
      <c r="H236" s="112"/>
      <c r="I236" s="95"/>
      <c r="J236" s="95"/>
      <c r="K236" s="112"/>
    </row>
    <row r="237" spans="2:11">
      <c r="B237" s="94"/>
      <c r="C237" s="112"/>
      <c r="D237" s="112"/>
      <c r="E237" s="112"/>
      <c r="F237" s="112"/>
      <c r="G237" s="112"/>
      <c r="H237" s="112"/>
      <c r="I237" s="95"/>
      <c r="J237" s="95"/>
      <c r="K237" s="112"/>
    </row>
    <row r="238" spans="2:11">
      <c r="B238" s="94"/>
      <c r="C238" s="112"/>
      <c r="D238" s="112"/>
      <c r="E238" s="112"/>
      <c r="F238" s="112"/>
      <c r="G238" s="112"/>
      <c r="H238" s="112"/>
      <c r="I238" s="95"/>
      <c r="J238" s="95"/>
      <c r="K238" s="112"/>
    </row>
    <row r="239" spans="2:11">
      <c r="B239" s="94"/>
      <c r="C239" s="112"/>
      <c r="D239" s="112"/>
      <c r="E239" s="112"/>
      <c r="F239" s="112"/>
      <c r="G239" s="112"/>
      <c r="H239" s="112"/>
      <c r="I239" s="95"/>
      <c r="J239" s="95"/>
      <c r="K239" s="112"/>
    </row>
    <row r="240" spans="2:11">
      <c r="B240" s="94"/>
      <c r="C240" s="112"/>
      <c r="D240" s="112"/>
      <c r="E240" s="112"/>
      <c r="F240" s="112"/>
      <c r="G240" s="112"/>
      <c r="H240" s="112"/>
      <c r="I240" s="95"/>
      <c r="J240" s="95"/>
      <c r="K240" s="112"/>
    </row>
    <row r="241" spans="2:11">
      <c r="B241" s="94"/>
      <c r="C241" s="112"/>
      <c r="D241" s="112"/>
      <c r="E241" s="112"/>
      <c r="F241" s="112"/>
      <c r="G241" s="112"/>
      <c r="H241" s="112"/>
      <c r="I241" s="95"/>
      <c r="J241" s="95"/>
      <c r="K241" s="112"/>
    </row>
    <row r="242" spans="2:11">
      <c r="B242" s="94"/>
      <c r="C242" s="112"/>
      <c r="D242" s="112"/>
      <c r="E242" s="112"/>
      <c r="F242" s="112"/>
      <c r="G242" s="112"/>
      <c r="H242" s="112"/>
      <c r="I242" s="95"/>
      <c r="J242" s="95"/>
      <c r="K242" s="112"/>
    </row>
    <row r="243" spans="2:11">
      <c r="B243" s="94"/>
      <c r="C243" s="112"/>
      <c r="D243" s="112"/>
      <c r="E243" s="112"/>
      <c r="F243" s="112"/>
      <c r="G243" s="112"/>
      <c r="H243" s="112"/>
      <c r="I243" s="95"/>
      <c r="J243" s="95"/>
      <c r="K243" s="112"/>
    </row>
    <row r="244" spans="2:11">
      <c r="B244" s="94"/>
      <c r="C244" s="112"/>
      <c r="D244" s="112"/>
      <c r="E244" s="112"/>
      <c r="F244" s="112"/>
      <c r="G244" s="112"/>
      <c r="H244" s="112"/>
      <c r="I244" s="95"/>
      <c r="J244" s="95"/>
      <c r="K244" s="112"/>
    </row>
    <row r="245" spans="2:11">
      <c r="B245" s="94"/>
      <c r="C245" s="112"/>
      <c r="D245" s="112"/>
      <c r="E245" s="112"/>
      <c r="F245" s="112"/>
      <c r="G245" s="112"/>
      <c r="H245" s="112"/>
      <c r="I245" s="95"/>
      <c r="J245" s="95"/>
      <c r="K245" s="112"/>
    </row>
    <row r="246" spans="2:11">
      <c r="B246" s="94"/>
      <c r="C246" s="112"/>
      <c r="D246" s="112"/>
      <c r="E246" s="112"/>
      <c r="F246" s="112"/>
      <c r="G246" s="112"/>
      <c r="H246" s="112"/>
      <c r="I246" s="95"/>
      <c r="J246" s="95"/>
      <c r="K246" s="112"/>
    </row>
    <row r="247" spans="2:11">
      <c r="B247" s="94"/>
      <c r="C247" s="112"/>
      <c r="D247" s="112"/>
      <c r="E247" s="112"/>
      <c r="F247" s="112"/>
      <c r="G247" s="112"/>
      <c r="H247" s="112"/>
      <c r="I247" s="95"/>
      <c r="J247" s="95"/>
      <c r="K247" s="112"/>
    </row>
    <row r="248" spans="2:11">
      <c r="B248" s="94"/>
      <c r="C248" s="112"/>
      <c r="D248" s="112"/>
      <c r="E248" s="112"/>
      <c r="F248" s="112"/>
      <c r="G248" s="112"/>
      <c r="H248" s="112"/>
      <c r="I248" s="95"/>
      <c r="J248" s="95"/>
      <c r="K248" s="112"/>
    </row>
    <row r="249" spans="2:11">
      <c r="B249" s="94"/>
      <c r="C249" s="112"/>
      <c r="D249" s="112"/>
      <c r="E249" s="112"/>
      <c r="F249" s="112"/>
      <c r="G249" s="112"/>
      <c r="H249" s="112"/>
      <c r="I249" s="95"/>
      <c r="J249" s="95"/>
      <c r="K249" s="112"/>
    </row>
    <row r="250" spans="2:11">
      <c r="B250" s="94"/>
      <c r="C250" s="112"/>
      <c r="D250" s="112"/>
      <c r="E250" s="112"/>
      <c r="F250" s="112"/>
      <c r="G250" s="112"/>
      <c r="H250" s="112"/>
      <c r="I250" s="95"/>
      <c r="J250" s="95"/>
      <c r="K250" s="112"/>
    </row>
    <row r="251" spans="2:11">
      <c r="B251" s="94"/>
      <c r="C251" s="112"/>
      <c r="D251" s="112"/>
      <c r="E251" s="112"/>
      <c r="F251" s="112"/>
      <c r="G251" s="112"/>
      <c r="H251" s="112"/>
      <c r="I251" s="95"/>
      <c r="J251" s="95"/>
      <c r="K251" s="112"/>
    </row>
    <row r="252" spans="2:11">
      <c r="B252" s="94"/>
      <c r="C252" s="112"/>
      <c r="D252" s="112"/>
      <c r="E252" s="112"/>
      <c r="F252" s="112"/>
      <c r="G252" s="112"/>
      <c r="H252" s="112"/>
      <c r="I252" s="95"/>
      <c r="J252" s="95"/>
      <c r="K252" s="112"/>
    </row>
    <row r="253" spans="2:11">
      <c r="B253" s="94"/>
      <c r="C253" s="112"/>
      <c r="D253" s="112"/>
      <c r="E253" s="112"/>
      <c r="F253" s="112"/>
      <c r="G253" s="112"/>
      <c r="H253" s="112"/>
      <c r="I253" s="95"/>
      <c r="J253" s="95"/>
      <c r="K253" s="112"/>
    </row>
    <row r="254" spans="2:11">
      <c r="B254" s="94"/>
      <c r="C254" s="112"/>
      <c r="D254" s="112"/>
      <c r="E254" s="112"/>
      <c r="F254" s="112"/>
      <c r="G254" s="112"/>
      <c r="H254" s="112"/>
      <c r="I254" s="95"/>
      <c r="J254" s="95"/>
      <c r="K254" s="112"/>
    </row>
    <row r="255" spans="2:11">
      <c r="B255" s="94"/>
      <c r="C255" s="112"/>
      <c r="D255" s="112"/>
      <c r="E255" s="112"/>
      <c r="F255" s="112"/>
      <c r="G255" s="112"/>
      <c r="H255" s="112"/>
      <c r="I255" s="95"/>
      <c r="J255" s="95"/>
      <c r="K255" s="112"/>
    </row>
    <row r="256" spans="2:11">
      <c r="B256" s="94"/>
      <c r="C256" s="112"/>
      <c r="D256" s="112"/>
      <c r="E256" s="112"/>
      <c r="F256" s="112"/>
      <c r="G256" s="112"/>
      <c r="H256" s="112"/>
      <c r="I256" s="95"/>
      <c r="J256" s="95"/>
      <c r="K256" s="112"/>
    </row>
    <row r="257" spans="2:11">
      <c r="B257" s="94"/>
      <c r="C257" s="112"/>
      <c r="D257" s="112"/>
      <c r="E257" s="112"/>
      <c r="F257" s="112"/>
      <c r="G257" s="112"/>
      <c r="H257" s="112"/>
      <c r="I257" s="95"/>
      <c r="J257" s="95"/>
      <c r="K257" s="112"/>
    </row>
    <row r="258" spans="2:11">
      <c r="B258" s="94"/>
      <c r="C258" s="112"/>
      <c r="D258" s="112"/>
      <c r="E258" s="112"/>
      <c r="F258" s="112"/>
      <c r="G258" s="112"/>
      <c r="H258" s="112"/>
      <c r="I258" s="95"/>
      <c r="J258" s="95"/>
      <c r="K258" s="112"/>
    </row>
    <row r="259" spans="2:11">
      <c r="B259" s="94"/>
      <c r="C259" s="112"/>
      <c r="D259" s="112"/>
      <c r="E259" s="112"/>
      <c r="F259" s="112"/>
      <c r="G259" s="112"/>
      <c r="H259" s="112"/>
      <c r="I259" s="95"/>
      <c r="J259" s="95"/>
      <c r="K259" s="112"/>
    </row>
    <row r="260" spans="2:11">
      <c r="B260" s="94"/>
      <c r="C260" s="112"/>
      <c r="D260" s="112"/>
      <c r="E260" s="112"/>
      <c r="F260" s="112"/>
      <c r="G260" s="112"/>
      <c r="H260" s="112"/>
      <c r="I260" s="95"/>
      <c r="J260" s="95"/>
      <c r="K260" s="112"/>
    </row>
    <row r="261" spans="2:11">
      <c r="B261" s="94"/>
      <c r="C261" s="112"/>
      <c r="D261" s="112"/>
      <c r="E261" s="112"/>
      <c r="F261" s="112"/>
      <c r="G261" s="112"/>
      <c r="H261" s="112"/>
      <c r="I261" s="95"/>
      <c r="J261" s="95"/>
      <c r="K261" s="112"/>
    </row>
    <row r="262" spans="2:11">
      <c r="B262" s="94"/>
      <c r="C262" s="112"/>
      <c r="D262" s="112"/>
      <c r="E262" s="112"/>
      <c r="F262" s="112"/>
      <c r="G262" s="112"/>
      <c r="H262" s="112"/>
      <c r="I262" s="95"/>
      <c r="J262" s="95"/>
      <c r="K262" s="112"/>
    </row>
    <row r="263" spans="2:11">
      <c r="B263" s="94"/>
      <c r="C263" s="112"/>
      <c r="D263" s="112"/>
      <c r="E263" s="112"/>
      <c r="F263" s="112"/>
      <c r="G263" s="112"/>
      <c r="H263" s="112"/>
      <c r="I263" s="95"/>
      <c r="J263" s="95"/>
      <c r="K263" s="112"/>
    </row>
    <row r="264" spans="2:11">
      <c r="B264" s="94"/>
      <c r="C264" s="112"/>
      <c r="D264" s="112"/>
      <c r="E264" s="112"/>
      <c r="F264" s="112"/>
      <c r="G264" s="112"/>
      <c r="H264" s="112"/>
      <c r="I264" s="95"/>
      <c r="J264" s="95"/>
      <c r="K264" s="112"/>
    </row>
    <row r="265" spans="2:11">
      <c r="B265" s="94"/>
      <c r="C265" s="112"/>
      <c r="D265" s="112"/>
      <c r="E265" s="112"/>
      <c r="F265" s="112"/>
      <c r="G265" s="112"/>
      <c r="H265" s="112"/>
      <c r="I265" s="95"/>
      <c r="J265" s="95"/>
      <c r="K265" s="112"/>
    </row>
    <row r="266" spans="2:11">
      <c r="B266" s="94"/>
      <c r="C266" s="112"/>
      <c r="D266" s="112"/>
      <c r="E266" s="112"/>
      <c r="F266" s="112"/>
      <c r="G266" s="112"/>
      <c r="H266" s="112"/>
      <c r="I266" s="95"/>
      <c r="J266" s="95"/>
      <c r="K266" s="112"/>
    </row>
    <row r="267" spans="2:11">
      <c r="B267" s="94"/>
      <c r="C267" s="112"/>
      <c r="D267" s="112"/>
      <c r="E267" s="112"/>
      <c r="F267" s="112"/>
      <c r="G267" s="112"/>
      <c r="H267" s="112"/>
      <c r="I267" s="95"/>
      <c r="J267" s="95"/>
      <c r="K267" s="112"/>
    </row>
    <row r="268" spans="2:11">
      <c r="B268" s="94"/>
      <c r="C268" s="112"/>
      <c r="D268" s="112"/>
      <c r="E268" s="112"/>
      <c r="F268" s="112"/>
      <c r="G268" s="112"/>
      <c r="H268" s="112"/>
      <c r="I268" s="95"/>
      <c r="J268" s="95"/>
      <c r="K268" s="112"/>
    </row>
    <row r="269" spans="2:11">
      <c r="B269" s="94"/>
      <c r="C269" s="112"/>
      <c r="D269" s="112"/>
      <c r="E269" s="112"/>
      <c r="F269" s="112"/>
      <c r="G269" s="112"/>
      <c r="H269" s="112"/>
      <c r="I269" s="95"/>
      <c r="J269" s="95"/>
      <c r="K269" s="112"/>
    </row>
    <row r="270" spans="2:11">
      <c r="B270" s="94"/>
      <c r="C270" s="112"/>
      <c r="D270" s="112"/>
      <c r="E270" s="112"/>
      <c r="F270" s="112"/>
      <c r="G270" s="112"/>
      <c r="H270" s="112"/>
      <c r="I270" s="95"/>
      <c r="J270" s="95"/>
      <c r="K270" s="112"/>
    </row>
    <row r="271" spans="2:11">
      <c r="B271" s="94"/>
      <c r="C271" s="112"/>
      <c r="D271" s="112"/>
      <c r="E271" s="112"/>
      <c r="F271" s="112"/>
      <c r="G271" s="112"/>
      <c r="H271" s="112"/>
      <c r="I271" s="95"/>
      <c r="J271" s="95"/>
      <c r="K271" s="112"/>
    </row>
    <row r="272" spans="2:11">
      <c r="B272" s="94"/>
      <c r="C272" s="112"/>
      <c r="D272" s="112"/>
      <c r="E272" s="112"/>
      <c r="F272" s="112"/>
      <c r="G272" s="112"/>
      <c r="H272" s="112"/>
      <c r="I272" s="95"/>
      <c r="J272" s="95"/>
      <c r="K272" s="112"/>
    </row>
    <row r="273" spans="2:11">
      <c r="B273" s="94"/>
      <c r="C273" s="112"/>
      <c r="D273" s="112"/>
      <c r="E273" s="112"/>
      <c r="F273" s="112"/>
      <c r="G273" s="112"/>
      <c r="H273" s="112"/>
      <c r="I273" s="95"/>
      <c r="J273" s="95"/>
      <c r="K273" s="112"/>
    </row>
    <row r="274" spans="2:11">
      <c r="B274" s="94"/>
      <c r="C274" s="112"/>
      <c r="D274" s="112"/>
      <c r="E274" s="112"/>
      <c r="F274" s="112"/>
      <c r="G274" s="112"/>
      <c r="H274" s="112"/>
      <c r="I274" s="95"/>
      <c r="J274" s="95"/>
      <c r="K274" s="112"/>
    </row>
    <row r="275" spans="2:11">
      <c r="B275" s="94"/>
      <c r="C275" s="112"/>
      <c r="D275" s="112"/>
      <c r="E275" s="112"/>
      <c r="F275" s="112"/>
      <c r="G275" s="112"/>
      <c r="H275" s="112"/>
      <c r="I275" s="95"/>
      <c r="J275" s="95"/>
      <c r="K275" s="112"/>
    </row>
    <row r="276" spans="2:11">
      <c r="B276" s="94"/>
      <c r="C276" s="112"/>
      <c r="D276" s="112"/>
      <c r="E276" s="112"/>
      <c r="F276" s="112"/>
      <c r="G276" s="112"/>
      <c r="H276" s="112"/>
      <c r="I276" s="95"/>
      <c r="J276" s="95"/>
      <c r="K276" s="112"/>
    </row>
    <row r="277" spans="2:11">
      <c r="B277" s="94"/>
      <c r="C277" s="112"/>
      <c r="D277" s="112"/>
      <c r="E277" s="112"/>
      <c r="F277" s="112"/>
      <c r="G277" s="112"/>
      <c r="H277" s="112"/>
      <c r="I277" s="95"/>
      <c r="J277" s="95"/>
      <c r="K277" s="112"/>
    </row>
    <row r="278" spans="2:11">
      <c r="B278" s="94"/>
      <c r="C278" s="112"/>
      <c r="D278" s="112"/>
      <c r="E278" s="112"/>
      <c r="F278" s="112"/>
      <c r="G278" s="112"/>
      <c r="H278" s="112"/>
      <c r="I278" s="95"/>
      <c r="J278" s="95"/>
      <c r="K278" s="112"/>
    </row>
    <row r="279" spans="2:11">
      <c r="B279" s="94"/>
      <c r="C279" s="112"/>
      <c r="D279" s="112"/>
      <c r="E279" s="112"/>
      <c r="F279" s="112"/>
      <c r="G279" s="112"/>
      <c r="H279" s="112"/>
      <c r="I279" s="95"/>
      <c r="J279" s="95"/>
      <c r="K279" s="112"/>
    </row>
    <row r="280" spans="2:11">
      <c r="B280" s="94"/>
      <c r="C280" s="112"/>
      <c r="D280" s="112"/>
      <c r="E280" s="112"/>
      <c r="F280" s="112"/>
      <c r="G280" s="112"/>
      <c r="H280" s="112"/>
      <c r="I280" s="95"/>
      <c r="J280" s="95"/>
      <c r="K280" s="112"/>
    </row>
    <row r="281" spans="2:11">
      <c r="B281" s="94"/>
      <c r="C281" s="112"/>
      <c r="D281" s="112"/>
      <c r="E281" s="112"/>
      <c r="F281" s="112"/>
      <c r="G281" s="112"/>
      <c r="H281" s="112"/>
      <c r="I281" s="95"/>
      <c r="J281" s="95"/>
      <c r="K281" s="112"/>
    </row>
    <row r="282" spans="2:11">
      <c r="B282" s="94"/>
      <c r="C282" s="112"/>
      <c r="D282" s="112"/>
      <c r="E282" s="112"/>
      <c r="F282" s="112"/>
      <c r="G282" s="112"/>
      <c r="H282" s="112"/>
      <c r="I282" s="95"/>
      <c r="J282" s="95"/>
      <c r="K282" s="112"/>
    </row>
    <row r="283" spans="2:11">
      <c r="B283" s="94"/>
      <c r="C283" s="112"/>
      <c r="D283" s="112"/>
      <c r="E283" s="112"/>
      <c r="F283" s="112"/>
      <c r="G283" s="112"/>
      <c r="H283" s="112"/>
      <c r="I283" s="95"/>
      <c r="J283" s="95"/>
      <c r="K283" s="112"/>
    </row>
    <row r="284" spans="2:11">
      <c r="B284" s="94"/>
      <c r="C284" s="112"/>
      <c r="D284" s="112"/>
      <c r="E284" s="112"/>
      <c r="F284" s="112"/>
      <c r="G284" s="112"/>
      <c r="H284" s="112"/>
      <c r="I284" s="95"/>
      <c r="J284" s="95"/>
      <c r="K284" s="112"/>
    </row>
    <row r="285" spans="2:11">
      <c r="B285" s="94"/>
      <c r="C285" s="112"/>
      <c r="D285" s="112"/>
      <c r="E285" s="112"/>
      <c r="F285" s="112"/>
      <c r="G285" s="112"/>
      <c r="H285" s="112"/>
      <c r="I285" s="95"/>
      <c r="J285" s="95"/>
      <c r="K285" s="112"/>
    </row>
    <row r="286" spans="2:11">
      <c r="B286" s="94"/>
      <c r="C286" s="112"/>
      <c r="D286" s="112"/>
      <c r="E286" s="112"/>
      <c r="F286" s="112"/>
      <c r="G286" s="112"/>
      <c r="H286" s="112"/>
      <c r="I286" s="95"/>
      <c r="J286" s="95"/>
      <c r="K286" s="112"/>
    </row>
    <row r="287" spans="2:11">
      <c r="B287" s="94"/>
      <c r="C287" s="112"/>
      <c r="D287" s="112"/>
      <c r="E287" s="112"/>
      <c r="F287" s="112"/>
      <c r="G287" s="112"/>
      <c r="H287" s="112"/>
      <c r="I287" s="95"/>
      <c r="J287" s="95"/>
      <c r="K287" s="112"/>
    </row>
    <row r="288" spans="2:11">
      <c r="B288" s="94"/>
      <c r="C288" s="112"/>
      <c r="D288" s="112"/>
      <c r="E288" s="112"/>
      <c r="F288" s="112"/>
      <c r="G288" s="112"/>
      <c r="H288" s="112"/>
      <c r="I288" s="95"/>
      <c r="J288" s="95"/>
      <c r="K288" s="112"/>
    </row>
    <row r="289" spans="2:11">
      <c r="B289" s="94"/>
      <c r="C289" s="112"/>
      <c r="D289" s="112"/>
      <c r="E289" s="112"/>
      <c r="F289" s="112"/>
      <c r="G289" s="112"/>
      <c r="H289" s="112"/>
      <c r="I289" s="95"/>
      <c r="J289" s="95"/>
      <c r="K289" s="112"/>
    </row>
    <row r="290" spans="2:11">
      <c r="B290" s="94"/>
      <c r="C290" s="112"/>
      <c r="D290" s="112"/>
      <c r="E290" s="112"/>
      <c r="F290" s="112"/>
      <c r="G290" s="112"/>
      <c r="H290" s="112"/>
      <c r="I290" s="95"/>
      <c r="J290" s="95"/>
      <c r="K290" s="112"/>
    </row>
    <row r="291" spans="2:11">
      <c r="B291" s="94"/>
      <c r="C291" s="112"/>
      <c r="D291" s="112"/>
      <c r="E291" s="112"/>
      <c r="F291" s="112"/>
      <c r="G291" s="112"/>
      <c r="H291" s="112"/>
      <c r="I291" s="95"/>
      <c r="J291" s="95"/>
      <c r="K291" s="112"/>
    </row>
    <row r="292" spans="2:11">
      <c r="B292" s="94"/>
      <c r="C292" s="112"/>
      <c r="D292" s="112"/>
      <c r="E292" s="112"/>
      <c r="F292" s="112"/>
      <c r="G292" s="112"/>
      <c r="H292" s="112"/>
      <c r="I292" s="95"/>
      <c r="J292" s="95"/>
      <c r="K292" s="112"/>
    </row>
    <row r="293" spans="2:11">
      <c r="B293" s="94"/>
      <c r="C293" s="112"/>
      <c r="D293" s="112"/>
      <c r="E293" s="112"/>
      <c r="F293" s="112"/>
      <c r="G293" s="112"/>
      <c r="H293" s="112"/>
      <c r="I293" s="95"/>
      <c r="J293" s="95"/>
      <c r="K293" s="112"/>
    </row>
    <row r="294" spans="2:11">
      <c r="B294" s="94"/>
      <c r="C294" s="112"/>
      <c r="D294" s="112"/>
      <c r="E294" s="112"/>
      <c r="F294" s="112"/>
      <c r="G294" s="112"/>
      <c r="H294" s="112"/>
      <c r="I294" s="95"/>
      <c r="J294" s="95"/>
      <c r="K294" s="112"/>
    </row>
    <row r="295" spans="2:11">
      <c r="B295" s="94"/>
      <c r="C295" s="112"/>
      <c r="D295" s="112"/>
      <c r="E295" s="112"/>
      <c r="F295" s="112"/>
      <c r="G295" s="112"/>
      <c r="H295" s="112"/>
      <c r="I295" s="95"/>
      <c r="J295" s="95"/>
      <c r="K295" s="112"/>
    </row>
    <row r="296" spans="2:11">
      <c r="B296" s="94"/>
      <c r="C296" s="112"/>
      <c r="D296" s="112"/>
      <c r="E296" s="112"/>
      <c r="F296" s="112"/>
      <c r="G296" s="112"/>
      <c r="H296" s="112"/>
      <c r="I296" s="95"/>
      <c r="J296" s="95"/>
      <c r="K296" s="112"/>
    </row>
    <row r="297" spans="2:11">
      <c r="B297" s="94"/>
      <c r="C297" s="112"/>
      <c r="D297" s="112"/>
      <c r="E297" s="112"/>
      <c r="F297" s="112"/>
      <c r="G297" s="112"/>
      <c r="H297" s="112"/>
      <c r="I297" s="95"/>
      <c r="J297" s="95"/>
      <c r="K297" s="112"/>
    </row>
    <row r="298" spans="2:11">
      <c r="B298" s="94"/>
      <c r="C298" s="112"/>
      <c r="D298" s="112"/>
      <c r="E298" s="112"/>
      <c r="F298" s="112"/>
      <c r="G298" s="112"/>
      <c r="H298" s="112"/>
      <c r="I298" s="95"/>
      <c r="J298" s="95"/>
      <c r="K298" s="112"/>
    </row>
    <row r="299" spans="2:11">
      <c r="B299" s="94"/>
      <c r="C299" s="112"/>
      <c r="D299" s="112"/>
      <c r="E299" s="112"/>
      <c r="F299" s="112"/>
      <c r="G299" s="112"/>
      <c r="H299" s="112"/>
      <c r="I299" s="95"/>
      <c r="J299" s="95"/>
      <c r="K299" s="112"/>
    </row>
    <row r="300" spans="2:11">
      <c r="B300" s="94"/>
      <c r="C300" s="112"/>
      <c r="D300" s="112"/>
      <c r="E300" s="112"/>
      <c r="F300" s="112"/>
      <c r="G300" s="112"/>
      <c r="H300" s="112"/>
      <c r="I300" s="95"/>
      <c r="J300" s="95"/>
      <c r="K300" s="112"/>
    </row>
    <row r="301" spans="2:11">
      <c r="B301" s="94"/>
      <c r="C301" s="112"/>
      <c r="D301" s="112"/>
      <c r="E301" s="112"/>
      <c r="F301" s="112"/>
      <c r="G301" s="112"/>
      <c r="H301" s="112"/>
      <c r="I301" s="95"/>
      <c r="J301" s="95"/>
      <c r="K301" s="112"/>
    </row>
    <row r="302" spans="2:11">
      <c r="B302" s="94"/>
      <c r="C302" s="112"/>
      <c r="D302" s="112"/>
      <c r="E302" s="112"/>
      <c r="F302" s="112"/>
      <c r="G302" s="112"/>
      <c r="H302" s="112"/>
      <c r="I302" s="95"/>
      <c r="J302" s="95"/>
      <c r="K302" s="112"/>
    </row>
    <row r="303" spans="2:11">
      <c r="B303" s="94"/>
      <c r="C303" s="112"/>
      <c r="D303" s="112"/>
      <c r="E303" s="112"/>
      <c r="F303" s="112"/>
      <c r="G303" s="112"/>
      <c r="H303" s="112"/>
      <c r="I303" s="95"/>
      <c r="J303" s="95"/>
      <c r="K303" s="112"/>
    </row>
    <row r="304" spans="2:11">
      <c r="B304" s="94"/>
      <c r="C304" s="112"/>
      <c r="D304" s="112"/>
      <c r="E304" s="112"/>
      <c r="F304" s="112"/>
      <c r="G304" s="112"/>
      <c r="H304" s="112"/>
      <c r="I304" s="95"/>
      <c r="J304" s="95"/>
      <c r="K304" s="112"/>
    </row>
    <row r="305" spans="2:11">
      <c r="B305" s="94"/>
      <c r="C305" s="112"/>
      <c r="D305" s="112"/>
      <c r="E305" s="112"/>
      <c r="F305" s="112"/>
      <c r="G305" s="112"/>
      <c r="H305" s="112"/>
      <c r="I305" s="95"/>
      <c r="J305" s="95"/>
      <c r="K305" s="112"/>
    </row>
    <row r="306" spans="2:11">
      <c r="B306" s="94"/>
      <c r="C306" s="112"/>
      <c r="D306" s="112"/>
      <c r="E306" s="112"/>
      <c r="F306" s="112"/>
      <c r="G306" s="112"/>
      <c r="H306" s="112"/>
      <c r="I306" s="95"/>
      <c r="J306" s="95"/>
      <c r="K306" s="112"/>
    </row>
    <row r="307" spans="2:11">
      <c r="B307" s="94"/>
      <c r="C307" s="112"/>
      <c r="D307" s="112"/>
      <c r="E307" s="112"/>
      <c r="F307" s="112"/>
      <c r="G307" s="112"/>
      <c r="H307" s="112"/>
      <c r="I307" s="95"/>
      <c r="J307" s="95"/>
      <c r="K307" s="112"/>
    </row>
    <row r="308" spans="2:11">
      <c r="B308" s="94"/>
      <c r="C308" s="112"/>
      <c r="D308" s="112"/>
      <c r="E308" s="112"/>
      <c r="F308" s="112"/>
      <c r="G308" s="112"/>
      <c r="H308" s="112"/>
      <c r="I308" s="95"/>
      <c r="J308" s="95"/>
      <c r="K308" s="112"/>
    </row>
    <row r="309" spans="2:11">
      <c r="B309" s="94"/>
      <c r="C309" s="112"/>
      <c r="D309" s="112"/>
      <c r="E309" s="112"/>
      <c r="F309" s="112"/>
      <c r="G309" s="112"/>
      <c r="H309" s="112"/>
      <c r="I309" s="95"/>
      <c r="J309" s="95"/>
      <c r="K309" s="112"/>
    </row>
    <row r="310" spans="2:11">
      <c r="B310" s="94"/>
      <c r="C310" s="112"/>
      <c r="D310" s="112"/>
      <c r="E310" s="112"/>
      <c r="F310" s="112"/>
      <c r="G310" s="112"/>
      <c r="H310" s="112"/>
      <c r="I310" s="95"/>
      <c r="J310" s="95"/>
      <c r="K310" s="112"/>
    </row>
    <row r="311" spans="2:11">
      <c r="B311" s="94"/>
      <c r="C311" s="112"/>
      <c r="D311" s="112"/>
      <c r="E311" s="112"/>
      <c r="F311" s="112"/>
      <c r="G311" s="112"/>
      <c r="H311" s="112"/>
      <c r="I311" s="95"/>
      <c r="J311" s="95"/>
      <c r="K311" s="112"/>
    </row>
    <row r="312" spans="2:11">
      <c r="B312" s="94"/>
      <c r="C312" s="112"/>
      <c r="D312" s="112"/>
      <c r="E312" s="112"/>
      <c r="F312" s="112"/>
      <c r="G312" s="112"/>
      <c r="H312" s="112"/>
      <c r="I312" s="95"/>
      <c r="J312" s="95"/>
      <c r="K312" s="112"/>
    </row>
    <row r="313" spans="2:11">
      <c r="B313" s="94"/>
      <c r="C313" s="112"/>
      <c r="D313" s="112"/>
      <c r="E313" s="112"/>
      <c r="F313" s="112"/>
      <c r="G313" s="112"/>
      <c r="H313" s="112"/>
      <c r="I313" s="95"/>
      <c r="J313" s="95"/>
      <c r="K313" s="112"/>
    </row>
    <row r="314" spans="2:11">
      <c r="B314" s="94"/>
      <c r="C314" s="112"/>
      <c r="D314" s="112"/>
      <c r="E314" s="112"/>
      <c r="F314" s="112"/>
      <c r="G314" s="112"/>
      <c r="H314" s="112"/>
      <c r="I314" s="95"/>
      <c r="J314" s="95"/>
      <c r="K314" s="112"/>
    </row>
    <row r="315" spans="2:11">
      <c r="B315" s="94"/>
      <c r="C315" s="112"/>
      <c r="D315" s="112"/>
      <c r="E315" s="112"/>
      <c r="F315" s="112"/>
      <c r="G315" s="112"/>
      <c r="H315" s="112"/>
      <c r="I315" s="95"/>
      <c r="J315" s="95"/>
      <c r="K315" s="112"/>
    </row>
    <row r="316" spans="2:11">
      <c r="B316" s="94"/>
      <c r="C316" s="112"/>
      <c r="D316" s="112"/>
      <c r="E316" s="112"/>
      <c r="F316" s="112"/>
      <c r="G316" s="112"/>
      <c r="H316" s="112"/>
      <c r="I316" s="95"/>
      <c r="J316" s="95"/>
      <c r="K316" s="112"/>
    </row>
    <row r="317" spans="2:11">
      <c r="B317" s="94"/>
      <c r="C317" s="112"/>
      <c r="D317" s="112"/>
      <c r="E317" s="112"/>
      <c r="F317" s="112"/>
      <c r="G317" s="112"/>
      <c r="H317" s="112"/>
      <c r="I317" s="95"/>
      <c r="J317" s="95"/>
      <c r="K317" s="112"/>
    </row>
    <row r="318" spans="2:11">
      <c r="B318" s="94"/>
      <c r="C318" s="112"/>
      <c r="D318" s="112"/>
      <c r="E318" s="112"/>
      <c r="F318" s="112"/>
      <c r="G318" s="112"/>
      <c r="H318" s="112"/>
      <c r="I318" s="95"/>
      <c r="J318" s="95"/>
      <c r="K318" s="112"/>
    </row>
    <row r="319" spans="2:11">
      <c r="B319" s="94"/>
      <c r="C319" s="112"/>
      <c r="D319" s="112"/>
      <c r="E319" s="112"/>
      <c r="F319" s="112"/>
      <c r="G319" s="112"/>
      <c r="H319" s="112"/>
      <c r="I319" s="95"/>
      <c r="J319" s="95"/>
      <c r="K319" s="112"/>
    </row>
    <row r="320" spans="2:11">
      <c r="B320" s="94"/>
      <c r="C320" s="112"/>
      <c r="D320" s="112"/>
      <c r="E320" s="112"/>
      <c r="F320" s="112"/>
      <c r="G320" s="112"/>
      <c r="H320" s="112"/>
      <c r="I320" s="95"/>
      <c r="J320" s="95"/>
      <c r="K320" s="112"/>
    </row>
    <row r="321" spans="2:11">
      <c r="B321" s="94"/>
      <c r="C321" s="112"/>
      <c r="D321" s="112"/>
      <c r="E321" s="112"/>
      <c r="F321" s="112"/>
      <c r="G321" s="112"/>
      <c r="H321" s="112"/>
      <c r="I321" s="95"/>
      <c r="J321" s="95"/>
      <c r="K321" s="112"/>
    </row>
    <row r="322" spans="2:11">
      <c r="B322" s="94"/>
      <c r="C322" s="112"/>
      <c r="D322" s="112"/>
      <c r="E322" s="112"/>
      <c r="F322" s="112"/>
      <c r="G322" s="112"/>
      <c r="H322" s="112"/>
      <c r="I322" s="95"/>
      <c r="J322" s="95"/>
      <c r="K322" s="112"/>
    </row>
    <row r="323" spans="2:11">
      <c r="B323" s="94"/>
      <c r="C323" s="112"/>
      <c r="D323" s="112"/>
      <c r="E323" s="112"/>
      <c r="F323" s="112"/>
      <c r="G323" s="112"/>
      <c r="H323" s="112"/>
      <c r="I323" s="95"/>
      <c r="J323" s="95"/>
      <c r="K323" s="112"/>
    </row>
    <row r="324" spans="2:11">
      <c r="B324" s="94"/>
      <c r="C324" s="112"/>
      <c r="D324" s="112"/>
      <c r="E324" s="112"/>
      <c r="F324" s="112"/>
      <c r="G324" s="112"/>
      <c r="H324" s="112"/>
      <c r="I324" s="95"/>
      <c r="J324" s="95"/>
      <c r="K324" s="112"/>
    </row>
    <row r="325" spans="2:11">
      <c r="B325" s="94"/>
      <c r="C325" s="112"/>
      <c r="D325" s="112"/>
      <c r="E325" s="112"/>
      <c r="F325" s="112"/>
      <c r="G325" s="112"/>
      <c r="H325" s="112"/>
      <c r="I325" s="95"/>
      <c r="J325" s="95"/>
      <c r="K325" s="112"/>
    </row>
    <row r="326" spans="2:11">
      <c r="B326" s="94"/>
      <c r="C326" s="112"/>
      <c r="D326" s="112"/>
      <c r="E326" s="112"/>
      <c r="F326" s="112"/>
      <c r="G326" s="112"/>
      <c r="H326" s="112"/>
      <c r="I326" s="95"/>
      <c r="J326" s="95"/>
      <c r="K326" s="112"/>
    </row>
    <row r="327" spans="2:11">
      <c r="B327" s="94"/>
      <c r="C327" s="112"/>
      <c r="D327" s="112"/>
      <c r="E327" s="112"/>
      <c r="F327" s="112"/>
      <c r="G327" s="112"/>
      <c r="H327" s="112"/>
      <c r="I327" s="95"/>
      <c r="J327" s="95"/>
      <c r="K327" s="112"/>
    </row>
    <row r="328" spans="2:11">
      <c r="B328" s="94"/>
      <c r="C328" s="112"/>
      <c r="D328" s="112"/>
      <c r="E328" s="112"/>
      <c r="F328" s="112"/>
      <c r="G328" s="112"/>
      <c r="H328" s="112"/>
      <c r="I328" s="95"/>
      <c r="J328" s="95"/>
      <c r="K328" s="112"/>
    </row>
    <row r="329" spans="2:11">
      <c r="B329" s="94"/>
      <c r="C329" s="112"/>
      <c r="D329" s="112"/>
      <c r="E329" s="112"/>
      <c r="F329" s="112"/>
      <c r="G329" s="112"/>
      <c r="H329" s="112"/>
      <c r="I329" s="95"/>
      <c r="J329" s="95"/>
      <c r="K329" s="112"/>
    </row>
    <row r="330" spans="2:11">
      <c r="B330" s="94"/>
      <c r="C330" s="112"/>
      <c r="D330" s="112"/>
      <c r="E330" s="112"/>
      <c r="F330" s="112"/>
      <c r="G330" s="112"/>
      <c r="H330" s="112"/>
      <c r="I330" s="95"/>
      <c r="J330" s="95"/>
      <c r="K330" s="112"/>
    </row>
    <row r="331" spans="2:11">
      <c r="B331" s="94"/>
      <c r="C331" s="112"/>
      <c r="D331" s="112"/>
      <c r="E331" s="112"/>
      <c r="F331" s="112"/>
      <c r="G331" s="112"/>
      <c r="H331" s="112"/>
      <c r="I331" s="95"/>
      <c r="J331" s="95"/>
      <c r="K331" s="112"/>
    </row>
    <row r="332" spans="2:11">
      <c r="B332" s="94"/>
      <c r="C332" s="112"/>
      <c r="D332" s="112"/>
      <c r="E332" s="112"/>
      <c r="F332" s="112"/>
      <c r="G332" s="112"/>
      <c r="H332" s="112"/>
      <c r="I332" s="95"/>
      <c r="J332" s="95"/>
      <c r="K332" s="112"/>
    </row>
    <row r="333" spans="2:11">
      <c r="B333" s="94"/>
      <c r="C333" s="112"/>
      <c r="D333" s="112"/>
      <c r="E333" s="112"/>
      <c r="F333" s="112"/>
      <c r="G333" s="112"/>
      <c r="H333" s="112"/>
      <c r="I333" s="95"/>
      <c r="J333" s="95"/>
      <c r="K333" s="112"/>
    </row>
    <row r="334" spans="2:11">
      <c r="B334" s="94"/>
      <c r="C334" s="112"/>
      <c r="D334" s="112"/>
      <c r="E334" s="112"/>
      <c r="F334" s="112"/>
      <c r="G334" s="112"/>
      <c r="H334" s="112"/>
      <c r="I334" s="95"/>
      <c r="J334" s="95"/>
      <c r="K334" s="112"/>
    </row>
    <row r="335" spans="2:11">
      <c r="B335" s="94"/>
      <c r="C335" s="112"/>
      <c r="D335" s="112"/>
      <c r="E335" s="112"/>
      <c r="F335" s="112"/>
      <c r="G335" s="112"/>
      <c r="H335" s="112"/>
      <c r="I335" s="95"/>
      <c r="J335" s="95"/>
      <c r="K335" s="112"/>
    </row>
    <row r="336" spans="2:11">
      <c r="B336" s="94"/>
      <c r="C336" s="112"/>
      <c r="D336" s="112"/>
      <c r="E336" s="112"/>
      <c r="F336" s="112"/>
      <c r="G336" s="112"/>
      <c r="H336" s="112"/>
      <c r="I336" s="95"/>
      <c r="J336" s="95"/>
      <c r="K336" s="112"/>
    </row>
    <row r="337" spans="2:11">
      <c r="B337" s="94"/>
      <c r="C337" s="112"/>
      <c r="D337" s="112"/>
      <c r="E337" s="112"/>
      <c r="F337" s="112"/>
      <c r="G337" s="112"/>
      <c r="H337" s="112"/>
      <c r="I337" s="95"/>
      <c r="J337" s="95"/>
      <c r="K337" s="112"/>
    </row>
    <row r="338" spans="2:11">
      <c r="B338" s="94"/>
      <c r="C338" s="112"/>
      <c r="D338" s="112"/>
      <c r="E338" s="112"/>
      <c r="F338" s="112"/>
      <c r="G338" s="112"/>
      <c r="H338" s="112"/>
      <c r="I338" s="95"/>
      <c r="J338" s="95"/>
      <c r="K338" s="112"/>
    </row>
    <row r="339" spans="2:11">
      <c r="B339" s="94"/>
      <c r="C339" s="112"/>
      <c r="D339" s="112"/>
      <c r="E339" s="112"/>
      <c r="F339" s="112"/>
      <c r="G339" s="112"/>
      <c r="H339" s="112"/>
      <c r="I339" s="95"/>
      <c r="J339" s="95"/>
      <c r="K339" s="112"/>
    </row>
    <row r="340" spans="2:11">
      <c r="B340" s="94"/>
      <c r="C340" s="112"/>
      <c r="D340" s="112"/>
      <c r="E340" s="112"/>
      <c r="F340" s="112"/>
      <c r="G340" s="112"/>
      <c r="H340" s="112"/>
      <c r="I340" s="95"/>
      <c r="J340" s="95"/>
      <c r="K340" s="112"/>
    </row>
    <row r="341" spans="2:11">
      <c r="B341" s="94"/>
      <c r="C341" s="112"/>
      <c r="D341" s="112"/>
      <c r="E341" s="112"/>
      <c r="F341" s="112"/>
      <c r="G341" s="112"/>
      <c r="H341" s="112"/>
      <c r="I341" s="95"/>
      <c r="J341" s="95"/>
      <c r="K341" s="112"/>
    </row>
    <row r="342" spans="2:11">
      <c r="B342" s="94"/>
      <c r="C342" s="112"/>
      <c r="D342" s="112"/>
      <c r="E342" s="112"/>
      <c r="F342" s="112"/>
      <c r="G342" s="112"/>
      <c r="H342" s="112"/>
      <c r="I342" s="95"/>
      <c r="J342" s="95"/>
      <c r="K342" s="112"/>
    </row>
    <row r="343" spans="2:11">
      <c r="B343" s="94"/>
      <c r="C343" s="112"/>
      <c r="D343" s="112"/>
      <c r="E343" s="112"/>
      <c r="F343" s="112"/>
      <c r="G343" s="112"/>
      <c r="H343" s="112"/>
      <c r="I343" s="95"/>
      <c r="J343" s="95"/>
      <c r="K343" s="112"/>
    </row>
    <row r="344" spans="2:11">
      <c r="B344" s="94"/>
      <c r="C344" s="112"/>
      <c r="D344" s="112"/>
      <c r="E344" s="112"/>
      <c r="F344" s="112"/>
      <c r="G344" s="112"/>
      <c r="H344" s="112"/>
      <c r="I344" s="95"/>
      <c r="J344" s="95"/>
      <c r="K344" s="112"/>
    </row>
    <row r="345" spans="2:11">
      <c r="B345" s="94"/>
      <c r="C345" s="112"/>
      <c r="D345" s="112"/>
      <c r="E345" s="112"/>
      <c r="F345" s="112"/>
      <c r="G345" s="112"/>
      <c r="H345" s="112"/>
      <c r="I345" s="95"/>
      <c r="J345" s="95"/>
      <c r="K345" s="112"/>
    </row>
    <row r="346" spans="2:11">
      <c r="B346" s="94"/>
      <c r="C346" s="112"/>
      <c r="D346" s="112"/>
      <c r="E346" s="112"/>
      <c r="F346" s="112"/>
      <c r="G346" s="112"/>
      <c r="H346" s="112"/>
      <c r="I346" s="95"/>
      <c r="J346" s="95"/>
      <c r="K346" s="112"/>
    </row>
    <row r="347" spans="2:11">
      <c r="B347" s="94"/>
      <c r="C347" s="112"/>
      <c r="D347" s="112"/>
      <c r="E347" s="112"/>
      <c r="F347" s="112"/>
      <c r="G347" s="112"/>
      <c r="H347" s="112"/>
      <c r="I347" s="95"/>
      <c r="J347" s="95"/>
      <c r="K347" s="112"/>
    </row>
    <row r="348" spans="2:11">
      <c r="B348" s="94"/>
      <c r="C348" s="112"/>
      <c r="D348" s="112"/>
      <c r="E348" s="112"/>
      <c r="F348" s="112"/>
      <c r="G348" s="112"/>
      <c r="H348" s="112"/>
      <c r="I348" s="95"/>
      <c r="J348" s="95"/>
      <c r="K348" s="112"/>
    </row>
    <row r="349" spans="2:11">
      <c r="B349" s="94"/>
      <c r="C349" s="112"/>
      <c r="D349" s="112"/>
      <c r="E349" s="112"/>
      <c r="F349" s="112"/>
      <c r="G349" s="112"/>
      <c r="H349" s="112"/>
      <c r="I349" s="95"/>
      <c r="J349" s="95"/>
      <c r="K349" s="112"/>
    </row>
    <row r="350" spans="2:11">
      <c r="B350" s="94"/>
      <c r="C350" s="112"/>
      <c r="D350" s="112"/>
      <c r="E350" s="112"/>
      <c r="F350" s="112"/>
      <c r="G350" s="112"/>
      <c r="H350" s="112"/>
      <c r="I350" s="95"/>
      <c r="J350" s="95"/>
      <c r="K350" s="112"/>
    </row>
    <row r="351" spans="2:11">
      <c r="B351" s="94"/>
      <c r="C351" s="112"/>
      <c r="D351" s="112"/>
      <c r="E351" s="112"/>
      <c r="F351" s="112"/>
      <c r="G351" s="112"/>
      <c r="H351" s="112"/>
      <c r="I351" s="95"/>
      <c r="J351" s="95"/>
      <c r="K351" s="112"/>
    </row>
    <row r="352" spans="2:11">
      <c r="B352" s="94"/>
      <c r="C352" s="112"/>
      <c r="D352" s="112"/>
      <c r="E352" s="112"/>
      <c r="F352" s="112"/>
      <c r="G352" s="112"/>
      <c r="H352" s="112"/>
      <c r="I352" s="95"/>
      <c r="J352" s="95"/>
      <c r="K352" s="112"/>
    </row>
    <row r="353" spans="2:11">
      <c r="B353" s="94"/>
      <c r="C353" s="112"/>
      <c r="D353" s="112"/>
      <c r="E353" s="112"/>
      <c r="F353" s="112"/>
      <c r="G353" s="112"/>
      <c r="H353" s="112"/>
      <c r="I353" s="95"/>
      <c r="J353" s="95"/>
      <c r="K353" s="112"/>
    </row>
    <row r="354" spans="2:11">
      <c r="B354" s="94"/>
      <c r="C354" s="112"/>
      <c r="D354" s="112"/>
      <c r="E354" s="112"/>
      <c r="F354" s="112"/>
      <c r="G354" s="112"/>
      <c r="H354" s="112"/>
      <c r="I354" s="95"/>
      <c r="J354" s="95"/>
      <c r="K354" s="112"/>
    </row>
    <row r="355" spans="2:11">
      <c r="B355" s="94"/>
      <c r="C355" s="112"/>
      <c r="D355" s="112"/>
      <c r="E355" s="112"/>
      <c r="F355" s="112"/>
      <c r="G355" s="112"/>
      <c r="H355" s="112"/>
      <c r="I355" s="95"/>
      <c r="J355" s="95"/>
      <c r="K355" s="112"/>
    </row>
    <row r="356" spans="2:11">
      <c r="B356" s="94"/>
      <c r="C356" s="112"/>
      <c r="D356" s="112"/>
      <c r="E356" s="112"/>
      <c r="F356" s="112"/>
      <c r="G356" s="112"/>
      <c r="H356" s="112"/>
      <c r="I356" s="95"/>
      <c r="J356" s="95"/>
      <c r="K356" s="112"/>
    </row>
    <row r="357" spans="2:11">
      <c r="B357" s="94"/>
      <c r="C357" s="112"/>
      <c r="D357" s="112"/>
      <c r="E357" s="112"/>
      <c r="F357" s="112"/>
      <c r="G357" s="112"/>
      <c r="H357" s="112"/>
      <c r="I357" s="95"/>
      <c r="J357" s="95"/>
      <c r="K357" s="112"/>
    </row>
    <row r="358" spans="2:11">
      <c r="B358" s="94"/>
      <c r="C358" s="112"/>
      <c r="D358" s="112"/>
      <c r="E358" s="112"/>
      <c r="F358" s="112"/>
      <c r="G358" s="112"/>
      <c r="H358" s="112"/>
      <c r="I358" s="95"/>
      <c r="J358" s="95"/>
      <c r="K358" s="112"/>
    </row>
    <row r="359" spans="2:11">
      <c r="B359" s="94"/>
      <c r="C359" s="112"/>
      <c r="D359" s="112"/>
      <c r="E359" s="112"/>
      <c r="F359" s="112"/>
      <c r="G359" s="112"/>
      <c r="H359" s="112"/>
      <c r="I359" s="95"/>
      <c r="J359" s="95"/>
      <c r="K359" s="112"/>
    </row>
    <row r="360" spans="2:11">
      <c r="B360" s="94"/>
      <c r="C360" s="112"/>
      <c r="D360" s="112"/>
      <c r="E360" s="112"/>
      <c r="F360" s="112"/>
      <c r="G360" s="112"/>
      <c r="H360" s="112"/>
      <c r="I360" s="95"/>
      <c r="J360" s="95"/>
      <c r="K360" s="112"/>
    </row>
    <row r="361" spans="2:11">
      <c r="B361" s="94"/>
      <c r="C361" s="112"/>
      <c r="D361" s="112"/>
      <c r="E361" s="112"/>
      <c r="F361" s="112"/>
      <c r="G361" s="112"/>
      <c r="H361" s="112"/>
      <c r="I361" s="95"/>
      <c r="J361" s="95"/>
      <c r="K361" s="112"/>
    </row>
    <row r="362" spans="2:11">
      <c r="B362" s="94"/>
      <c r="C362" s="112"/>
      <c r="D362" s="112"/>
      <c r="E362" s="112"/>
      <c r="F362" s="112"/>
      <c r="G362" s="112"/>
      <c r="H362" s="112"/>
      <c r="I362" s="95"/>
      <c r="J362" s="95"/>
      <c r="K362" s="112"/>
    </row>
    <row r="363" spans="2:11">
      <c r="B363" s="94"/>
      <c r="C363" s="112"/>
      <c r="D363" s="112"/>
      <c r="E363" s="112"/>
      <c r="F363" s="112"/>
      <c r="G363" s="112"/>
      <c r="H363" s="112"/>
      <c r="I363" s="95"/>
      <c r="J363" s="95"/>
      <c r="K363" s="112"/>
    </row>
    <row r="364" spans="2:11">
      <c r="B364" s="94"/>
      <c r="C364" s="112"/>
      <c r="D364" s="112"/>
      <c r="E364" s="112"/>
      <c r="F364" s="112"/>
      <c r="G364" s="112"/>
      <c r="H364" s="112"/>
      <c r="I364" s="95"/>
      <c r="J364" s="95"/>
      <c r="K364" s="112"/>
    </row>
    <row r="365" spans="2:11">
      <c r="B365" s="94"/>
      <c r="C365" s="112"/>
      <c r="D365" s="112"/>
      <c r="E365" s="112"/>
      <c r="F365" s="112"/>
      <c r="G365" s="112"/>
      <c r="H365" s="112"/>
      <c r="I365" s="95"/>
      <c r="J365" s="95"/>
      <c r="K365" s="112"/>
    </row>
    <row r="366" spans="2:11">
      <c r="B366" s="94"/>
      <c r="C366" s="112"/>
      <c r="D366" s="112"/>
      <c r="E366" s="112"/>
      <c r="F366" s="112"/>
      <c r="G366" s="112"/>
      <c r="H366" s="112"/>
      <c r="I366" s="95"/>
      <c r="J366" s="95"/>
      <c r="K366" s="112"/>
    </row>
    <row r="367" spans="2:11">
      <c r="B367" s="94"/>
      <c r="C367" s="112"/>
      <c r="D367" s="112"/>
      <c r="E367" s="112"/>
      <c r="F367" s="112"/>
      <c r="G367" s="112"/>
      <c r="H367" s="112"/>
      <c r="I367" s="95"/>
      <c r="J367" s="95"/>
      <c r="K367" s="112"/>
    </row>
    <row r="368" spans="2:11">
      <c r="B368" s="94"/>
      <c r="C368" s="112"/>
      <c r="D368" s="112"/>
      <c r="E368" s="112"/>
      <c r="F368" s="112"/>
      <c r="G368" s="112"/>
      <c r="H368" s="112"/>
      <c r="I368" s="95"/>
      <c r="J368" s="95"/>
      <c r="K368" s="112"/>
    </row>
    <row r="369" spans="2:11">
      <c r="B369" s="94"/>
      <c r="C369" s="112"/>
      <c r="D369" s="112"/>
      <c r="E369" s="112"/>
      <c r="F369" s="112"/>
      <c r="G369" s="112"/>
      <c r="H369" s="112"/>
      <c r="I369" s="95"/>
      <c r="J369" s="95"/>
      <c r="K369" s="112"/>
    </row>
    <row r="370" spans="2:11">
      <c r="B370" s="94"/>
      <c r="C370" s="112"/>
      <c r="D370" s="112"/>
      <c r="E370" s="112"/>
      <c r="F370" s="112"/>
      <c r="G370" s="112"/>
      <c r="H370" s="112"/>
      <c r="I370" s="95"/>
      <c r="J370" s="95"/>
      <c r="K370" s="112"/>
    </row>
    <row r="371" spans="2:11">
      <c r="B371" s="94"/>
      <c r="C371" s="112"/>
      <c r="D371" s="112"/>
      <c r="E371" s="112"/>
      <c r="F371" s="112"/>
      <c r="G371" s="112"/>
      <c r="H371" s="112"/>
      <c r="I371" s="95"/>
      <c r="J371" s="95"/>
      <c r="K371" s="112"/>
    </row>
    <row r="372" spans="2:11">
      <c r="B372" s="94"/>
      <c r="C372" s="112"/>
      <c r="D372" s="112"/>
      <c r="E372" s="112"/>
      <c r="F372" s="112"/>
      <c r="G372" s="112"/>
      <c r="H372" s="112"/>
      <c r="I372" s="95"/>
      <c r="J372" s="95"/>
      <c r="K372" s="112"/>
    </row>
    <row r="373" spans="2:11">
      <c r="B373" s="94"/>
      <c r="C373" s="112"/>
      <c r="D373" s="112"/>
      <c r="E373" s="112"/>
      <c r="F373" s="112"/>
      <c r="G373" s="112"/>
      <c r="H373" s="112"/>
      <c r="I373" s="95"/>
      <c r="J373" s="95"/>
      <c r="K373" s="112"/>
    </row>
    <row r="374" spans="2:11">
      <c r="B374" s="94"/>
      <c r="C374" s="112"/>
      <c r="D374" s="112"/>
      <c r="E374" s="112"/>
      <c r="F374" s="112"/>
      <c r="G374" s="112"/>
      <c r="H374" s="112"/>
      <c r="I374" s="95"/>
      <c r="J374" s="95"/>
      <c r="K374" s="112"/>
    </row>
    <row r="375" spans="2:11">
      <c r="B375" s="94"/>
      <c r="C375" s="112"/>
      <c r="D375" s="112"/>
      <c r="E375" s="112"/>
      <c r="F375" s="112"/>
      <c r="G375" s="112"/>
      <c r="H375" s="112"/>
      <c r="I375" s="95"/>
      <c r="J375" s="95"/>
      <c r="K375" s="112"/>
    </row>
    <row r="376" spans="2:11">
      <c r="B376" s="94"/>
      <c r="C376" s="112"/>
      <c r="D376" s="112"/>
      <c r="E376" s="112"/>
      <c r="F376" s="112"/>
      <c r="G376" s="112"/>
      <c r="H376" s="112"/>
      <c r="I376" s="95"/>
      <c r="J376" s="95"/>
      <c r="K376" s="112"/>
    </row>
    <row r="377" spans="2:11">
      <c r="B377" s="94"/>
      <c r="C377" s="112"/>
      <c r="D377" s="112"/>
      <c r="E377" s="112"/>
      <c r="F377" s="112"/>
      <c r="G377" s="112"/>
      <c r="H377" s="112"/>
      <c r="I377" s="95"/>
      <c r="J377" s="95"/>
      <c r="K377" s="112"/>
    </row>
    <row r="378" spans="2:11">
      <c r="B378" s="94"/>
      <c r="C378" s="112"/>
      <c r="D378" s="112"/>
      <c r="E378" s="112"/>
      <c r="F378" s="112"/>
      <c r="G378" s="112"/>
      <c r="H378" s="112"/>
      <c r="I378" s="95"/>
      <c r="J378" s="95"/>
      <c r="K378" s="112"/>
    </row>
    <row r="379" spans="2:11">
      <c r="B379" s="94"/>
      <c r="C379" s="112"/>
      <c r="D379" s="112"/>
      <c r="E379" s="112"/>
      <c r="F379" s="112"/>
      <c r="G379" s="112"/>
      <c r="H379" s="112"/>
      <c r="I379" s="95"/>
      <c r="J379" s="95"/>
      <c r="K379" s="112"/>
    </row>
    <row r="380" spans="2:11">
      <c r="B380" s="94"/>
      <c r="C380" s="112"/>
      <c r="D380" s="112"/>
      <c r="E380" s="112"/>
      <c r="F380" s="112"/>
      <c r="G380" s="112"/>
      <c r="H380" s="112"/>
      <c r="I380" s="95"/>
      <c r="J380" s="95"/>
      <c r="K380" s="112"/>
    </row>
    <row r="381" spans="2:11">
      <c r="B381" s="94"/>
      <c r="C381" s="112"/>
      <c r="D381" s="112"/>
      <c r="E381" s="112"/>
      <c r="F381" s="112"/>
      <c r="G381" s="112"/>
      <c r="H381" s="112"/>
      <c r="I381" s="95"/>
      <c r="J381" s="95"/>
      <c r="K381" s="112"/>
    </row>
    <row r="382" spans="2:11">
      <c r="B382" s="94"/>
      <c r="C382" s="112"/>
      <c r="D382" s="112"/>
      <c r="E382" s="112"/>
      <c r="F382" s="112"/>
      <c r="G382" s="112"/>
      <c r="H382" s="112"/>
      <c r="I382" s="95"/>
      <c r="J382" s="95"/>
      <c r="K382" s="112"/>
    </row>
    <row r="383" spans="2:11">
      <c r="B383" s="94"/>
      <c r="C383" s="112"/>
      <c r="D383" s="112"/>
      <c r="E383" s="112"/>
      <c r="F383" s="112"/>
      <c r="G383" s="112"/>
      <c r="H383" s="112"/>
      <c r="I383" s="95"/>
      <c r="J383" s="95"/>
      <c r="K383" s="112"/>
    </row>
    <row r="384" spans="2:11">
      <c r="B384" s="94"/>
      <c r="C384" s="112"/>
      <c r="D384" s="112"/>
      <c r="E384" s="112"/>
      <c r="F384" s="112"/>
      <c r="G384" s="112"/>
      <c r="H384" s="112"/>
      <c r="I384" s="95"/>
      <c r="J384" s="95"/>
      <c r="K384" s="112"/>
    </row>
    <row r="385" spans="2:11">
      <c r="B385" s="94"/>
      <c r="C385" s="112"/>
      <c r="D385" s="112"/>
      <c r="E385" s="112"/>
      <c r="F385" s="112"/>
      <c r="G385" s="112"/>
      <c r="H385" s="112"/>
      <c r="I385" s="95"/>
      <c r="J385" s="95"/>
      <c r="K385" s="112"/>
    </row>
    <row r="386" spans="2:11">
      <c r="B386" s="94"/>
      <c r="C386" s="112"/>
      <c r="D386" s="112"/>
      <c r="E386" s="112"/>
      <c r="F386" s="112"/>
      <c r="G386" s="112"/>
      <c r="H386" s="112"/>
      <c r="I386" s="95"/>
      <c r="J386" s="95"/>
      <c r="K386" s="112"/>
    </row>
    <row r="387" spans="2:11">
      <c r="B387" s="94"/>
      <c r="C387" s="112"/>
      <c r="D387" s="112"/>
      <c r="E387" s="112"/>
      <c r="F387" s="112"/>
      <c r="G387" s="112"/>
      <c r="H387" s="112"/>
      <c r="I387" s="95"/>
      <c r="J387" s="95"/>
      <c r="K387" s="112"/>
    </row>
    <row r="388" spans="2:11">
      <c r="B388" s="94"/>
      <c r="C388" s="112"/>
      <c r="D388" s="112"/>
      <c r="E388" s="112"/>
      <c r="F388" s="112"/>
      <c r="G388" s="112"/>
      <c r="H388" s="112"/>
      <c r="I388" s="95"/>
      <c r="J388" s="95"/>
      <c r="K388" s="112"/>
    </row>
    <row r="389" spans="2:11">
      <c r="B389" s="94"/>
      <c r="C389" s="112"/>
      <c r="D389" s="112"/>
      <c r="E389" s="112"/>
      <c r="F389" s="112"/>
      <c r="G389" s="112"/>
      <c r="H389" s="112"/>
      <c r="I389" s="95"/>
      <c r="J389" s="95"/>
      <c r="K389" s="112"/>
    </row>
    <row r="390" spans="2:11">
      <c r="B390" s="94"/>
      <c r="C390" s="112"/>
      <c r="D390" s="112"/>
      <c r="E390" s="112"/>
      <c r="F390" s="112"/>
      <c r="G390" s="112"/>
      <c r="H390" s="112"/>
      <c r="I390" s="95"/>
      <c r="J390" s="95"/>
      <c r="K390" s="112"/>
    </row>
    <row r="391" spans="2:11">
      <c r="B391" s="94"/>
      <c r="C391" s="112"/>
      <c r="D391" s="112"/>
      <c r="E391" s="112"/>
      <c r="F391" s="112"/>
      <c r="G391" s="112"/>
      <c r="H391" s="112"/>
      <c r="I391" s="95"/>
      <c r="J391" s="95"/>
      <c r="K391" s="112"/>
    </row>
    <row r="392" spans="2:11">
      <c r="B392" s="94"/>
      <c r="C392" s="112"/>
      <c r="D392" s="112"/>
      <c r="E392" s="112"/>
      <c r="F392" s="112"/>
      <c r="G392" s="112"/>
      <c r="H392" s="112"/>
      <c r="I392" s="95"/>
      <c r="J392" s="95"/>
      <c r="K392" s="112"/>
    </row>
    <row r="393" spans="2:11">
      <c r="B393" s="94"/>
      <c r="C393" s="112"/>
      <c r="D393" s="112"/>
      <c r="E393" s="112"/>
      <c r="F393" s="112"/>
      <c r="G393" s="112"/>
      <c r="H393" s="112"/>
      <c r="I393" s="95"/>
      <c r="J393" s="95"/>
      <c r="K393" s="112"/>
    </row>
    <row r="394" spans="2:11">
      <c r="B394" s="94"/>
      <c r="C394" s="112"/>
      <c r="D394" s="112"/>
      <c r="E394" s="112"/>
      <c r="F394" s="112"/>
      <c r="G394" s="112"/>
      <c r="H394" s="112"/>
      <c r="I394" s="95"/>
      <c r="J394" s="95"/>
      <c r="K394" s="112"/>
    </row>
    <row r="395" spans="2:11">
      <c r="B395" s="94"/>
      <c r="C395" s="112"/>
      <c r="D395" s="112"/>
      <c r="E395" s="112"/>
      <c r="F395" s="112"/>
      <c r="G395" s="112"/>
      <c r="H395" s="112"/>
      <c r="I395" s="95"/>
      <c r="J395" s="95"/>
      <c r="K395" s="112"/>
    </row>
    <row r="396" spans="2:11">
      <c r="B396" s="94"/>
      <c r="C396" s="112"/>
      <c r="D396" s="112"/>
      <c r="E396" s="112"/>
      <c r="F396" s="112"/>
      <c r="G396" s="112"/>
      <c r="H396" s="112"/>
      <c r="I396" s="95"/>
      <c r="J396" s="95"/>
      <c r="K396" s="112"/>
    </row>
    <row r="397" spans="2:11">
      <c r="B397" s="94"/>
      <c r="C397" s="112"/>
      <c r="D397" s="112"/>
      <c r="E397" s="112"/>
      <c r="F397" s="112"/>
      <c r="G397" s="112"/>
      <c r="H397" s="112"/>
      <c r="I397" s="95"/>
      <c r="J397" s="95"/>
      <c r="K397" s="112"/>
    </row>
    <row r="398" spans="2:11">
      <c r="B398" s="94"/>
      <c r="C398" s="112"/>
      <c r="D398" s="112"/>
      <c r="E398" s="112"/>
      <c r="F398" s="112"/>
      <c r="G398" s="112"/>
      <c r="H398" s="112"/>
      <c r="I398" s="95"/>
      <c r="J398" s="95"/>
      <c r="K398" s="112"/>
    </row>
    <row r="399" spans="2:11">
      <c r="B399" s="94"/>
      <c r="C399" s="112"/>
      <c r="D399" s="112"/>
      <c r="E399" s="112"/>
      <c r="F399" s="112"/>
      <c r="G399" s="112"/>
      <c r="H399" s="112"/>
      <c r="I399" s="95"/>
      <c r="J399" s="95"/>
      <c r="K399" s="112"/>
    </row>
    <row r="400" spans="2:11">
      <c r="B400" s="94"/>
      <c r="C400" s="112"/>
      <c r="D400" s="112"/>
      <c r="E400" s="112"/>
      <c r="F400" s="112"/>
      <c r="G400" s="112"/>
      <c r="H400" s="112"/>
      <c r="I400" s="95"/>
      <c r="J400" s="95"/>
      <c r="K400" s="112"/>
    </row>
    <row r="401" spans="2:11">
      <c r="B401" s="94"/>
      <c r="C401" s="112"/>
      <c r="D401" s="112"/>
      <c r="E401" s="112"/>
      <c r="F401" s="112"/>
      <c r="G401" s="112"/>
      <c r="H401" s="112"/>
      <c r="I401" s="95"/>
      <c r="J401" s="95"/>
      <c r="K401" s="112"/>
    </row>
    <row r="402" spans="2:11">
      <c r="B402" s="94"/>
      <c r="C402" s="112"/>
      <c r="D402" s="112"/>
      <c r="E402" s="112"/>
      <c r="F402" s="112"/>
      <c r="G402" s="112"/>
      <c r="H402" s="112"/>
      <c r="I402" s="95"/>
      <c r="J402" s="95"/>
      <c r="K402" s="112"/>
    </row>
    <row r="403" spans="2:11">
      <c r="B403" s="94"/>
      <c r="C403" s="112"/>
      <c r="D403" s="112"/>
      <c r="E403" s="112"/>
      <c r="F403" s="112"/>
      <c r="G403" s="112"/>
      <c r="H403" s="112"/>
      <c r="I403" s="95"/>
      <c r="J403" s="95"/>
      <c r="K403" s="112"/>
    </row>
    <row r="404" spans="2:11">
      <c r="B404" s="94"/>
      <c r="C404" s="112"/>
      <c r="D404" s="112"/>
      <c r="E404" s="112"/>
      <c r="F404" s="112"/>
      <c r="G404" s="112"/>
      <c r="H404" s="112"/>
      <c r="I404" s="95"/>
      <c r="J404" s="95"/>
      <c r="K404" s="112"/>
    </row>
    <row r="405" spans="2:11">
      <c r="B405" s="94"/>
      <c r="C405" s="112"/>
      <c r="D405" s="112"/>
      <c r="E405" s="112"/>
      <c r="F405" s="112"/>
      <c r="G405" s="112"/>
      <c r="H405" s="112"/>
      <c r="I405" s="95"/>
      <c r="J405" s="95"/>
      <c r="K405" s="112"/>
    </row>
    <row r="406" spans="2:11">
      <c r="B406" s="94"/>
      <c r="C406" s="112"/>
      <c r="D406" s="112"/>
      <c r="E406" s="112"/>
      <c r="F406" s="112"/>
      <c r="G406" s="112"/>
      <c r="H406" s="112"/>
      <c r="I406" s="95"/>
      <c r="J406" s="95"/>
      <c r="K406" s="112"/>
    </row>
    <row r="407" spans="2:11">
      <c r="B407" s="94"/>
      <c r="C407" s="112"/>
      <c r="D407" s="112"/>
      <c r="E407" s="112"/>
      <c r="F407" s="112"/>
      <c r="G407" s="112"/>
      <c r="H407" s="112"/>
      <c r="I407" s="95"/>
      <c r="J407" s="95"/>
      <c r="K407" s="112"/>
    </row>
    <row r="408" spans="2:11">
      <c r="B408" s="94"/>
      <c r="C408" s="112"/>
      <c r="D408" s="112"/>
      <c r="E408" s="112"/>
      <c r="F408" s="112"/>
      <c r="G408" s="112"/>
      <c r="H408" s="112"/>
      <c r="I408" s="95"/>
      <c r="J408" s="95"/>
      <c r="K408" s="112"/>
    </row>
    <row r="409" spans="2:11">
      <c r="B409" s="94"/>
      <c r="C409" s="112"/>
      <c r="D409" s="112"/>
      <c r="E409" s="112"/>
      <c r="F409" s="112"/>
      <c r="G409" s="112"/>
      <c r="H409" s="112"/>
      <c r="I409" s="95"/>
      <c r="J409" s="95"/>
      <c r="K409" s="112"/>
    </row>
    <row r="410" spans="2:11">
      <c r="B410" s="94"/>
      <c r="C410" s="112"/>
      <c r="D410" s="112"/>
      <c r="E410" s="112"/>
      <c r="F410" s="112"/>
      <c r="G410" s="112"/>
      <c r="H410" s="112"/>
      <c r="I410" s="95"/>
      <c r="J410" s="95"/>
      <c r="K410" s="112"/>
    </row>
    <row r="411" spans="2:11">
      <c r="B411" s="94"/>
      <c r="C411" s="112"/>
      <c r="D411" s="112"/>
      <c r="E411" s="112"/>
      <c r="F411" s="112"/>
      <c r="G411" s="112"/>
      <c r="H411" s="112"/>
      <c r="I411" s="95"/>
      <c r="J411" s="95"/>
      <c r="K411" s="112"/>
    </row>
    <row r="412" spans="2:11">
      <c r="B412" s="94"/>
      <c r="C412" s="112"/>
      <c r="D412" s="112"/>
      <c r="E412" s="112"/>
      <c r="F412" s="112"/>
      <c r="G412" s="112"/>
      <c r="H412" s="112"/>
      <c r="I412" s="95"/>
      <c r="J412" s="95"/>
      <c r="K412" s="112"/>
    </row>
    <row r="413" spans="2:11">
      <c r="B413" s="94"/>
      <c r="C413" s="112"/>
      <c r="D413" s="112"/>
      <c r="E413" s="112"/>
      <c r="F413" s="112"/>
      <c r="G413" s="112"/>
      <c r="H413" s="112"/>
      <c r="I413" s="95"/>
      <c r="J413" s="95"/>
      <c r="K413" s="112"/>
    </row>
    <row r="414" spans="2:11">
      <c r="B414" s="94"/>
      <c r="C414" s="112"/>
      <c r="D414" s="112"/>
      <c r="E414" s="112"/>
      <c r="F414" s="112"/>
      <c r="G414" s="112"/>
      <c r="H414" s="112"/>
      <c r="I414" s="95"/>
      <c r="J414" s="95"/>
      <c r="K414" s="112"/>
    </row>
    <row r="415" spans="2:11">
      <c r="B415" s="94"/>
      <c r="C415" s="112"/>
      <c r="D415" s="112"/>
      <c r="E415" s="112"/>
      <c r="F415" s="112"/>
      <c r="G415" s="112"/>
      <c r="H415" s="112"/>
      <c r="I415" s="95"/>
      <c r="J415" s="95"/>
      <c r="K415" s="112"/>
    </row>
    <row r="416" spans="2:11">
      <c r="B416" s="94"/>
      <c r="C416" s="112"/>
      <c r="D416" s="112"/>
      <c r="E416" s="112"/>
      <c r="F416" s="112"/>
      <c r="G416" s="112"/>
      <c r="H416" s="112"/>
      <c r="I416" s="95"/>
      <c r="J416" s="95"/>
      <c r="K416" s="112"/>
    </row>
    <row r="417" spans="2:11">
      <c r="B417" s="94"/>
      <c r="C417" s="112"/>
      <c r="D417" s="112"/>
      <c r="E417" s="112"/>
      <c r="F417" s="112"/>
      <c r="G417" s="112"/>
      <c r="H417" s="112"/>
      <c r="I417" s="95"/>
      <c r="J417" s="95"/>
      <c r="K417" s="112"/>
    </row>
    <row r="418" spans="2:11">
      <c r="B418" s="94"/>
      <c r="C418" s="112"/>
      <c r="D418" s="112"/>
      <c r="E418" s="112"/>
      <c r="F418" s="112"/>
      <c r="G418" s="112"/>
      <c r="H418" s="112"/>
      <c r="I418" s="95"/>
      <c r="J418" s="95"/>
      <c r="K418" s="112"/>
    </row>
    <row r="419" spans="2:11">
      <c r="B419" s="94"/>
      <c r="C419" s="112"/>
      <c r="D419" s="112"/>
      <c r="E419" s="112"/>
      <c r="F419" s="112"/>
      <c r="G419" s="112"/>
      <c r="H419" s="112"/>
      <c r="I419" s="95"/>
      <c r="J419" s="95"/>
      <c r="K419" s="112"/>
    </row>
    <row r="420" spans="2:11">
      <c r="B420" s="94"/>
      <c r="C420" s="112"/>
      <c r="D420" s="112"/>
      <c r="E420" s="112"/>
      <c r="F420" s="112"/>
      <c r="G420" s="112"/>
      <c r="H420" s="112"/>
      <c r="I420" s="95"/>
      <c r="J420" s="95"/>
      <c r="K420" s="112"/>
    </row>
    <row r="421" spans="2:11">
      <c r="B421" s="94"/>
      <c r="C421" s="112"/>
      <c r="D421" s="112"/>
      <c r="E421" s="112"/>
      <c r="F421" s="112"/>
      <c r="G421" s="112"/>
      <c r="H421" s="112"/>
      <c r="I421" s="95"/>
      <c r="J421" s="95"/>
      <c r="K421" s="112"/>
    </row>
    <row r="422" spans="2:11">
      <c r="B422" s="94"/>
      <c r="C422" s="112"/>
      <c r="D422" s="112"/>
      <c r="E422" s="112"/>
      <c r="F422" s="112"/>
      <c r="G422" s="112"/>
      <c r="H422" s="112"/>
      <c r="I422" s="95"/>
      <c r="J422" s="95"/>
      <c r="K422" s="112"/>
    </row>
    <row r="423" spans="2:11">
      <c r="B423" s="94"/>
      <c r="C423" s="112"/>
      <c r="D423" s="112"/>
      <c r="E423" s="112"/>
      <c r="F423" s="112"/>
      <c r="G423" s="112"/>
      <c r="H423" s="112"/>
      <c r="I423" s="95"/>
      <c r="J423" s="95"/>
      <c r="K423" s="112"/>
    </row>
    <row r="424" spans="2:11">
      <c r="B424" s="94"/>
      <c r="C424" s="112"/>
      <c r="D424" s="112"/>
      <c r="E424" s="112"/>
      <c r="F424" s="112"/>
      <c r="G424" s="112"/>
      <c r="H424" s="112"/>
      <c r="I424" s="95"/>
      <c r="J424" s="95"/>
      <c r="K424" s="112"/>
    </row>
    <row r="425" spans="2:11">
      <c r="B425" s="94"/>
      <c r="C425" s="112"/>
      <c r="D425" s="112"/>
      <c r="E425" s="112"/>
      <c r="F425" s="112"/>
      <c r="G425" s="112"/>
      <c r="H425" s="112"/>
      <c r="I425" s="95"/>
      <c r="J425" s="95"/>
      <c r="K425" s="112"/>
    </row>
    <row r="426" spans="2:11">
      <c r="B426" s="94"/>
      <c r="C426" s="112"/>
      <c r="D426" s="112"/>
      <c r="E426" s="112"/>
      <c r="F426" s="112"/>
      <c r="G426" s="112"/>
      <c r="H426" s="112"/>
      <c r="I426" s="95"/>
      <c r="J426" s="95"/>
      <c r="K426" s="112"/>
    </row>
    <row r="427" spans="2:11">
      <c r="B427" s="94"/>
      <c r="C427" s="112"/>
      <c r="D427" s="112"/>
      <c r="E427" s="112"/>
      <c r="F427" s="112"/>
      <c r="G427" s="112"/>
      <c r="H427" s="112"/>
      <c r="I427" s="95"/>
      <c r="J427" s="95"/>
      <c r="K427" s="112"/>
    </row>
    <row r="428" spans="2:11">
      <c r="B428" s="94"/>
      <c r="C428" s="112"/>
      <c r="D428" s="112"/>
      <c r="E428" s="112"/>
      <c r="F428" s="112"/>
      <c r="G428" s="112"/>
      <c r="H428" s="112"/>
      <c r="I428" s="95"/>
      <c r="J428" s="95"/>
      <c r="K428" s="112"/>
    </row>
    <row r="429" spans="2:11">
      <c r="B429" s="94"/>
      <c r="C429" s="112"/>
      <c r="D429" s="112"/>
      <c r="E429" s="112"/>
      <c r="F429" s="112"/>
      <c r="G429" s="112"/>
      <c r="H429" s="112"/>
      <c r="I429" s="95"/>
      <c r="J429" s="95"/>
      <c r="K429" s="112"/>
    </row>
    <row r="430" spans="2:11">
      <c r="B430" s="94"/>
      <c r="C430" s="112"/>
      <c r="D430" s="112"/>
      <c r="E430" s="112"/>
      <c r="F430" s="112"/>
      <c r="G430" s="112"/>
      <c r="H430" s="112"/>
      <c r="I430" s="95"/>
      <c r="J430" s="95"/>
      <c r="K430" s="112"/>
    </row>
    <row r="431" spans="2:11">
      <c r="B431" s="94"/>
      <c r="C431" s="112"/>
      <c r="D431" s="112"/>
      <c r="E431" s="112"/>
      <c r="F431" s="112"/>
      <c r="G431" s="112"/>
      <c r="H431" s="112"/>
      <c r="I431" s="95"/>
      <c r="J431" s="95"/>
      <c r="K431" s="112"/>
    </row>
    <row r="432" spans="2:11">
      <c r="B432" s="94"/>
      <c r="C432" s="112"/>
      <c r="D432" s="112"/>
      <c r="E432" s="112"/>
      <c r="F432" s="112"/>
      <c r="G432" s="112"/>
      <c r="H432" s="112"/>
      <c r="I432" s="95"/>
      <c r="J432" s="95"/>
      <c r="K432" s="112"/>
    </row>
    <row r="433" spans="2:11">
      <c r="B433" s="94"/>
      <c r="C433" s="112"/>
      <c r="D433" s="112"/>
      <c r="E433" s="112"/>
      <c r="F433" s="112"/>
      <c r="G433" s="112"/>
      <c r="H433" s="112"/>
      <c r="I433" s="95"/>
      <c r="J433" s="95"/>
      <c r="K433" s="112"/>
    </row>
    <row r="434" spans="2:11">
      <c r="B434" s="94"/>
      <c r="C434" s="112"/>
      <c r="D434" s="112"/>
      <c r="E434" s="112"/>
      <c r="F434" s="112"/>
      <c r="G434" s="112"/>
      <c r="H434" s="112"/>
      <c r="I434" s="95"/>
      <c r="J434" s="95"/>
      <c r="K434" s="112"/>
    </row>
    <row r="435" spans="2:11">
      <c r="B435" s="94"/>
      <c r="C435" s="112"/>
      <c r="D435" s="112"/>
      <c r="E435" s="112"/>
      <c r="F435" s="112"/>
      <c r="G435" s="112"/>
      <c r="H435" s="112"/>
      <c r="I435" s="95"/>
      <c r="J435" s="95"/>
      <c r="K435" s="112"/>
    </row>
    <row r="436" spans="2:11">
      <c r="B436" s="94"/>
      <c r="C436" s="112"/>
      <c r="D436" s="112"/>
      <c r="E436" s="112"/>
      <c r="F436" s="112"/>
      <c r="G436" s="112"/>
      <c r="H436" s="112"/>
      <c r="I436" s="95"/>
      <c r="J436" s="95"/>
      <c r="K436" s="112"/>
    </row>
    <row r="437" spans="2:11">
      <c r="B437" s="94"/>
      <c r="C437" s="112"/>
      <c r="D437" s="112"/>
      <c r="E437" s="112"/>
      <c r="F437" s="112"/>
      <c r="G437" s="112"/>
      <c r="H437" s="112"/>
      <c r="I437" s="95"/>
      <c r="J437" s="95"/>
      <c r="K437" s="112"/>
    </row>
    <row r="438" spans="2:11">
      <c r="B438" s="94"/>
      <c r="C438" s="112"/>
      <c r="D438" s="112"/>
      <c r="E438" s="112"/>
      <c r="F438" s="112"/>
      <c r="G438" s="112"/>
      <c r="H438" s="112"/>
      <c r="I438" s="95"/>
      <c r="J438" s="95"/>
      <c r="K438" s="112"/>
    </row>
    <row r="439" spans="2:11">
      <c r="B439" s="94"/>
      <c r="C439" s="112"/>
      <c r="D439" s="112"/>
      <c r="E439" s="112"/>
      <c r="F439" s="112"/>
      <c r="G439" s="112"/>
      <c r="H439" s="112"/>
      <c r="I439" s="95"/>
      <c r="J439" s="95"/>
      <c r="K439" s="112"/>
    </row>
    <row r="440" spans="2:11">
      <c r="B440" s="94"/>
      <c r="C440" s="112"/>
      <c r="D440" s="112"/>
      <c r="E440" s="112"/>
      <c r="F440" s="112"/>
      <c r="G440" s="112"/>
      <c r="H440" s="112"/>
      <c r="I440" s="95"/>
      <c r="J440" s="95"/>
      <c r="K440" s="112"/>
    </row>
    <row r="441" spans="2:11">
      <c r="B441" s="94"/>
      <c r="C441" s="112"/>
      <c r="D441" s="112"/>
      <c r="E441" s="112"/>
      <c r="F441" s="112"/>
      <c r="G441" s="112"/>
      <c r="H441" s="112"/>
      <c r="I441" s="95"/>
      <c r="J441" s="95"/>
      <c r="K441" s="112"/>
    </row>
    <row r="442" spans="2:11">
      <c r="B442" s="94"/>
      <c r="C442" s="112"/>
      <c r="D442" s="112"/>
      <c r="E442" s="112"/>
      <c r="F442" s="112"/>
      <c r="G442" s="112"/>
      <c r="H442" s="112"/>
      <c r="I442" s="95"/>
      <c r="J442" s="95"/>
      <c r="K442" s="112"/>
    </row>
    <row r="443" spans="2:11">
      <c r="B443" s="94"/>
      <c r="C443" s="112"/>
      <c r="D443" s="112"/>
      <c r="E443" s="112"/>
      <c r="F443" s="112"/>
      <c r="G443" s="112"/>
      <c r="H443" s="112"/>
      <c r="I443" s="95"/>
      <c r="J443" s="95"/>
      <c r="K443" s="112"/>
    </row>
    <row r="444" spans="2:11">
      <c r="B444" s="94"/>
      <c r="C444" s="112"/>
      <c r="D444" s="112"/>
      <c r="E444" s="112"/>
      <c r="F444" s="112"/>
      <c r="G444" s="112"/>
      <c r="H444" s="112"/>
      <c r="I444" s="95"/>
      <c r="J444" s="95"/>
      <c r="K444" s="112"/>
    </row>
    <row r="445" spans="2:11">
      <c r="B445" s="94"/>
      <c r="C445" s="112"/>
      <c r="D445" s="112"/>
      <c r="E445" s="112"/>
      <c r="F445" s="112"/>
      <c r="G445" s="112"/>
      <c r="H445" s="112"/>
      <c r="I445" s="95"/>
      <c r="J445" s="95"/>
      <c r="K445" s="112"/>
    </row>
    <row r="446" spans="2:11">
      <c r="B446" s="94"/>
      <c r="C446" s="112"/>
      <c r="D446" s="112"/>
      <c r="E446" s="112"/>
      <c r="F446" s="112"/>
      <c r="G446" s="112"/>
      <c r="H446" s="112"/>
      <c r="I446" s="95"/>
      <c r="J446" s="95"/>
      <c r="K446" s="112"/>
    </row>
    <row r="447" spans="2:11">
      <c r="B447" s="94"/>
      <c r="C447" s="112"/>
      <c r="D447" s="112"/>
      <c r="E447" s="112"/>
      <c r="F447" s="112"/>
      <c r="G447" s="112"/>
      <c r="H447" s="112"/>
      <c r="I447" s="95"/>
      <c r="J447" s="95"/>
      <c r="K447" s="112"/>
    </row>
    <row r="448" spans="2:11">
      <c r="B448" s="94"/>
      <c r="C448" s="112"/>
      <c r="D448" s="112"/>
      <c r="E448" s="112"/>
      <c r="F448" s="112"/>
      <c r="G448" s="112"/>
      <c r="H448" s="112"/>
      <c r="I448" s="95"/>
      <c r="J448" s="95"/>
      <c r="K448" s="112"/>
    </row>
    <row r="449" spans="2:11">
      <c r="B449" s="94"/>
      <c r="C449" s="112"/>
      <c r="D449" s="112"/>
      <c r="E449" s="112"/>
      <c r="F449" s="112"/>
      <c r="G449" s="112"/>
      <c r="H449" s="112"/>
      <c r="I449" s="95"/>
      <c r="J449" s="95"/>
      <c r="K449" s="112"/>
    </row>
    <row r="450" spans="2:11">
      <c r="B450" s="94"/>
      <c r="C450" s="112"/>
      <c r="D450" s="112"/>
      <c r="E450" s="112"/>
      <c r="F450" s="112"/>
      <c r="G450" s="112"/>
      <c r="H450" s="112"/>
      <c r="I450" s="95"/>
      <c r="J450" s="95"/>
      <c r="K450" s="112"/>
    </row>
    <row r="451" spans="2:11">
      <c r="B451" s="94"/>
      <c r="C451" s="112"/>
      <c r="D451" s="112"/>
      <c r="E451" s="112"/>
      <c r="F451" s="112"/>
      <c r="G451" s="112"/>
      <c r="H451" s="112"/>
      <c r="I451" s="95"/>
      <c r="J451" s="95"/>
      <c r="K451" s="112"/>
    </row>
    <row r="452" spans="2:11">
      <c r="B452" s="94"/>
      <c r="C452" s="112"/>
      <c r="D452" s="112"/>
      <c r="E452" s="112"/>
      <c r="F452" s="112"/>
      <c r="G452" s="112"/>
      <c r="H452" s="112"/>
      <c r="I452" s="95"/>
      <c r="J452" s="95"/>
      <c r="K452" s="112"/>
    </row>
    <row r="453" spans="2:11">
      <c r="B453" s="94"/>
      <c r="C453" s="112"/>
      <c r="D453" s="112"/>
      <c r="E453" s="112"/>
      <c r="F453" s="112"/>
      <c r="G453" s="112"/>
      <c r="H453" s="112"/>
      <c r="I453" s="95"/>
      <c r="J453" s="95"/>
      <c r="K453" s="112"/>
    </row>
    <row r="454" spans="2:11">
      <c r="B454" s="94"/>
      <c r="C454" s="112"/>
      <c r="D454" s="112"/>
      <c r="E454" s="112"/>
      <c r="F454" s="112"/>
      <c r="G454" s="112"/>
      <c r="H454" s="112"/>
      <c r="I454" s="95"/>
      <c r="J454" s="95"/>
      <c r="K454" s="112"/>
    </row>
    <row r="455" spans="2:11">
      <c r="B455" s="94"/>
      <c r="C455" s="112"/>
      <c r="D455" s="112"/>
      <c r="E455" s="112"/>
      <c r="F455" s="112"/>
      <c r="G455" s="112"/>
      <c r="H455" s="112"/>
      <c r="I455" s="95"/>
      <c r="J455" s="95"/>
      <c r="K455" s="112"/>
    </row>
    <row r="456" spans="2:11">
      <c r="B456" s="94"/>
      <c r="C456" s="112"/>
      <c r="D456" s="112"/>
      <c r="E456" s="112"/>
      <c r="F456" s="112"/>
      <c r="G456" s="112"/>
      <c r="H456" s="112"/>
      <c r="I456" s="95"/>
      <c r="J456" s="95"/>
      <c r="K456" s="112"/>
    </row>
    <row r="457" spans="2:11">
      <c r="B457" s="94"/>
      <c r="C457" s="112"/>
      <c r="D457" s="112"/>
      <c r="E457" s="112"/>
      <c r="F457" s="112"/>
      <c r="G457" s="112"/>
      <c r="H457" s="112"/>
      <c r="I457" s="95"/>
      <c r="J457" s="95"/>
      <c r="K457" s="112"/>
    </row>
    <row r="458" spans="2:11">
      <c r="B458" s="94"/>
      <c r="C458" s="112"/>
      <c r="D458" s="112"/>
      <c r="E458" s="112"/>
      <c r="F458" s="112"/>
      <c r="G458" s="112"/>
      <c r="H458" s="112"/>
      <c r="I458" s="95"/>
      <c r="J458" s="95"/>
      <c r="K458" s="112"/>
    </row>
    <row r="459" spans="2:11">
      <c r="B459" s="94"/>
      <c r="C459" s="112"/>
      <c r="D459" s="112"/>
      <c r="E459" s="112"/>
      <c r="F459" s="112"/>
      <c r="G459" s="112"/>
      <c r="H459" s="112"/>
      <c r="I459" s="95"/>
      <c r="J459" s="95"/>
      <c r="K459" s="112"/>
    </row>
    <row r="460" spans="2:11">
      <c r="B460" s="94"/>
      <c r="C460" s="112"/>
      <c r="D460" s="112"/>
      <c r="E460" s="112"/>
      <c r="F460" s="112"/>
      <c r="G460" s="112"/>
      <c r="H460" s="112"/>
      <c r="I460" s="95"/>
      <c r="J460" s="95"/>
      <c r="K460" s="112"/>
    </row>
    <row r="461" spans="2:11">
      <c r="B461" s="94"/>
      <c r="C461" s="112"/>
      <c r="D461" s="112"/>
      <c r="E461" s="112"/>
      <c r="F461" s="112"/>
      <c r="G461" s="112"/>
      <c r="H461" s="112"/>
      <c r="I461" s="95"/>
      <c r="J461" s="95"/>
      <c r="K461" s="112"/>
    </row>
    <row r="462" spans="2:11">
      <c r="B462" s="94"/>
      <c r="C462" s="112"/>
      <c r="D462" s="112"/>
      <c r="E462" s="112"/>
      <c r="F462" s="112"/>
      <c r="G462" s="112"/>
      <c r="H462" s="112"/>
      <c r="I462" s="95"/>
      <c r="J462" s="95"/>
      <c r="K462" s="112"/>
    </row>
    <row r="463" spans="2:11">
      <c r="B463" s="94"/>
      <c r="C463" s="112"/>
      <c r="D463" s="112"/>
      <c r="E463" s="112"/>
      <c r="F463" s="112"/>
      <c r="G463" s="112"/>
      <c r="H463" s="112"/>
      <c r="I463" s="95"/>
      <c r="J463" s="95"/>
      <c r="K463" s="112"/>
    </row>
    <row r="464" spans="2:11">
      <c r="B464" s="94"/>
      <c r="C464" s="112"/>
      <c r="D464" s="112"/>
      <c r="E464" s="112"/>
      <c r="F464" s="112"/>
      <c r="G464" s="112"/>
      <c r="H464" s="112"/>
      <c r="I464" s="95"/>
      <c r="J464" s="95"/>
      <c r="K464" s="112"/>
    </row>
    <row r="465" spans="2:11">
      <c r="B465" s="94"/>
      <c r="C465" s="112"/>
      <c r="D465" s="112"/>
      <c r="E465" s="112"/>
      <c r="F465" s="112"/>
      <c r="G465" s="112"/>
      <c r="H465" s="112"/>
      <c r="I465" s="95"/>
      <c r="J465" s="95"/>
      <c r="K465" s="112"/>
    </row>
    <row r="466" spans="2:11">
      <c r="B466" s="94"/>
      <c r="C466" s="112"/>
      <c r="D466" s="112"/>
      <c r="E466" s="112"/>
      <c r="F466" s="112"/>
      <c r="G466" s="112"/>
      <c r="H466" s="112"/>
      <c r="I466" s="95"/>
      <c r="J466" s="95"/>
      <c r="K466" s="112"/>
    </row>
    <row r="467" spans="2:11">
      <c r="B467" s="94"/>
      <c r="C467" s="112"/>
      <c r="D467" s="112"/>
      <c r="E467" s="112"/>
      <c r="F467" s="112"/>
      <c r="G467" s="112"/>
      <c r="H467" s="112"/>
      <c r="I467" s="95"/>
      <c r="J467" s="95"/>
      <c r="K467" s="112"/>
    </row>
    <row r="468" spans="2:11">
      <c r="B468" s="94"/>
      <c r="C468" s="112"/>
      <c r="D468" s="112"/>
      <c r="E468" s="112"/>
      <c r="F468" s="112"/>
      <c r="G468" s="112"/>
      <c r="H468" s="112"/>
      <c r="I468" s="95"/>
      <c r="J468" s="95"/>
      <c r="K468" s="112"/>
    </row>
    <row r="469" spans="2:11">
      <c r="B469" s="94"/>
      <c r="C469" s="112"/>
      <c r="D469" s="112"/>
      <c r="E469" s="112"/>
      <c r="F469" s="112"/>
      <c r="G469" s="112"/>
      <c r="H469" s="112"/>
      <c r="I469" s="95"/>
      <c r="J469" s="95"/>
      <c r="K469" s="112"/>
    </row>
    <row r="470" spans="2:11">
      <c r="B470" s="94"/>
      <c r="C470" s="112"/>
      <c r="D470" s="112"/>
      <c r="E470" s="112"/>
      <c r="F470" s="112"/>
      <c r="G470" s="112"/>
      <c r="H470" s="112"/>
      <c r="I470" s="95"/>
      <c r="J470" s="95"/>
      <c r="K470" s="112"/>
    </row>
    <row r="471" spans="2:11">
      <c r="B471" s="94"/>
      <c r="C471" s="112"/>
      <c r="D471" s="112"/>
      <c r="E471" s="112"/>
      <c r="F471" s="112"/>
      <c r="G471" s="112"/>
      <c r="H471" s="112"/>
      <c r="I471" s="95"/>
      <c r="J471" s="95"/>
      <c r="K471" s="112"/>
    </row>
    <row r="472" spans="2:11">
      <c r="B472" s="94"/>
      <c r="C472" s="112"/>
      <c r="D472" s="112"/>
      <c r="E472" s="112"/>
      <c r="F472" s="112"/>
      <c r="G472" s="112"/>
      <c r="H472" s="112"/>
      <c r="I472" s="95"/>
      <c r="J472" s="95"/>
      <c r="K472" s="112"/>
    </row>
    <row r="473" spans="2:11">
      <c r="B473" s="94"/>
      <c r="C473" s="112"/>
      <c r="D473" s="112"/>
      <c r="E473" s="112"/>
      <c r="F473" s="112"/>
      <c r="G473" s="112"/>
      <c r="H473" s="112"/>
      <c r="I473" s="95"/>
      <c r="J473" s="95"/>
      <c r="K473" s="112"/>
    </row>
    <row r="474" spans="2:11">
      <c r="B474" s="94"/>
      <c r="C474" s="112"/>
      <c r="D474" s="112"/>
      <c r="E474" s="112"/>
      <c r="F474" s="112"/>
      <c r="G474" s="112"/>
      <c r="H474" s="112"/>
      <c r="I474" s="95"/>
      <c r="J474" s="95"/>
      <c r="K474" s="112"/>
    </row>
    <row r="475" spans="2:11">
      <c r="B475" s="94"/>
      <c r="C475" s="112"/>
      <c r="D475" s="112"/>
      <c r="E475" s="112"/>
      <c r="F475" s="112"/>
      <c r="G475" s="112"/>
      <c r="H475" s="112"/>
      <c r="I475" s="95"/>
      <c r="J475" s="95"/>
      <c r="K475" s="112"/>
    </row>
    <row r="476" spans="2:11">
      <c r="B476" s="94"/>
      <c r="C476" s="112"/>
      <c r="D476" s="112"/>
      <c r="E476" s="112"/>
      <c r="F476" s="112"/>
      <c r="G476" s="112"/>
      <c r="H476" s="112"/>
      <c r="I476" s="95"/>
      <c r="J476" s="95"/>
      <c r="K476" s="112"/>
    </row>
    <row r="477" spans="2:11">
      <c r="B477" s="94"/>
      <c r="C477" s="112"/>
      <c r="D477" s="112"/>
      <c r="E477" s="112"/>
      <c r="F477" s="112"/>
      <c r="G477" s="112"/>
      <c r="H477" s="112"/>
      <c r="I477" s="95"/>
      <c r="J477" s="95"/>
      <c r="K477" s="112"/>
    </row>
    <row r="478" spans="2:11">
      <c r="B478" s="94"/>
      <c r="C478" s="112"/>
      <c r="D478" s="112"/>
      <c r="E478" s="112"/>
      <c r="F478" s="112"/>
      <c r="G478" s="112"/>
      <c r="H478" s="112"/>
      <c r="I478" s="95"/>
      <c r="J478" s="95"/>
      <c r="K478" s="112"/>
    </row>
    <row r="479" spans="2:11">
      <c r="B479" s="94"/>
      <c r="C479" s="112"/>
      <c r="D479" s="112"/>
      <c r="E479" s="112"/>
      <c r="F479" s="112"/>
      <c r="G479" s="112"/>
      <c r="H479" s="112"/>
      <c r="I479" s="95"/>
      <c r="J479" s="95"/>
      <c r="K479" s="112"/>
    </row>
    <row r="480" spans="2:11">
      <c r="B480" s="94"/>
      <c r="C480" s="112"/>
      <c r="D480" s="112"/>
      <c r="E480" s="112"/>
      <c r="F480" s="112"/>
      <c r="G480" s="112"/>
      <c r="H480" s="112"/>
      <c r="I480" s="95"/>
      <c r="J480" s="95"/>
      <c r="K480" s="112"/>
    </row>
    <row r="481" spans="2:11">
      <c r="B481" s="94"/>
      <c r="C481" s="112"/>
      <c r="D481" s="112"/>
      <c r="E481" s="112"/>
      <c r="F481" s="112"/>
      <c r="G481" s="112"/>
      <c r="H481" s="112"/>
      <c r="I481" s="95"/>
      <c r="J481" s="95"/>
      <c r="K481" s="112"/>
    </row>
    <row r="482" spans="2:11">
      <c r="B482" s="94"/>
      <c r="C482" s="112"/>
      <c r="D482" s="112"/>
      <c r="E482" s="112"/>
      <c r="F482" s="112"/>
      <c r="G482" s="112"/>
      <c r="H482" s="112"/>
      <c r="I482" s="95"/>
      <c r="J482" s="95"/>
      <c r="K482" s="112"/>
    </row>
    <row r="483" spans="2:11">
      <c r="B483" s="94"/>
      <c r="C483" s="112"/>
      <c r="D483" s="112"/>
      <c r="E483" s="112"/>
      <c r="F483" s="112"/>
      <c r="G483" s="112"/>
      <c r="H483" s="112"/>
      <c r="I483" s="95"/>
      <c r="J483" s="95"/>
      <c r="K483" s="112"/>
    </row>
    <row r="484" spans="2:11">
      <c r="B484" s="94"/>
      <c r="C484" s="112"/>
      <c r="D484" s="112"/>
      <c r="E484" s="112"/>
      <c r="F484" s="112"/>
      <c r="G484" s="112"/>
      <c r="H484" s="112"/>
      <c r="I484" s="95"/>
      <c r="J484" s="95"/>
      <c r="K484" s="112"/>
    </row>
    <row r="485" spans="2:11">
      <c r="B485" s="94"/>
      <c r="C485" s="112"/>
      <c r="D485" s="112"/>
      <c r="E485" s="112"/>
      <c r="F485" s="112"/>
      <c r="G485" s="112"/>
      <c r="H485" s="112"/>
      <c r="I485" s="95"/>
      <c r="J485" s="95"/>
      <c r="K485" s="112"/>
    </row>
    <row r="486" spans="2:11">
      <c r="B486" s="94"/>
      <c r="C486" s="112"/>
      <c r="D486" s="112"/>
      <c r="E486" s="112"/>
      <c r="F486" s="112"/>
      <c r="G486" s="112"/>
      <c r="H486" s="112"/>
      <c r="I486" s="95"/>
      <c r="J486" s="95"/>
      <c r="K486" s="112"/>
    </row>
    <row r="487" spans="2:11">
      <c r="B487" s="94"/>
      <c r="C487" s="112"/>
      <c r="D487" s="112"/>
      <c r="E487" s="112"/>
      <c r="F487" s="112"/>
      <c r="G487" s="112"/>
      <c r="H487" s="112"/>
      <c r="I487" s="95"/>
      <c r="J487" s="95"/>
      <c r="K487" s="112"/>
    </row>
    <row r="488" spans="2:11">
      <c r="B488" s="94"/>
      <c r="C488" s="112"/>
      <c r="D488" s="112"/>
      <c r="E488" s="112"/>
      <c r="F488" s="112"/>
      <c r="G488" s="112"/>
      <c r="H488" s="112"/>
      <c r="I488" s="95"/>
      <c r="J488" s="95"/>
      <c r="K488" s="112"/>
    </row>
    <row r="489" spans="2:11">
      <c r="B489" s="94"/>
      <c r="C489" s="112"/>
      <c r="D489" s="112"/>
      <c r="E489" s="112"/>
      <c r="F489" s="112"/>
      <c r="G489" s="112"/>
      <c r="H489" s="112"/>
      <c r="I489" s="95"/>
      <c r="J489" s="95"/>
      <c r="K489" s="112"/>
    </row>
    <row r="490" spans="2:11">
      <c r="B490" s="94"/>
      <c r="C490" s="112"/>
      <c r="D490" s="112"/>
      <c r="E490" s="112"/>
      <c r="F490" s="112"/>
      <c r="G490" s="112"/>
      <c r="H490" s="112"/>
      <c r="I490" s="95"/>
      <c r="J490" s="95"/>
      <c r="K490" s="112"/>
    </row>
    <row r="491" spans="2:11">
      <c r="B491" s="94"/>
      <c r="C491" s="112"/>
      <c r="D491" s="112"/>
      <c r="E491" s="112"/>
      <c r="F491" s="112"/>
      <c r="G491" s="112"/>
      <c r="H491" s="112"/>
      <c r="I491" s="95"/>
      <c r="J491" s="95"/>
      <c r="K491" s="112"/>
    </row>
    <row r="492" spans="2:11">
      <c r="B492" s="94"/>
      <c r="C492" s="112"/>
      <c r="D492" s="112"/>
      <c r="E492" s="112"/>
      <c r="F492" s="112"/>
      <c r="G492" s="112"/>
      <c r="H492" s="112"/>
      <c r="I492" s="95"/>
      <c r="J492" s="95"/>
      <c r="K492" s="112"/>
    </row>
    <row r="493" spans="2:11">
      <c r="B493" s="94"/>
      <c r="C493" s="112"/>
      <c r="D493" s="112"/>
      <c r="E493" s="112"/>
      <c r="F493" s="112"/>
      <c r="G493" s="112"/>
      <c r="H493" s="112"/>
      <c r="I493" s="95"/>
      <c r="J493" s="95"/>
      <c r="K493" s="112"/>
    </row>
    <row r="494" spans="2:11">
      <c r="B494" s="94"/>
      <c r="C494" s="112"/>
      <c r="D494" s="112"/>
      <c r="E494" s="112"/>
      <c r="F494" s="112"/>
      <c r="G494" s="112"/>
      <c r="H494" s="112"/>
      <c r="I494" s="95"/>
      <c r="J494" s="95"/>
      <c r="K494" s="112"/>
    </row>
    <row r="495" spans="2:11">
      <c r="B495" s="94"/>
      <c r="C495" s="112"/>
      <c r="D495" s="112"/>
      <c r="E495" s="112"/>
      <c r="F495" s="112"/>
      <c r="G495" s="112"/>
      <c r="H495" s="112"/>
      <c r="I495" s="95"/>
      <c r="J495" s="95"/>
      <c r="K495" s="112"/>
    </row>
    <row r="496" spans="2:11">
      <c r="B496" s="94"/>
      <c r="C496" s="112"/>
      <c r="D496" s="112"/>
      <c r="E496" s="112"/>
      <c r="F496" s="112"/>
      <c r="G496" s="112"/>
      <c r="H496" s="112"/>
      <c r="I496" s="95"/>
      <c r="J496" s="95"/>
      <c r="K496" s="112"/>
    </row>
    <row r="497" spans="2:11">
      <c r="B497" s="94"/>
      <c r="C497" s="112"/>
      <c r="D497" s="112"/>
      <c r="E497" s="112"/>
      <c r="F497" s="112"/>
      <c r="G497" s="112"/>
      <c r="H497" s="112"/>
      <c r="I497" s="95"/>
      <c r="J497" s="95"/>
      <c r="K497" s="112"/>
    </row>
    <row r="498" spans="2:11">
      <c r="B498" s="94"/>
      <c r="C498" s="112"/>
      <c r="D498" s="112"/>
      <c r="E498" s="112"/>
      <c r="F498" s="112"/>
      <c r="G498" s="112"/>
      <c r="H498" s="112"/>
      <c r="I498" s="95"/>
      <c r="J498" s="95"/>
      <c r="K498" s="112"/>
    </row>
    <row r="499" spans="2:11">
      <c r="B499" s="94"/>
      <c r="C499" s="112"/>
      <c r="D499" s="112"/>
      <c r="E499" s="112"/>
      <c r="F499" s="112"/>
      <c r="G499" s="112"/>
      <c r="H499" s="112"/>
      <c r="I499" s="95"/>
      <c r="J499" s="95"/>
      <c r="K499" s="112"/>
    </row>
    <row r="500" spans="2:11">
      <c r="B500" s="94"/>
      <c r="C500" s="112"/>
      <c r="D500" s="112"/>
      <c r="E500" s="112"/>
      <c r="F500" s="112"/>
      <c r="G500" s="112"/>
      <c r="H500" s="112"/>
      <c r="I500" s="95"/>
      <c r="J500" s="95"/>
      <c r="K500" s="112"/>
    </row>
    <row r="501" spans="2:11">
      <c r="B501" s="94"/>
      <c r="C501" s="112"/>
      <c r="D501" s="112"/>
      <c r="E501" s="112"/>
      <c r="F501" s="112"/>
      <c r="G501" s="112"/>
      <c r="H501" s="112"/>
      <c r="I501" s="95"/>
      <c r="J501" s="95"/>
      <c r="K501" s="112"/>
    </row>
    <row r="502" spans="2:11">
      <c r="B502" s="94"/>
      <c r="C502" s="112"/>
      <c r="D502" s="112"/>
      <c r="E502" s="112"/>
      <c r="F502" s="112"/>
      <c r="G502" s="112"/>
      <c r="H502" s="112"/>
      <c r="I502" s="95"/>
      <c r="J502" s="95"/>
      <c r="K502" s="112"/>
    </row>
    <row r="503" spans="2:11">
      <c r="B503" s="94"/>
      <c r="C503" s="112"/>
      <c r="D503" s="112"/>
      <c r="E503" s="112"/>
      <c r="F503" s="112"/>
      <c r="G503" s="112"/>
      <c r="H503" s="112"/>
      <c r="I503" s="95"/>
      <c r="J503" s="95"/>
      <c r="K503" s="112"/>
    </row>
    <row r="504" spans="2:11">
      <c r="B504" s="94"/>
      <c r="C504" s="112"/>
      <c r="D504" s="112"/>
      <c r="E504" s="112"/>
      <c r="F504" s="112"/>
      <c r="G504" s="112"/>
      <c r="H504" s="112"/>
      <c r="I504" s="95"/>
      <c r="J504" s="95"/>
      <c r="K504" s="112"/>
    </row>
    <row r="505" spans="2:11">
      <c r="B505" s="94"/>
      <c r="C505" s="112"/>
      <c r="D505" s="112"/>
      <c r="E505" s="112"/>
      <c r="F505" s="112"/>
      <c r="G505" s="112"/>
      <c r="H505" s="112"/>
      <c r="I505" s="95"/>
      <c r="J505" s="95"/>
      <c r="K505" s="112"/>
    </row>
    <row r="506" spans="2:11">
      <c r="B506" s="94"/>
      <c r="C506" s="112"/>
      <c r="D506" s="112"/>
      <c r="E506" s="112"/>
      <c r="F506" s="112"/>
      <c r="G506" s="112"/>
      <c r="H506" s="112"/>
      <c r="I506" s="95"/>
      <c r="J506" s="95"/>
      <c r="K506" s="112"/>
    </row>
    <row r="507" spans="2:11">
      <c r="B507" s="94"/>
      <c r="C507" s="112"/>
      <c r="D507" s="112"/>
      <c r="E507" s="112"/>
      <c r="F507" s="112"/>
      <c r="G507" s="112"/>
      <c r="H507" s="112"/>
      <c r="I507" s="95"/>
      <c r="J507" s="95"/>
      <c r="K507" s="112"/>
    </row>
    <row r="508" spans="2:11">
      <c r="B508" s="94"/>
      <c r="C508" s="112"/>
      <c r="D508" s="112"/>
      <c r="E508" s="112"/>
      <c r="F508" s="112"/>
      <c r="G508" s="112"/>
      <c r="H508" s="112"/>
      <c r="I508" s="95"/>
      <c r="J508" s="95"/>
      <c r="K508" s="112"/>
    </row>
    <row r="509" spans="2:11">
      <c r="B509" s="94"/>
      <c r="C509" s="112"/>
      <c r="D509" s="112"/>
      <c r="E509" s="112"/>
      <c r="F509" s="112"/>
      <c r="G509" s="112"/>
      <c r="H509" s="112"/>
      <c r="I509" s="95"/>
      <c r="J509" s="95"/>
      <c r="K509" s="112"/>
    </row>
    <row r="510" spans="2:11">
      <c r="B510" s="94"/>
      <c r="C510" s="112"/>
      <c r="D510" s="112"/>
      <c r="E510" s="112"/>
      <c r="F510" s="112"/>
      <c r="G510" s="112"/>
      <c r="H510" s="112"/>
      <c r="I510" s="95"/>
      <c r="J510" s="95"/>
      <c r="K510" s="112"/>
    </row>
    <row r="511" spans="2:11">
      <c r="B511" s="94"/>
      <c r="C511" s="112"/>
      <c r="D511" s="112"/>
      <c r="E511" s="112"/>
      <c r="F511" s="112"/>
      <c r="G511" s="112"/>
      <c r="H511" s="112"/>
      <c r="I511" s="95"/>
      <c r="J511" s="95"/>
      <c r="K511" s="112"/>
    </row>
    <row r="512" spans="2:11">
      <c r="B512" s="94"/>
      <c r="C512" s="112"/>
      <c r="D512" s="112"/>
      <c r="E512" s="112"/>
      <c r="F512" s="112"/>
      <c r="G512" s="112"/>
      <c r="H512" s="112"/>
      <c r="I512" s="95"/>
      <c r="J512" s="95"/>
      <c r="K512" s="112"/>
    </row>
    <row r="513" spans="2:11">
      <c r="B513" s="94"/>
      <c r="C513" s="112"/>
      <c r="D513" s="112"/>
      <c r="E513" s="112"/>
      <c r="F513" s="112"/>
      <c r="G513" s="112"/>
      <c r="H513" s="112"/>
      <c r="I513" s="95"/>
      <c r="J513" s="95"/>
      <c r="K513" s="112"/>
    </row>
    <row r="514" spans="2:11">
      <c r="B514" s="94"/>
      <c r="C514" s="112"/>
      <c r="D514" s="112"/>
      <c r="E514" s="112"/>
      <c r="F514" s="112"/>
      <c r="G514" s="112"/>
      <c r="H514" s="112"/>
      <c r="I514" s="95"/>
      <c r="J514" s="95"/>
      <c r="K514" s="112"/>
    </row>
    <row r="515" spans="2:11">
      <c r="B515" s="94"/>
      <c r="C515" s="112"/>
      <c r="D515" s="112"/>
      <c r="E515" s="112"/>
      <c r="F515" s="112"/>
      <c r="G515" s="112"/>
      <c r="H515" s="112"/>
      <c r="I515" s="95"/>
      <c r="J515" s="95"/>
      <c r="K515" s="112"/>
    </row>
    <row r="516" spans="2:11">
      <c r="B516" s="94"/>
      <c r="C516" s="112"/>
      <c r="D516" s="112"/>
      <c r="E516" s="112"/>
      <c r="F516" s="112"/>
      <c r="G516" s="112"/>
      <c r="H516" s="112"/>
      <c r="I516" s="95"/>
      <c r="J516" s="95"/>
      <c r="K516" s="112"/>
    </row>
    <row r="517" spans="2:11">
      <c r="B517" s="94"/>
      <c r="C517" s="112"/>
      <c r="D517" s="112"/>
      <c r="E517" s="112"/>
      <c r="F517" s="112"/>
      <c r="G517" s="112"/>
      <c r="H517" s="112"/>
      <c r="I517" s="95"/>
      <c r="J517" s="95"/>
      <c r="K517" s="112"/>
    </row>
    <row r="518" spans="2:11">
      <c r="B518" s="94"/>
      <c r="C518" s="112"/>
      <c r="D518" s="112"/>
      <c r="E518" s="112"/>
      <c r="F518" s="112"/>
      <c r="G518" s="112"/>
      <c r="H518" s="112"/>
      <c r="I518" s="95"/>
      <c r="J518" s="95"/>
      <c r="K518" s="112"/>
    </row>
    <row r="519" spans="2:11">
      <c r="B519" s="94"/>
      <c r="C519" s="112"/>
      <c r="D519" s="112"/>
      <c r="E519" s="112"/>
      <c r="F519" s="112"/>
      <c r="G519" s="112"/>
      <c r="H519" s="112"/>
      <c r="I519" s="95"/>
      <c r="J519" s="95"/>
      <c r="K519" s="112"/>
    </row>
    <row r="520" spans="2:11">
      <c r="B520" s="94"/>
      <c r="C520" s="112"/>
      <c r="D520" s="112"/>
      <c r="E520" s="112"/>
      <c r="F520" s="112"/>
      <c r="G520" s="112"/>
      <c r="H520" s="112"/>
      <c r="I520" s="95"/>
      <c r="J520" s="95"/>
      <c r="K520" s="112"/>
    </row>
    <row r="521" spans="2:11">
      <c r="B521" s="94"/>
      <c r="C521" s="112"/>
      <c r="D521" s="112"/>
      <c r="E521" s="112"/>
      <c r="F521" s="112"/>
      <c r="G521" s="112"/>
      <c r="H521" s="112"/>
      <c r="I521" s="95"/>
      <c r="J521" s="95"/>
      <c r="K521" s="112"/>
    </row>
    <row r="522" spans="2:11">
      <c r="B522" s="94"/>
      <c r="C522" s="112"/>
      <c r="D522" s="112"/>
      <c r="E522" s="112"/>
      <c r="F522" s="112"/>
      <c r="G522" s="112"/>
      <c r="H522" s="112"/>
      <c r="I522" s="95"/>
      <c r="J522" s="95"/>
      <c r="K522" s="112"/>
    </row>
    <row r="523" spans="2:11">
      <c r="B523" s="94"/>
      <c r="C523" s="112"/>
      <c r="D523" s="112"/>
      <c r="E523" s="112"/>
      <c r="F523" s="112"/>
      <c r="G523" s="112"/>
      <c r="H523" s="112"/>
      <c r="I523" s="95"/>
      <c r="J523" s="95"/>
      <c r="K523" s="112"/>
    </row>
    <row r="524" spans="2:11">
      <c r="B524" s="94"/>
      <c r="C524" s="112"/>
      <c r="D524" s="112"/>
      <c r="E524" s="112"/>
      <c r="F524" s="112"/>
      <c r="G524" s="112"/>
      <c r="H524" s="112"/>
      <c r="I524" s="95"/>
      <c r="J524" s="95"/>
      <c r="K524" s="112"/>
    </row>
    <row r="525" spans="2:11">
      <c r="B525" s="94"/>
      <c r="C525" s="112"/>
      <c r="D525" s="112"/>
      <c r="E525" s="112"/>
      <c r="F525" s="112"/>
      <c r="G525" s="112"/>
      <c r="H525" s="112"/>
      <c r="I525" s="95"/>
      <c r="J525" s="95"/>
      <c r="K525" s="112"/>
    </row>
    <row r="526" spans="2:11">
      <c r="B526" s="94"/>
      <c r="C526" s="112"/>
      <c r="D526" s="112"/>
      <c r="E526" s="112"/>
      <c r="F526" s="112"/>
      <c r="G526" s="112"/>
      <c r="H526" s="112"/>
      <c r="I526" s="95"/>
      <c r="J526" s="95"/>
      <c r="K526" s="112"/>
    </row>
    <row r="527" spans="2:11">
      <c r="B527" s="94"/>
      <c r="C527" s="112"/>
      <c r="D527" s="112"/>
      <c r="E527" s="112"/>
      <c r="F527" s="112"/>
      <c r="G527" s="112"/>
      <c r="H527" s="112"/>
      <c r="I527" s="95"/>
      <c r="J527" s="95"/>
      <c r="K527" s="112"/>
    </row>
    <row r="528" spans="2:11">
      <c r="B528" s="94"/>
      <c r="C528" s="112"/>
      <c r="D528" s="112"/>
      <c r="E528" s="112"/>
      <c r="F528" s="112"/>
      <c r="G528" s="112"/>
      <c r="H528" s="112"/>
      <c r="I528" s="95"/>
      <c r="J528" s="95"/>
      <c r="K528" s="112"/>
    </row>
    <row r="529" spans="2:11">
      <c r="B529" s="94"/>
      <c r="C529" s="112"/>
      <c r="D529" s="112"/>
      <c r="E529" s="112"/>
      <c r="F529" s="112"/>
      <c r="G529" s="112"/>
      <c r="H529" s="112"/>
      <c r="I529" s="95"/>
      <c r="J529" s="95"/>
      <c r="K529" s="112"/>
    </row>
    <row r="530" spans="2:11">
      <c r="B530" s="94"/>
      <c r="C530" s="112"/>
      <c r="D530" s="112"/>
      <c r="E530" s="112"/>
      <c r="F530" s="112"/>
      <c r="G530" s="112"/>
      <c r="H530" s="112"/>
      <c r="I530" s="95"/>
      <c r="J530" s="95"/>
      <c r="K530" s="112"/>
    </row>
    <row r="531" spans="2:11">
      <c r="B531" s="94"/>
      <c r="C531" s="112"/>
      <c r="D531" s="112"/>
      <c r="E531" s="112"/>
      <c r="F531" s="112"/>
      <c r="G531" s="112"/>
      <c r="H531" s="112"/>
      <c r="I531" s="95"/>
      <c r="J531" s="95"/>
      <c r="K531" s="112"/>
    </row>
    <row r="532" spans="2:11">
      <c r="B532" s="94"/>
      <c r="C532" s="112"/>
      <c r="D532" s="112"/>
      <c r="E532" s="112"/>
      <c r="F532" s="112"/>
      <c r="G532" s="112"/>
      <c r="H532" s="112"/>
      <c r="I532" s="95"/>
      <c r="J532" s="95"/>
      <c r="K532" s="112"/>
    </row>
    <row r="533" spans="2:11">
      <c r="B533" s="94"/>
      <c r="C533" s="112"/>
      <c r="D533" s="112"/>
      <c r="E533" s="112"/>
      <c r="F533" s="112"/>
      <c r="G533" s="112"/>
      <c r="H533" s="112"/>
      <c r="I533" s="95"/>
      <c r="J533" s="95"/>
      <c r="K533" s="112"/>
    </row>
    <row r="534" spans="2:11">
      <c r="B534" s="94"/>
      <c r="C534" s="112"/>
      <c r="D534" s="112"/>
      <c r="E534" s="112"/>
      <c r="F534" s="112"/>
      <c r="G534" s="112"/>
      <c r="H534" s="112"/>
      <c r="I534" s="95"/>
      <c r="J534" s="95"/>
      <c r="K534" s="112"/>
    </row>
    <row r="535" spans="2:11">
      <c r="B535" s="94"/>
      <c r="C535" s="112"/>
      <c r="D535" s="112"/>
      <c r="E535" s="112"/>
      <c r="F535" s="112"/>
      <c r="G535" s="112"/>
      <c r="H535" s="112"/>
      <c r="I535" s="95"/>
      <c r="J535" s="95"/>
      <c r="K535" s="112"/>
    </row>
    <row r="536" spans="2:11">
      <c r="B536" s="94"/>
      <c r="C536" s="112"/>
      <c r="D536" s="112"/>
      <c r="E536" s="112"/>
      <c r="F536" s="112"/>
      <c r="G536" s="112"/>
      <c r="H536" s="112"/>
      <c r="I536" s="95"/>
      <c r="J536" s="95"/>
      <c r="K536" s="112"/>
    </row>
    <row r="537" spans="2:11">
      <c r="B537" s="94"/>
      <c r="C537" s="112"/>
      <c r="D537" s="112"/>
      <c r="E537" s="112"/>
      <c r="F537" s="112"/>
      <c r="G537" s="112"/>
      <c r="H537" s="112"/>
      <c r="I537" s="95"/>
      <c r="J537" s="95"/>
      <c r="K537" s="112"/>
    </row>
    <row r="538" spans="2:11">
      <c r="B538" s="94"/>
      <c r="C538" s="112"/>
      <c r="D538" s="112"/>
      <c r="E538" s="112"/>
      <c r="F538" s="112"/>
      <c r="G538" s="112"/>
      <c r="H538" s="112"/>
      <c r="I538" s="95"/>
      <c r="J538" s="95"/>
      <c r="K538" s="112"/>
    </row>
    <row r="539" spans="2:11">
      <c r="B539" s="94"/>
      <c r="C539" s="112"/>
      <c r="D539" s="112"/>
      <c r="E539" s="112"/>
      <c r="F539" s="112"/>
      <c r="G539" s="112"/>
      <c r="H539" s="112"/>
      <c r="I539" s="95"/>
      <c r="J539" s="95"/>
      <c r="K539" s="112"/>
    </row>
    <row r="540" spans="2:11">
      <c r="B540" s="94"/>
      <c r="C540" s="112"/>
      <c r="D540" s="112"/>
      <c r="E540" s="112"/>
      <c r="F540" s="112"/>
      <c r="G540" s="112"/>
      <c r="H540" s="112"/>
      <c r="I540" s="95"/>
      <c r="J540" s="95"/>
      <c r="K540" s="112"/>
    </row>
    <row r="541" spans="2:11">
      <c r="B541" s="94"/>
      <c r="C541" s="112"/>
      <c r="D541" s="112"/>
      <c r="E541" s="112"/>
      <c r="F541" s="112"/>
      <c r="G541" s="112"/>
      <c r="H541" s="112"/>
      <c r="I541" s="95"/>
      <c r="J541" s="95"/>
      <c r="K541" s="112"/>
    </row>
    <row r="542" spans="2:11">
      <c r="B542" s="94"/>
      <c r="C542" s="112"/>
      <c r="D542" s="112"/>
      <c r="E542" s="112"/>
      <c r="F542" s="112"/>
      <c r="G542" s="112"/>
      <c r="H542" s="112"/>
      <c r="I542" s="95"/>
      <c r="J542" s="95"/>
      <c r="K542" s="112"/>
    </row>
    <row r="543" spans="2:11">
      <c r="B543" s="94"/>
      <c r="C543" s="112"/>
      <c r="D543" s="112"/>
      <c r="E543" s="112"/>
      <c r="F543" s="112"/>
      <c r="G543" s="112"/>
      <c r="H543" s="112"/>
      <c r="I543" s="95"/>
      <c r="J543" s="95"/>
      <c r="K543" s="112"/>
    </row>
    <row r="544" spans="2:11">
      <c r="B544" s="94"/>
      <c r="C544" s="112"/>
      <c r="D544" s="112"/>
      <c r="E544" s="112"/>
      <c r="F544" s="112"/>
      <c r="G544" s="112"/>
      <c r="H544" s="112"/>
      <c r="I544" s="95"/>
      <c r="J544" s="95"/>
      <c r="K544" s="112"/>
    </row>
    <row r="545" spans="2:11">
      <c r="B545" s="94"/>
      <c r="C545" s="112"/>
      <c r="D545" s="112"/>
      <c r="E545" s="112"/>
      <c r="F545" s="112"/>
      <c r="G545" s="112"/>
      <c r="H545" s="112"/>
      <c r="I545" s="95"/>
      <c r="J545" s="95"/>
      <c r="K545" s="112"/>
    </row>
    <row r="546" spans="2:11">
      <c r="B546" s="94"/>
      <c r="C546" s="112"/>
      <c r="D546" s="112"/>
      <c r="E546" s="112"/>
      <c r="F546" s="112"/>
      <c r="G546" s="112"/>
      <c r="H546" s="112"/>
      <c r="I546" s="95"/>
      <c r="J546" s="95"/>
      <c r="K546" s="112"/>
    </row>
    <row r="547" spans="2:11">
      <c r="B547" s="94"/>
      <c r="C547" s="112"/>
      <c r="D547" s="112"/>
      <c r="E547" s="112"/>
      <c r="F547" s="112"/>
      <c r="G547" s="112"/>
      <c r="H547" s="112"/>
      <c r="I547" s="95"/>
      <c r="J547" s="95"/>
      <c r="K547" s="112"/>
    </row>
    <row r="548" spans="2:11">
      <c r="B548" s="94"/>
      <c r="C548" s="112"/>
      <c r="D548" s="112"/>
      <c r="E548" s="112"/>
      <c r="F548" s="112"/>
      <c r="G548" s="112"/>
      <c r="H548" s="112"/>
      <c r="I548" s="95"/>
      <c r="J548" s="95"/>
      <c r="K548" s="112"/>
    </row>
    <row r="549" spans="2:11">
      <c r="B549" s="94"/>
      <c r="C549" s="112"/>
      <c r="D549" s="112"/>
      <c r="E549" s="112"/>
      <c r="F549" s="112"/>
      <c r="G549" s="112"/>
      <c r="H549" s="112"/>
      <c r="I549" s="95"/>
      <c r="J549" s="95"/>
      <c r="K549" s="112"/>
    </row>
    <row r="550" spans="2:11">
      <c r="B550" s="94"/>
      <c r="C550" s="112"/>
      <c r="D550" s="112"/>
      <c r="E550" s="112"/>
      <c r="F550" s="112"/>
      <c r="G550" s="112"/>
      <c r="H550" s="112"/>
      <c r="I550" s="95"/>
      <c r="J550" s="95"/>
      <c r="K550" s="112"/>
    </row>
    <row r="551" spans="2:11">
      <c r="B551" s="94"/>
      <c r="C551" s="112"/>
      <c r="D551" s="112"/>
      <c r="E551" s="112"/>
      <c r="F551" s="112"/>
      <c r="G551" s="112"/>
      <c r="H551" s="112"/>
      <c r="I551" s="95"/>
      <c r="J551" s="95"/>
      <c r="K551" s="112"/>
    </row>
    <row r="552" spans="2:11">
      <c r="B552" s="94"/>
      <c r="C552" s="112"/>
      <c r="D552" s="112"/>
      <c r="E552" s="112"/>
      <c r="F552" s="112"/>
      <c r="G552" s="112"/>
      <c r="H552" s="112"/>
      <c r="I552" s="95"/>
      <c r="J552" s="95"/>
      <c r="K552" s="112"/>
    </row>
    <row r="553" spans="2:11">
      <c r="B553" s="94"/>
      <c r="C553" s="112"/>
      <c r="D553" s="112"/>
      <c r="E553" s="112"/>
      <c r="F553" s="112"/>
      <c r="G553" s="112"/>
      <c r="H553" s="112"/>
      <c r="I553" s="95"/>
      <c r="J553" s="95"/>
      <c r="K553" s="112"/>
    </row>
    <row r="554" spans="2:11">
      <c r="B554" s="94"/>
      <c r="C554" s="112"/>
      <c r="D554" s="112"/>
      <c r="E554" s="112"/>
      <c r="F554" s="112"/>
      <c r="G554" s="112"/>
      <c r="H554" s="112"/>
      <c r="I554" s="95"/>
      <c r="J554" s="95"/>
      <c r="K554" s="112"/>
    </row>
    <row r="555" spans="2:11">
      <c r="B555" s="94"/>
      <c r="C555" s="112"/>
      <c r="D555" s="112"/>
      <c r="E555" s="112"/>
      <c r="F555" s="112"/>
      <c r="G555" s="112"/>
      <c r="H555" s="112"/>
      <c r="I555" s="95"/>
      <c r="J555" s="95"/>
      <c r="K555" s="112"/>
    </row>
    <row r="556" spans="2:11">
      <c r="B556" s="94"/>
      <c r="C556" s="112"/>
      <c r="D556" s="112"/>
      <c r="E556" s="112"/>
      <c r="F556" s="112"/>
      <c r="G556" s="112"/>
      <c r="H556" s="112"/>
      <c r="I556" s="95"/>
      <c r="J556" s="95"/>
      <c r="K556" s="112"/>
    </row>
    <row r="557" spans="2:11">
      <c r="B557" s="94"/>
      <c r="C557" s="112"/>
      <c r="D557" s="112"/>
      <c r="E557" s="112"/>
      <c r="F557" s="112"/>
      <c r="G557" s="112"/>
      <c r="H557" s="112"/>
      <c r="I557" s="95"/>
      <c r="J557" s="95"/>
      <c r="K557" s="112"/>
    </row>
    <row r="558" spans="2:11">
      <c r="B558" s="94"/>
      <c r="C558" s="112"/>
      <c r="D558" s="112"/>
      <c r="E558" s="112"/>
      <c r="F558" s="112"/>
      <c r="G558" s="112"/>
      <c r="H558" s="112"/>
      <c r="I558" s="95"/>
      <c r="J558" s="95"/>
      <c r="K558" s="112"/>
    </row>
    <row r="559" spans="2:11">
      <c r="B559" s="94"/>
      <c r="C559" s="112"/>
      <c r="D559" s="112"/>
      <c r="E559" s="112"/>
      <c r="F559" s="112"/>
      <c r="G559" s="112"/>
      <c r="H559" s="112"/>
      <c r="I559" s="95"/>
      <c r="J559" s="95"/>
      <c r="K559" s="112"/>
    </row>
    <row r="560" spans="2:11">
      <c r="B560" s="94"/>
      <c r="C560" s="112"/>
      <c r="D560" s="112"/>
      <c r="E560" s="112"/>
      <c r="F560" s="112"/>
      <c r="G560" s="112"/>
      <c r="H560" s="112"/>
      <c r="I560" s="95"/>
      <c r="J560" s="95"/>
      <c r="K560" s="112"/>
    </row>
    <row r="561" spans="2:11">
      <c r="B561" s="94"/>
      <c r="C561" s="112"/>
      <c r="D561" s="112"/>
      <c r="E561" s="112"/>
      <c r="F561" s="112"/>
      <c r="G561" s="112"/>
      <c r="H561" s="112"/>
      <c r="I561" s="95"/>
      <c r="J561" s="95"/>
      <c r="K561" s="112"/>
    </row>
    <row r="562" spans="2:11">
      <c r="B562" s="94"/>
      <c r="C562" s="112"/>
      <c r="D562" s="112"/>
      <c r="E562" s="112"/>
      <c r="F562" s="112"/>
      <c r="G562" s="112"/>
      <c r="H562" s="112"/>
      <c r="I562" s="95"/>
      <c r="J562" s="95"/>
      <c r="K562" s="112"/>
    </row>
    <row r="563" spans="2:11">
      <c r="B563" s="94"/>
      <c r="C563" s="112"/>
      <c r="D563" s="112"/>
      <c r="E563" s="112"/>
      <c r="F563" s="112"/>
      <c r="G563" s="112"/>
      <c r="H563" s="112"/>
      <c r="I563" s="95"/>
      <c r="J563" s="95"/>
      <c r="K563" s="112"/>
    </row>
    <row r="564" spans="2:11">
      <c r="B564" s="94"/>
      <c r="C564" s="112"/>
      <c r="D564" s="112"/>
      <c r="E564" s="112"/>
      <c r="F564" s="112"/>
      <c r="G564" s="112"/>
      <c r="H564" s="112"/>
      <c r="I564" s="95"/>
      <c r="J564" s="95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145</v>
      </c>
      <c r="C1" s="46" t="s" vm="1">
        <v>229</v>
      </c>
    </row>
    <row r="2" spans="2:35">
      <c r="B2" s="46" t="s">
        <v>144</v>
      </c>
      <c r="C2" s="46" t="s">
        <v>230</v>
      </c>
    </row>
    <row r="3" spans="2:35">
      <c r="B3" s="46" t="s">
        <v>146</v>
      </c>
      <c r="C3" s="46" t="s">
        <v>231</v>
      </c>
      <c r="E3" s="2"/>
    </row>
    <row r="4" spans="2:35">
      <c r="B4" s="46" t="s">
        <v>147</v>
      </c>
      <c r="C4" s="46">
        <v>12152</v>
      </c>
    </row>
    <row r="6" spans="2:35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35" ht="26.25" customHeight="1">
      <c r="B7" s="137" t="s">
        <v>96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35" s="3" customFormat="1" ht="63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62</v>
      </c>
      <c r="O8" s="29" t="s">
        <v>59</v>
      </c>
      <c r="P8" s="29" t="s">
        <v>148</v>
      </c>
      <c r="Q8" s="30" t="s">
        <v>150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35" s="4" customFormat="1" ht="18" customHeight="1">
      <c r="B11" s="107" t="s">
        <v>2822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  <c r="AI11" s="1"/>
    </row>
    <row r="12" spans="2:35" ht="21.75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4.710937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12152</v>
      </c>
    </row>
    <row r="6" spans="2:16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ht="26.25" customHeight="1">
      <c r="B7" s="137" t="s">
        <v>88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9"/>
    </row>
    <row r="8" spans="2:16" s="3" customFormat="1" ht="63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110</v>
      </c>
      <c r="N8" s="29" t="s">
        <v>59</v>
      </c>
      <c r="O8" s="29" t="s">
        <v>148</v>
      </c>
      <c r="P8" s="30" t="s">
        <v>150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7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08">
        <v>0</v>
      </c>
      <c r="N11" s="88"/>
      <c r="O11" s="109">
        <v>0</v>
      </c>
      <c r="P11" s="109">
        <v>0</v>
      </c>
    </row>
    <row r="12" spans="2:16" ht="21.75" customHeight="1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0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145</v>
      </c>
      <c r="C1" s="46" t="s" vm="1">
        <v>229</v>
      </c>
    </row>
    <row r="2" spans="2:19">
      <c r="B2" s="46" t="s">
        <v>144</v>
      </c>
      <c r="C2" s="46" t="s">
        <v>230</v>
      </c>
    </row>
    <row r="3" spans="2:19">
      <c r="B3" s="46" t="s">
        <v>146</v>
      </c>
      <c r="C3" s="46" t="s">
        <v>231</v>
      </c>
    </row>
    <row r="4" spans="2:19">
      <c r="B4" s="46" t="s">
        <v>147</v>
      </c>
      <c r="C4" s="46">
        <v>12152</v>
      </c>
    </row>
    <row r="6" spans="2:19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19" ht="26.25" customHeight="1">
      <c r="B7" s="137" t="s">
        <v>89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1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</row>
    <row r="11" spans="2:19" s="4" customFormat="1" ht="18" customHeight="1">
      <c r="B11" s="107" t="s">
        <v>2821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8">
        <v>0</v>
      </c>
      <c r="Q11" s="88"/>
      <c r="R11" s="109">
        <v>0</v>
      </c>
      <c r="S11" s="109">
        <v>0</v>
      </c>
    </row>
    <row r="12" spans="2:19" ht="20.25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5.85546875" style="2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1.28515625" style="1" bestFit="1" customWidth="1"/>
    <col min="15" max="15" width="7.42578125" style="1" bestFit="1" customWidth="1"/>
    <col min="16" max="16" width="9" style="1" bestFit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145</v>
      </c>
      <c r="C1" s="46" t="s" vm="1">
        <v>229</v>
      </c>
    </row>
    <row r="2" spans="2:30">
      <c r="B2" s="46" t="s">
        <v>144</v>
      </c>
      <c r="C2" s="46" t="s">
        <v>230</v>
      </c>
    </row>
    <row r="3" spans="2:30">
      <c r="B3" s="46" t="s">
        <v>146</v>
      </c>
      <c r="C3" s="46" t="s">
        <v>231</v>
      </c>
    </row>
    <row r="4" spans="2:30">
      <c r="B4" s="46" t="s">
        <v>147</v>
      </c>
      <c r="C4" s="46">
        <v>12152</v>
      </c>
    </row>
    <row r="6" spans="2:30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</row>
    <row r="7" spans="2:30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</row>
    <row r="8" spans="2:30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110</v>
      </c>
      <c r="Q8" s="29" t="s">
        <v>59</v>
      </c>
      <c r="R8" s="29" t="s">
        <v>148</v>
      </c>
      <c r="S8" s="30" t="s">
        <v>150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A10" s="1"/>
    </row>
    <row r="11" spans="2:30" s="4" customFormat="1" ht="18" customHeight="1">
      <c r="B11" s="114" t="s">
        <v>53</v>
      </c>
      <c r="C11" s="74"/>
      <c r="D11" s="75"/>
      <c r="E11" s="74"/>
      <c r="F11" s="75"/>
      <c r="G11" s="74"/>
      <c r="H11" s="74"/>
      <c r="I11" s="98"/>
      <c r="J11" s="99">
        <v>5.2818939858173852</v>
      </c>
      <c r="K11" s="75"/>
      <c r="L11" s="76"/>
      <c r="M11" s="78">
        <v>4.329427933080586E-2</v>
      </c>
      <c r="N11" s="77"/>
      <c r="O11" s="99"/>
      <c r="P11" s="77">
        <v>1343.530492456</v>
      </c>
      <c r="Q11" s="78"/>
      <c r="R11" s="78">
        <f>IFERROR(P11/$P$11,0)</f>
        <v>1</v>
      </c>
      <c r="S11" s="78">
        <f>P11/'סכום נכסי הקרן'!$C$42</f>
        <v>8.8130737297368051E-3</v>
      </c>
      <c r="AA11" s="1"/>
      <c r="AD11" s="1"/>
    </row>
    <row r="12" spans="2:30" ht="17.25" customHeight="1">
      <c r="B12" s="115" t="s">
        <v>197</v>
      </c>
      <c r="C12" s="80"/>
      <c r="D12" s="81"/>
      <c r="E12" s="80"/>
      <c r="F12" s="81"/>
      <c r="G12" s="80"/>
      <c r="H12" s="80"/>
      <c r="I12" s="100"/>
      <c r="J12" s="101">
        <v>4.7054509646342151</v>
      </c>
      <c r="K12" s="81"/>
      <c r="L12" s="82"/>
      <c r="M12" s="84">
        <v>4.1956779853269455E-2</v>
      </c>
      <c r="N12" s="83"/>
      <c r="O12" s="101"/>
      <c r="P12" s="83">
        <v>1246.2270719640003</v>
      </c>
      <c r="Q12" s="84"/>
      <c r="R12" s="84">
        <f t="shared" ref="R12:R37" si="0">IFERROR(P12/$P$11,0)</f>
        <v>0.92757632146172786</v>
      </c>
      <c r="S12" s="84">
        <f>P12/'סכום נכסי הקרן'!$C$42</f>
        <v>8.1747985110002565E-3</v>
      </c>
    </row>
    <row r="13" spans="2:30">
      <c r="B13" s="116" t="s">
        <v>60</v>
      </c>
      <c r="C13" s="80"/>
      <c r="D13" s="81"/>
      <c r="E13" s="80"/>
      <c r="F13" s="81"/>
      <c r="G13" s="80"/>
      <c r="H13" s="80"/>
      <c r="I13" s="100"/>
      <c r="J13" s="101">
        <v>7.2045890773812964</v>
      </c>
      <c r="K13" s="81"/>
      <c r="L13" s="82"/>
      <c r="M13" s="84">
        <v>2.5806918579396848E-2</v>
      </c>
      <c r="N13" s="83"/>
      <c r="O13" s="101"/>
      <c r="P13" s="83">
        <v>543.27433822800003</v>
      </c>
      <c r="Q13" s="84"/>
      <c r="R13" s="84">
        <f t="shared" si="0"/>
        <v>0.40436323647175576</v>
      </c>
      <c r="S13" s="84">
        <f>P13/'סכום נכסי הקרן'!$C$42</f>
        <v>3.5636830166205827E-3</v>
      </c>
    </row>
    <row r="14" spans="2:30">
      <c r="B14" s="117" t="s">
        <v>1757</v>
      </c>
      <c r="C14" s="88" t="s">
        <v>1758</v>
      </c>
      <c r="D14" s="89" t="s">
        <v>1759</v>
      </c>
      <c r="E14" s="88" t="s">
        <v>325</v>
      </c>
      <c r="F14" s="89" t="s">
        <v>128</v>
      </c>
      <c r="G14" s="88" t="s">
        <v>326</v>
      </c>
      <c r="H14" s="88" t="s">
        <v>327</v>
      </c>
      <c r="I14" s="102">
        <v>39076</v>
      </c>
      <c r="J14" s="103">
        <v>6.0300000000124596</v>
      </c>
      <c r="K14" s="89" t="s">
        <v>132</v>
      </c>
      <c r="L14" s="90">
        <v>4.9000000000000002E-2</v>
      </c>
      <c r="M14" s="92">
        <v>2.4800000000022523E-2</v>
      </c>
      <c r="N14" s="91">
        <v>90644.191538000014</v>
      </c>
      <c r="O14" s="103">
        <v>156.71</v>
      </c>
      <c r="P14" s="91">
        <v>142.04850964100004</v>
      </c>
      <c r="Q14" s="92">
        <v>5.6068514190284737E-5</v>
      </c>
      <c r="R14" s="92">
        <f t="shared" si="0"/>
        <v>0.10572778990771738</v>
      </c>
      <c r="S14" s="92">
        <f>P14/'סכום נכסי הקרן'!$C$42</f>
        <v>9.317868077388362E-4</v>
      </c>
    </row>
    <row r="15" spans="2:30">
      <c r="B15" s="117" t="s">
        <v>1760</v>
      </c>
      <c r="C15" s="88" t="s">
        <v>1761</v>
      </c>
      <c r="D15" s="89" t="s">
        <v>1759</v>
      </c>
      <c r="E15" s="88" t="s">
        <v>325</v>
      </c>
      <c r="F15" s="89" t="s">
        <v>128</v>
      </c>
      <c r="G15" s="88" t="s">
        <v>326</v>
      </c>
      <c r="H15" s="88" t="s">
        <v>327</v>
      </c>
      <c r="I15" s="102">
        <v>40738</v>
      </c>
      <c r="J15" s="103">
        <v>9.7699999999967844</v>
      </c>
      <c r="K15" s="89" t="s">
        <v>132</v>
      </c>
      <c r="L15" s="90">
        <v>4.0999999999999995E-2</v>
      </c>
      <c r="M15" s="92">
        <v>2.4799999999973333E-2</v>
      </c>
      <c r="N15" s="91">
        <v>185008.55345300003</v>
      </c>
      <c r="O15" s="103">
        <v>137.80000000000001</v>
      </c>
      <c r="P15" s="91">
        <v>254.94180536600001</v>
      </c>
      <c r="Q15" s="92">
        <v>4.8988979301572871E-5</v>
      </c>
      <c r="R15" s="92">
        <f t="shared" si="0"/>
        <v>0.18975513157126891</v>
      </c>
      <c r="S15" s="92">
        <f>P15/'סכום נכסי הקרן'!$C$42</f>
        <v>1.6723259651335012E-3</v>
      </c>
    </row>
    <row r="16" spans="2:30">
      <c r="B16" s="117" t="s">
        <v>1762</v>
      </c>
      <c r="C16" s="88" t="s">
        <v>1763</v>
      </c>
      <c r="D16" s="89" t="s">
        <v>1759</v>
      </c>
      <c r="E16" s="88" t="s">
        <v>1764</v>
      </c>
      <c r="F16" s="89" t="s">
        <v>552</v>
      </c>
      <c r="G16" s="88" t="s">
        <v>319</v>
      </c>
      <c r="H16" s="88" t="s">
        <v>130</v>
      </c>
      <c r="I16" s="102">
        <v>42795</v>
      </c>
      <c r="J16" s="103">
        <v>5.2900000000304521</v>
      </c>
      <c r="K16" s="89" t="s">
        <v>132</v>
      </c>
      <c r="L16" s="90">
        <v>2.1400000000000002E-2</v>
      </c>
      <c r="M16" s="92">
        <v>1.9600000000092363E-2</v>
      </c>
      <c r="N16" s="91">
        <v>60864.154018000008</v>
      </c>
      <c r="O16" s="103">
        <v>113.84</v>
      </c>
      <c r="P16" s="91">
        <v>69.287756041000009</v>
      </c>
      <c r="Q16" s="92">
        <v>1.43078524021723E-4</v>
      </c>
      <c r="R16" s="92">
        <f t="shared" si="0"/>
        <v>5.1571405658490589E-2</v>
      </c>
      <c r="S16" s="92">
        <f>P16/'סכום נכסי הקרן'!$C$42</f>
        <v>4.5450260041444344E-4</v>
      </c>
    </row>
    <row r="17" spans="2:19">
      <c r="B17" s="117" t="s">
        <v>1765</v>
      </c>
      <c r="C17" s="88" t="s">
        <v>1766</v>
      </c>
      <c r="D17" s="89" t="s">
        <v>1759</v>
      </c>
      <c r="E17" s="88" t="s">
        <v>317</v>
      </c>
      <c r="F17" s="89" t="s">
        <v>318</v>
      </c>
      <c r="G17" s="88" t="s">
        <v>351</v>
      </c>
      <c r="H17" s="88" t="s">
        <v>327</v>
      </c>
      <c r="I17" s="102">
        <v>36489</v>
      </c>
      <c r="J17" s="103">
        <v>3.0899999871668493</v>
      </c>
      <c r="K17" s="89" t="s">
        <v>132</v>
      </c>
      <c r="L17" s="90">
        <v>6.0499999999999998E-2</v>
      </c>
      <c r="M17" s="92">
        <v>1.6799999993333429E-2</v>
      </c>
      <c r="N17" s="91">
        <v>34.94516200000001</v>
      </c>
      <c r="O17" s="103">
        <v>171.7</v>
      </c>
      <c r="P17" s="91">
        <v>6.0000853000000007E-2</v>
      </c>
      <c r="Q17" s="92"/>
      <c r="R17" s="92">
        <f t="shared" si="0"/>
        <v>4.4659092843004457E-5</v>
      </c>
      <c r="S17" s="92">
        <f>P17/'סכום נכסי הקרן'!$C$42</f>
        <v>3.9358387792855959E-7</v>
      </c>
    </row>
    <row r="18" spans="2:19">
      <c r="B18" s="117" t="s">
        <v>1767</v>
      </c>
      <c r="C18" s="88" t="s">
        <v>1768</v>
      </c>
      <c r="D18" s="89" t="s">
        <v>1759</v>
      </c>
      <c r="E18" s="88" t="s">
        <v>348</v>
      </c>
      <c r="F18" s="89" t="s">
        <v>128</v>
      </c>
      <c r="G18" s="88" t="s">
        <v>341</v>
      </c>
      <c r="H18" s="88" t="s">
        <v>130</v>
      </c>
      <c r="I18" s="102">
        <v>39084</v>
      </c>
      <c r="J18" s="103">
        <v>1.9200000000302608</v>
      </c>
      <c r="K18" s="89" t="s">
        <v>132</v>
      </c>
      <c r="L18" s="90">
        <v>5.5999999999999994E-2</v>
      </c>
      <c r="M18" s="92">
        <v>2.4800000000285795E-2</v>
      </c>
      <c r="N18" s="91">
        <v>16811.473302000002</v>
      </c>
      <c r="O18" s="103">
        <v>141.53</v>
      </c>
      <c r="P18" s="91">
        <v>23.793278134000005</v>
      </c>
      <c r="Q18" s="92">
        <v>3.9004059897199466E-5</v>
      </c>
      <c r="R18" s="92">
        <f t="shared" si="0"/>
        <v>1.7709518516773985E-2</v>
      </c>
      <c r="S18" s="92">
        <f>P18/'סכום נכסי הקרן'!$C$42</f>
        <v>1.5607529240646833E-4</v>
      </c>
    </row>
    <row r="19" spans="2:19">
      <c r="B19" s="117" t="s">
        <v>1769</v>
      </c>
      <c r="C19" s="88" t="s">
        <v>1770</v>
      </c>
      <c r="D19" s="89" t="s">
        <v>1759</v>
      </c>
      <c r="E19" s="88" t="s">
        <v>1771</v>
      </c>
      <c r="F19" s="89" t="s">
        <v>318</v>
      </c>
      <c r="G19" s="88" t="s">
        <v>421</v>
      </c>
      <c r="H19" s="88" t="s">
        <v>130</v>
      </c>
      <c r="I19" s="102">
        <v>44381</v>
      </c>
      <c r="J19" s="103">
        <v>2.9699999999960212</v>
      </c>
      <c r="K19" s="89" t="s">
        <v>132</v>
      </c>
      <c r="L19" s="90">
        <v>8.5000000000000006E-3</v>
      </c>
      <c r="M19" s="92">
        <v>4.2799999999840868E-2</v>
      </c>
      <c r="N19" s="91">
        <v>50755.500000000007</v>
      </c>
      <c r="O19" s="103">
        <v>99.05</v>
      </c>
      <c r="P19" s="91">
        <v>50.273324760000008</v>
      </c>
      <c r="Q19" s="92">
        <v>1.5861093750000002E-4</v>
      </c>
      <c r="R19" s="92">
        <f t="shared" si="0"/>
        <v>3.7418819328841127E-2</v>
      </c>
      <c r="S19" s="92">
        <f>P19/'סכום נכסי הקרן'!$C$42</f>
        <v>3.2977481362477754E-4</v>
      </c>
    </row>
    <row r="20" spans="2:19">
      <c r="B20" s="117" t="s">
        <v>1772</v>
      </c>
      <c r="C20" s="88" t="s">
        <v>1773</v>
      </c>
      <c r="D20" s="89" t="s">
        <v>28</v>
      </c>
      <c r="E20" s="88" t="s">
        <v>1774</v>
      </c>
      <c r="F20" s="89" t="s">
        <v>478</v>
      </c>
      <c r="G20" s="88" t="s">
        <v>534</v>
      </c>
      <c r="H20" s="88"/>
      <c r="I20" s="102">
        <v>39104</v>
      </c>
      <c r="J20" s="103">
        <v>1.7500000000871181</v>
      </c>
      <c r="K20" s="89" t="s">
        <v>132</v>
      </c>
      <c r="L20" s="90">
        <v>5.5999999999999994E-2</v>
      </c>
      <c r="M20" s="90">
        <v>0</v>
      </c>
      <c r="N20" s="91">
        <v>21504.678537000003</v>
      </c>
      <c r="O20" s="103">
        <v>13.344352000000001</v>
      </c>
      <c r="P20" s="91">
        <v>2.8696634330000008</v>
      </c>
      <c r="Q20" s="92">
        <v>5.7196083507391919E-5</v>
      </c>
      <c r="R20" s="92">
        <f t="shared" si="0"/>
        <v>2.1359123958208047E-3</v>
      </c>
      <c r="S20" s="92">
        <f>P20/'סכום נכסי הקרן'!$C$42</f>
        <v>1.8823953424627536E-5</v>
      </c>
    </row>
    <row r="21" spans="2:19">
      <c r="B21" s="118"/>
      <c r="C21" s="88"/>
      <c r="D21" s="88"/>
      <c r="E21" s="88"/>
      <c r="F21" s="88"/>
      <c r="G21" s="88"/>
      <c r="H21" s="88"/>
      <c r="I21" s="88"/>
      <c r="J21" s="103"/>
      <c r="K21" s="88"/>
      <c r="L21" s="88"/>
      <c r="M21" s="92"/>
      <c r="N21" s="91"/>
      <c r="O21" s="103"/>
      <c r="P21" s="88"/>
      <c r="Q21" s="88"/>
      <c r="R21" s="92"/>
      <c r="S21" s="88"/>
    </row>
    <row r="22" spans="2:19">
      <c r="B22" s="116" t="s">
        <v>61</v>
      </c>
      <c r="C22" s="80"/>
      <c r="D22" s="81"/>
      <c r="E22" s="80"/>
      <c r="F22" s="81"/>
      <c r="G22" s="80"/>
      <c r="H22" s="80"/>
      <c r="I22" s="100"/>
      <c r="J22" s="101">
        <v>2.6163683373094115</v>
      </c>
      <c r="K22" s="81"/>
      <c r="L22" s="82"/>
      <c r="M22" s="84">
        <v>5.539595015757931E-2</v>
      </c>
      <c r="N22" s="83"/>
      <c r="O22" s="101"/>
      <c r="P22" s="83">
        <f>SUM(P23:P29)</f>
        <v>700.20486590500013</v>
      </c>
      <c r="Q22" s="84"/>
      <c r="R22" s="84">
        <f t="shared" si="0"/>
        <v>0.52116782599032185</v>
      </c>
      <c r="S22" s="84">
        <f>P22/'סכום נכסי הקרן'!$C$42</f>
        <v>4.5930904760193491E-3</v>
      </c>
    </row>
    <row r="23" spans="2:19">
      <c r="B23" s="117" t="s">
        <v>1790</v>
      </c>
      <c r="C23" s="88">
        <v>9555</v>
      </c>
      <c r="D23" s="89" t="s">
        <v>1759</v>
      </c>
      <c r="E23" s="88" t="s">
        <v>1791</v>
      </c>
      <c r="F23" s="89" t="s">
        <v>497</v>
      </c>
      <c r="G23" s="88" t="s">
        <v>534</v>
      </c>
      <c r="H23" s="88"/>
      <c r="I23" s="102">
        <v>44074</v>
      </c>
      <c r="J23" s="103">
        <v>0</v>
      </c>
      <c r="K23" s="89" t="s">
        <v>132</v>
      </c>
      <c r="L23" s="90">
        <v>0</v>
      </c>
      <c r="M23" s="90">
        <v>0</v>
      </c>
      <c r="N23" s="91">
        <v>91358.246969000014</v>
      </c>
      <c r="O23" s="103">
        <v>59</v>
      </c>
      <c r="P23" s="91">
        <v>53.901365706999997</v>
      </c>
      <c r="Q23" s="92">
        <v>1.5769179210468689E-4</v>
      </c>
      <c r="R23" s="92">
        <f t="shared" ref="R23:R29" si="1">IFERROR(P23/$P$11,0)</f>
        <v>4.0119197896630723E-2</v>
      </c>
      <c r="S23" s="92">
        <f>P23/'סכום נכסי הקרן'!$C$42</f>
        <v>3.5357344904090834E-4</v>
      </c>
    </row>
    <row r="24" spans="2:19">
      <c r="B24" s="117" t="s">
        <v>1792</v>
      </c>
      <c r="C24" s="88">
        <v>9556</v>
      </c>
      <c r="D24" s="89" t="s">
        <v>1759</v>
      </c>
      <c r="E24" s="88" t="s">
        <v>1791</v>
      </c>
      <c r="F24" s="89" t="s">
        <v>497</v>
      </c>
      <c r="G24" s="88" t="s">
        <v>534</v>
      </c>
      <c r="H24" s="88"/>
      <c r="I24" s="102">
        <v>45046</v>
      </c>
      <c r="J24" s="103">
        <v>0</v>
      </c>
      <c r="K24" s="89" t="s">
        <v>132</v>
      </c>
      <c r="L24" s="90">
        <v>0</v>
      </c>
      <c r="M24" s="90">
        <v>0</v>
      </c>
      <c r="N24" s="91">
        <v>191.78355100000002</v>
      </c>
      <c r="O24" s="103">
        <v>29.41732</v>
      </c>
      <c r="P24" s="91">
        <v>5.6417587000000005E-2</v>
      </c>
      <c r="Q24" s="90">
        <v>0</v>
      </c>
      <c r="R24" s="92">
        <f t="shared" si="1"/>
        <v>4.1992040610010682E-5</v>
      </c>
      <c r="S24" s="92">
        <f>P24/'סכום נכסי הקרן'!$C$42</f>
        <v>3.7007894995812628E-7</v>
      </c>
    </row>
    <row r="25" spans="2:19">
      <c r="B25" s="117" t="s">
        <v>1782</v>
      </c>
      <c r="C25" s="88" t="s">
        <v>1783</v>
      </c>
      <c r="D25" s="89" t="s">
        <v>1759</v>
      </c>
      <c r="E25" s="88" t="s">
        <v>933</v>
      </c>
      <c r="F25" s="89" t="s">
        <v>545</v>
      </c>
      <c r="G25" s="88" t="s">
        <v>418</v>
      </c>
      <c r="H25" s="88" t="s">
        <v>327</v>
      </c>
      <c r="I25" s="102">
        <v>44007</v>
      </c>
      <c r="J25" s="103">
        <v>3.939999999996056</v>
      </c>
      <c r="K25" s="89" t="s">
        <v>132</v>
      </c>
      <c r="L25" s="90">
        <v>3.3500000000000002E-2</v>
      </c>
      <c r="M25" s="92">
        <v>6.6499999999957746E-2</v>
      </c>
      <c r="N25" s="91">
        <v>120554.64686400002</v>
      </c>
      <c r="O25" s="103">
        <v>88.34</v>
      </c>
      <c r="P25" s="91">
        <v>106.49797369300002</v>
      </c>
      <c r="Q25" s="92">
        <v>1.5069330858000004E-4</v>
      </c>
      <c r="R25" s="92">
        <f t="shared" si="1"/>
        <v>7.9267254662988437E-2</v>
      </c>
      <c r="S25" s="92">
        <f>P25/'סכום נכסי הקרן'!$C$42</f>
        <v>6.9858815969874065E-4</v>
      </c>
    </row>
    <row r="26" spans="2:19">
      <c r="B26" s="117" t="s">
        <v>1784</v>
      </c>
      <c r="C26" s="88" t="s">
        <v>1785</v>
      </c>
      <c r="D26" s="89" t="s">
        <v>1759</v>
      </c>
      <c r="E26" s="88" t="s">
        <v>1786</v>
      </c>
      <c r="F26" s="89" t="s">
        <v>332</v>
      </c>
      <c r="G26" s="88" t="s">
        <v>465</v>
      </c>
      <c r="H26" s="88" t="s">
        <v>327</v>
      </c>
      <c r="I26" s="102">
        <v>43310</v>
      </c>
      <c r="J26" s="103">
        <v>1.4300000000000004</v>
      </c>
      <c r="K26" s="89" t="s">
        <v>132</v>
      </c>
      <c r="L26" s="90">
        <v>3.5499999999999997E-2</v>
      </c>
      <c r="M26" s="92">
        <v>6.0200000000000004E-2</v>
      </c>
      <c r="N26" s="91">
        <v>135762.90000000002</v>
      </c>
      <c r="O26" s="103">
        <v>96.7</v>
      </c>
      <c r="P26" s="91">
        <v>131.28272430000001</v>
      </c>
      <c r="Q26" s="92">
        <v>5.0507031250000009E-4</v>
      </c>
      <c r="R26" s="92">
        <f t="shared" si="1"/>
        <v>9.7714733708806734E-2</v>
      </c>
      <c r="S26" s="92">
        <f>P26/'סכום נכסי הקרן'!$C$42</f>
        <v>8.6116715265731206E-4</v>
      </c>
    </row>
    <row r="27" spans="2:19">
      <c r="B27" s="117" t="s">
        <v>1779</v>
      </c>
      <c r="C27" s="88" t="s">
        <v>1780</v>
      </c>
      <c r="D27" s="89" t="s">
        <v>1759</v>
      </c>
      <c r="E27" s="88" t="s">
        <v>1781</v>
      </c>
      <c r="F27" s="89" t="s">
        <v>332</v>
      </c>
      <c r="G27" s="88" t="s">
        <v>359</v>
      </c>
      <c r="H27" s="88" t="s">
        <v>130</v>
      </c>
      <c r="I27" s="102">
        <v>42598</v>
      </c>
      <c r="J27" s="103">
        <v>2.7099999999916338</v>
      </c>
      <c r="K27" s="89" t="s">
        <v>132</v>
      </c>
      <c r="L27" s="90">
        <v>3.1E-2</v>
      </c>
      <c r="M27" s="92">
        <v>5.2399999999856256E-2</v>
      </c>
      <c r="N27" s="91">
        <v>188164.449459</v>
      </c>
      <c r="O27" s="103">
        <v>94.65</v>
      </c>
      <c r="P27" s="91">
        <v>178.09765141900004</v>
      </c>
      <c r="Q27" s="92">
        <v>2.6685034448854333E-4</v>
      </c>
      <c r="R27" s="92">
        <f t="shared" si="1"/>
        <v>0.13255944127731262</v>
      </c>
      <c r="S27" s="92">
        <f>P27/'סכום נכסי הקרן'!$C$42</f>
        <v>1.1682561295496725E-3</v>
      </c>
    </row>
    <row r="28" spans="2:19">
      <c r="B28" s="117" t="s">
        <v>1775</v>
      </c>
      <c r="C28" s="88" t="s">
        <v>1776</v>
      </c>
      <c r="D28" s="89" t="s">
        <v>1759</v>
      </c>
      <c r="E28" s="88" t="s">
        <v>1764</v>
      </c>
      <c r="F28" s="89" t="s">
        <v>552</v>
      </c>
      <c r="G28" s="88" t="s">
        <v>319</v>
      </c>
      <c r="H28" s="88" t="s">
        <v>130</v>
      </c>
      <c r="I28" s="102">
        <v>42795</v>
      </c>
      <c r="J28" s="103">
        <v>4.8300000000279493</v>
      </c>
      <c r="K28" s="89" t="s">
        <v>132</v>
      </c>
      <c r="L28" s="90">
        <v>3.7400000000000003E-2</v>
      </c>
      <c r="M28" s="92">
        <v>5.0400000000247781E-2</v>
      </c>
      <c r="N28" s="91">
        <v>72896.741829000006</v>
      </c>
      <c r="O28" s="103">
        <v>95.22</v>
      </c>
      <c r="P28" s="91">
        <v>69.412279182000006</v>
      </c>
      <c r="Q28" s="92">
        <v>1.0740319388411986E-4</v>
      </c>
      <c r="R28" s="92">
        <f t="shared" si="1"/>
        <v>5.1664089182756841E-2</v>
      </c>
      <c r="S28" s="92">
        <f>P28/'סכום נכסי הקרן'!$C$42</f>
        <v>4.5531942714733382E-4</v>
      </c>
    </row>
    <row r="29" spans="2:19">
      <c r="B29" s="117" t="s">
        <v>1777</v>
      </c>
      <c r="C29" s="88" t="s">
        <v>1778</v>
      </c>
      <c r="D29" s="89" t="s">
        <v>1759</v>
      </c>
      <c r="E29" s="88" t="s">
        <v>1764</v>
      </c>
      <c r="F29" s="89" t="s">
        <v>552</v>
      </c>
      <c r="G29" s="88" t="s">
        <v>319</v>
      </c>
      <c r="H29" s="88" t="s">
        <v>130</v>
      </c>
      <c r="I29" s="102">
        <v>42795</v>
      </c>
      <c r="J29" s="103">
        <v>1.6499999999996895</v>
      </c>
      <c r="K29" s="89" t="s">
        <v>132</v>
      </c>
      <c r="L29" s="90">
        <v>2.5000000000000001E-2</v>
      </c>
      <c r="M29" s="92">
        <v>4.9599999999980111E-2</v>
      </c>
      <c r="N29" s="91">
        <v>166157.17163900004</v>
      </c>
      <c r="O29" s="103">
        <v>96.87</v>
      </c>
      <c r="P29" s="91">
        <v>160.95645401700003</v>
      </c>
      <c r="Q29" s="92">
        <v>4.0720251572261393E-4</v>
      </c>
      <c r="R29" s="92">
        <f t="shared" si="1"/>
        <v>0.11980111722121653</v>
      </c>
      <c r="S29" s="92">
        <f>P29/'סכום נכסי הקרן'!$C$42</f>
        <v>1.055816078975423E-3</v>
      </c>
    </row>
    <row r="30" spans="2:19">
      <c r="B30" s="118"/>
      <c r="C30" s="88"/>
      <c r="D30" s="88"/>
      <c r="E30" s="88"/>
      <c r="F30" s="88"/>
      <c r="G30" s="88"/>
      <c r="H30" s="88"/>
      <c r="I30" s="88"/>
      <c r="J30" s="103"/>
      <c r="K30" s="88"/>
      <c r="L30" s="88"/>
      <c r="M30" s="92"/>
      <c r="N30" s="91"/>
      <c r="O30" s="103"/>
      <c r="P30" s="88"/>
      <c r="Q30" s="88"/>
      <c r="R30" s="92"/>
      <c r="S30" s="88"/>
    </row>
    <row r="31" spans="2:19">
      <c r="B31" s="116" t="s">
        <v>48</v>
      </c>
      <c r="C31" s="80"/>
      <c r="D31" s="81"/>
      <c r="E31" s="80"/>
      <c r="F31" s="81"/>
      <c r="G31" s="80"/>
      <c r="H31" s="80"/>
      <c r="I31" s="100"/>
      <c r="J31" s="101">
        <v>1.9199999998107624</v>
      </c>
      <c r="K31" s="81"/>
      <c r="L31" s="82"/>
      <c r="M31" s="84">
        <v>5.7399999989300801E-2</v>
      </c>
      <c r="N31" s="83"/>
      <c r="O31" s="101"/>
      <c r="P31" s="83">
        <v>2.7478678310000006</v>
      </c>
      <c r="Q31" s="84"/>
      <c r="R31" s="84">
        <f t="shared" si="0"/>
        <v>2.0452589996501265E-3</v>
      </c>
      <c r="S31" s="84">
        <f>P31/'סכום נכסי הקרן'!$C$42</f>
        <v>1.8025018360324309E-5</v>
      </c>
    </row>
    <row r="32" spans="2:19">
      <c r="B32" s="117" t="s">
        <v>1787</v>
      </c>
      <c r="C32" s="88" t="s">
        <v>1788</v>
      </c>
      <c r="D32" s="89" t="s">
        <v>1759</v>
      </c>
      <c r="E32" s="88" t="s">
        <v>1789</v>
      </c>
      <c r="F32" s="89" t="s">
        <v>478</v>
      </c>
      <c r="G32" s="88" t="s">
        <v>341</v>
      </c>
      <c r="H32" s="88" t="s">
        <v>130</v>
      </c>
      <c r="I32" s="102">
        <v>38118</v>
      </c>
      <c r="J32" s="103">
        <v>1.9199999998107624</v>
      </c>
      <c r="K32" s="89" t="s">
        <v>131</v>
      </c>
      <c r="L32" s="90">
        <v>7.9699999999999993E-2</v>
      </c>
      <c r="M32" s="92">
        <v>5.7399999989300801E-2</v>
      </c>
      <c r="N32" s="91">
        <v>685.11714500000016</v>
      </c>
      <c r="O32" s="103">
        <v>108.4</v>
      </c>
      <c r="P32" s="91">
        <v>2.7478678310000006</v>
      </c>
      <c r="Q32" s="92">
        <v>1.5102432978320785E-5</v>
      </c>
      <c r="R32" s="92">
        <f t="shared" si="0"/>
        <v>2.0452589996501265E-3</v>
      </c>
      <c r="S32" s="92">
        <f>P32/'סכום נכסי הקרן'!$C$42</f>
        <v>1.8025018360324309E-5</v>
      </c>
    </row>
    <row r="33" spans="2:19">
      <c r="B33" s="118"/>
      <c r="C33" s="88"/>
      <c r="D33" s="88"/>
      <c r="E33" s="88"/>
      <c r="F33" s="88"/>
      <c r="G33" s="88"/>
      <c r="H33" s="88"/>
      <c r="I33" s="88"/>
      <c r="J33" s="103"/>
      <c r="K33" s="88"/>
      <c r="L33" s="88"/>
      <c r="M33" s="92"/>
      <c r="N33" s="91"/>
      <c r="O33" s="103"/>
      <c r="P33" s="88"/>
      <c r="Q33" s="88"/>
      <c r="R33" s="92"/>
      <c r="S33" s="88"/>
    </row>
    <row r="34" spans="2:19">
      <c r="B34" s="115" t="s">
        <v>196</v>
      </c>
      <c r="C34" s="80"/>
      <c r="D34" s="81"/>
      <c r="E34" s="80"/>
      <c r="F34" s="81"/>
      <c r="G34" s="80"/>
      <c r="H34" s="80"/>
      <c r="I34" s="100"/>
      <c r="J34" s="101">
        <v>12.345112394273547</v>
      </c>
      <c r="K34" s="81"/>
      <c r="L34" s="82"/>
      <c r="M34" s="84">
        <v>5.9643359037282212E-2</v>
      </c>
      <c r="N34" s="83"/>
      <c r="O34" s="101"/>
      <c r="P34" s="83">
        <v>97.303420492000015</v>
      </c>
      <c r="Q34" s="84"/>
      <c r="R34" s="84">
        <f t="shared" si="0"/>
        <v>7.2423678538272293E-2</v>
      </c>
      <c r="S34" s="84">
        <f>P34/'סכום נכסי הקרן'!$C$42</f>
        <v>6.382752187365509E-4</v>
      </c>
    </row>
    <row r="35" spans="2:19">
      <c r="B35" s="116" t="s">
        <v>68</v>
      </c>
      <c r="C35" s="80"/>
      <c r="D35" s="81"/>
      <c r="E35" s="80"/>
      <c r="F35" s="81"/>
      <c r="G35" s="80"/>
      <c r="H35" s="80"/>
      <c r="I35" s="100"/>
      <c r="J35" s="101">
        <v>12.345112394273547</v>
      </c>
      <c r="K35" s="81"/>
      <c r="L35" s="82"/>
      <c r="M35" s="84">
        <v>5.9643359037282212E-2</v>
      </c>
      <c r="N35" s="83"/>
      <c r="O35" s="101"/>
      <c r="P35" s="83">
        <v>97.303420492000015</v>
      </c>
      <c r="Q35" s="84"/>
      <c r="R35" s="84">
        <f t="shared" si="0"/>
        <v>7.2423678538272293E-2</v>
      </c>
      <c r="S35" s="84">
        <f>P35/'סכום נכסי הקרן'!$C$42</f>
        <v>6.382752187365509E-4</v>
      </c>
    </row>
    <row r="36" spans="2:19">
      <c r="B36" s="117" t="s">
        <v>1793</v>
      </c>
      <c r="C36" s="88">
        <v>4824</v>
      </c>
      <c r="D36" s="89" t="s">
        <v>1759</v>
      </c>
      <c r="E36" s="88"/>
      <c r="F36" s="89" t="s">
        <v>722</v>
      </c>
      <c r="G36" s="88" t="s">
        <v>808</v>
      </c>
      <c r="H36" s="88" t="s">
        <v>703</v>
      </c>
      <c r="I36" s="102">
        <v>42206</v>
      </c>
      <c r="J36" s="103">
        <v>14.339999999942327</v>
      </c>
      <c r="K36" s="89" t="s">
        <v>139</v>
      </c>
      <c r="L36" s="90">
        <v>4.555E-2</v>
      </c>
      <c r="M36" s="92">
        <v>6.2499999999852875E-2</v>
      </c>
      <c r="N36" s="91">
        <v>22897.860075000004</v>
      </c>
      <c r="O36" s="103">
        <v>79.8</v>
      </c>
      <c r="P36" s="91">
        <v>50.976597691000009</v>
      </c>
      <c r="Q36" s="92">
        <v>1.3745946412813142E-4</v>
      </c>
      <c r="R36" s="92">
        <f t="shared" si="0"/>
        <v>3.7942270739098588E-2</v>
      </c>
      <c r="S36" s="92">
        <f>P36/'סכום נכסי הקרן'!$C$42</f>
        <v>3.343880294973113E-4</v>
      </c>
    </row>
    <row r="37" spans="2:19">
      <c r="B37" s="117" t="s">
        <v>1794</v>
      </c>
      <c r="C37" s="88">
        <v>5168</v>
      </c>
      <c r="D37" s="89" t="s">
        <v>1759</v>
      </c>
      <c r="E37" s="88"/>
      <c r="F37" s="89" t="s">
        <v>722</v>
      </c>
      <c r="G37" s="88" t="s">
        <v>882</v>
      </c>
      <c r="H37" s="88" t="s">
        <v>1795</v>
      </c>
      <c r="I37" s="102">
        <v>42408</v>
      </c>
      <c r="J37" s="103">
        <v>10.150000000104692</v>
      </c>
      <c r="K37" s="89" t="s">
        <v>139</v>
      </c>
      <c r="L37" s="90">
        <v>3.9510000000000003E-2</v>
      </c>
      <c r="M37" s="92">
        <v>5.6500000000507269E-2</v>
      </c>
      <c r="N37" s="91">
        <v>19654.144116000003</v>
      </c>
      <c r="O37" s="103">
        <v>84.49</v>
      </c>
      <c r="P37" s="91">
        <v>46.326822801000006</v>
      </c>
      <c r="Q37" s="92">
        <v>4.9814455859504707E-5</v>
      </c>
      <c r="R37" s="92">
        <f t="shared" si="0"/>
        <v>3.4481407799173705E-2</v>
      </c>
      <c r="S37" s="92">
        <f>P37/'סכום נכסי הקרן'!$C$42</f>
        <v>3.0388718923923959E-4</v>
      </c>
    </row>
    <row r="38" spans="2:19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2:19">
      <c r="B41" s="110" t="s">
        <v>220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2:19">
      <c r="B42" s="110" t="s">
        <v>111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2:19">
      <c r="B43" s="110" t="s">
        <v>203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2:19">
      <c r="B44" s="110" t="s">
        <v>211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2:19"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2:19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2:19"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2:19"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2:19"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2:19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19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2:19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2:19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2:19"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2:19">
      <c r="B55" s="94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2:19">
      <c r="B56" s="94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2:19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2:19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2:19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2:19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2:19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2:19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2:19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  <row r="64" spans="2:19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</row>
    <row r="65" spans="2:19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2:19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</row>
    <row r="67" spans="2:19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</row>
    <row r="68" spans="2:19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2:19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</row>
    <row r="70" spans="2:19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</row>
    <row r="71" spans="2:19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</row>
    <row r="72" spans="2:19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</row>
    <row r="73" spans="2:19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</row>
    <row r="74" spans="2:19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</row>
    <row r="75" spans="2:19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19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2:19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</row>
    <row r="78" spans="2:19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2:19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</row>
    <row r="80" spans="2:19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2:19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</row>
    <row r="82" spans="2:19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</row>
    <row r="83" spans="2:19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</row>
    <row r="84" spans="2:19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</row>
    <row r="85" spans="2:19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</row>
    <row r="86" spans="2:19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</row>
    <row r="87" spans="2:19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</row>
    <row r="88" spans="2:19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2:19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</row>
    <row r="90" spans="2:19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</row>
    <row r="91" spans="2:19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</row>
    <row r="92" spans="2:19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</row>
    <row r="93" spans="2:19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</row>
    <row r="94" spans="2:19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</row>
    <row r="96" spans="2:19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</row>
    <row r="97" spans="2:19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</row>
    <row r="98" spans="2:19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</row>
    <row r="99" spans="2:19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2:19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</row>
    <row r="101" spans="2:19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</row>
    <row r="102" spans="2:19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</row>
    <row r="103" spans="2:19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</row>
    <row r="105" spans="2:19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</row>
    <row r="106" spans="2:19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</row>
    <row r="107" spans="2:19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</row>
    <row r="108" spans="2:19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</row>
    <row r="109" spans="2:19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</row>
    <row r="110" spans="2:19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</row>
    <row r="111" spans="2:19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</row>
    <row r="112" spans="2:19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</row>
    <row r="113" spans="2:19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2:19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</row>
    <row r="115" spans="2:19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</row>
    <row r="116" spans="2:19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</row>
    <row r="117" spans="2:19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</row>
    <row r="118" spans="2:19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</row>
    <row r="119" spans="2:19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</row>
    <row r="120" spans="2:19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2:19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</row>
    <row r="122" spans="2:19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</row>
    <row r="123" spans="2:19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</row>
    <row r="124" spans="2:19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</row>
    <row r="125" spans="2:19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2:19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</row>
    <row r="127" spans="2:19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2:19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</row>
    <row r="129" spans="2:19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2:19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</row>
    <row r="131" spans="2:19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</row>
    <row r="132" spans="2:19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</row>
    <row r="133" spans="2:19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</row>
    <row r="134" spans="2:19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</row>
    <row r="135" spans="2:19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</row>
    <row r="136" spans="2:19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</row>
    <row r="137" spans="2:19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</row>
    <row r="138" spans="2:19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</row>
    <row r="139" spans="2:19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2:19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</row>
    <row r="141" spans="2:19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</row>
    <row r="142" spans="2:19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</row>
    <row r="143" spans="2:19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</row>
    <row r="144" spans="2:19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</row>
    <row r="145" spans="2:19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</row>
    <row r="146" spans="2:19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</row>
    <row r="147" spans="2:19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</row>
    <row r="148" spans="2:19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</row>
    <row r="149" spans="2:19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</row>
    <row r="150" spans="2:19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</row>
    <row r="151" spans="2:19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</row>
    <row r="152" spans="2:19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2:19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2:19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2:19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2:19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2:19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</row>
    <row r="158" spans="2:19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2:19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</row>
    <row r="160" spans="2:19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</row>
    <row r="161" spans="2:19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</row>
    <row r="162" spans="2:19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</row>
    <row r="163" spans="2:19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</row>
    <row r="164" spans="2:19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</row>
    <row r="165" spans="2:19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</row>
    <row r="166" spans="2:19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</row>
    <row r="167" spans="2:19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</row>
    <row r="168" spans="2:19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</row>
    <row r="169" spans="2:19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</row>
    <row r="170" spans="2:19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</row>
    <row r="171" spans="2:19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</row>
    <row r="172" spans="2:19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</row>
    <row r="173" spans="2:19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</row>
    <row r="174" spans="2:19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</row>
    <row r="175" spans="2:19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</row>
    <row r="176" spans="2:19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</row>
    <row r="177" spans="2:19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2:19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</row>
    <row r="179" spans="2:19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</row>
    <row r="180" spans="2:19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</row>
    <row r="181" spans="2:19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</row>
    <row r="182" spans="2:19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</row>
    <row r="183" spans="2:19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</row>
    <row r="184" spans="2:19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</row>
    <row r="185" spans="2:19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</row>
    <row r="186" spans="2:19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</row>
    <row r="187" spans="2:19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</row>
    <row r="188" spans="2:19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</row>
    <row r="189" spans="2:19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</row>
    <row r="190" spans="2:19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</row>
    <row r="191" spans="2:19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</row>
    <row r="192" spans="2:19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</row>
    <row r="193" spans="2:19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</row>
    <row r="194" spans="2:19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</row>
    <row r="195" spans="2:19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</row>
    <row r="196" spans="2:19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</row>
    <row r="197" spans="2:19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</row>
    <row r="198" spans="2:19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</row>
    <row r="199" spans="2:19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2:19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</row>
    <row r="201" spans="2:19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</row>
    <row r="202" spans="2:19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</row>
    <row r="203" spans="2:19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</row>
    <row r="204" spans="2:19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</row>
    <row r="205" spans="2:19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</row>
    <row r="206" spans="2:19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</row>
    <row r="207" spans="2:19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</row>
    <row r="208" spans="2:19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</row>
    <row r="209" spans="2:19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</row>
    <row r="210" spans="2:19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</row>
    <row r="211" spans="2:19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</row>
    <row r="212" spans="2:19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</row>
    <row r="213" spans="2:19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</row>
    <row r="214" spans="2:19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</row>
    <row r="215" spans="2:19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</row>
    <row r="216" spans="2:19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</row>
    <row r="217" spans="2:19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</row>
    <row r="218" spans="2:19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</row>
    <row r="219" spans="2:19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</row>
    <row r="220" spans="2:19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</row>
    <row r="221" spans="2:19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</row>
    <row r="222" spans="2:19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</row>
    <row r="223" spans="2:19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</row>
    <row r="224" spans="2:19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</row>
    <row r="225" spans="2:19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</row>
    <row r="226" spans="2:19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</row>
    <row r="227" spans="2:19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</row>
    <row r="228" spans="2:19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</row>
    <row r="229" spans="2:19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</row>
    <row r="230" spans="2:19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</row>
    <row r="231" spans="2:19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</row>
    <row r="232" spans="2:19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</row>
    <row r="233" spans="2:19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</row>
    <row r="234" spans="2:19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</row>
    <row r="235" spans="2:19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</row>
    <row r="236" spans="2:19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</row>
    <row r="237" spans="2:19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</row>
    <row r="238" spans="2:19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</row>
    <row r="239" spans="2:19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</row>
    <row r="240" spans="2:19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</row>
    <row r="241" spans="2:19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</row>
    <row r="242" spans="2:19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</row>
    <row r="243" spans="2:19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</row>
    <row r="244" spans="2:19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</row>
    <row r="245" spans="2:19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</row>
    <row r="246" spans="2:19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</row>
    <row r="247" spans="2:19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</row>
    <row r="248" spans="2:19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</row>
    <row r="249" spans="2:19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</row>
    <row r="250" spans="2:19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</row>
    <row r="251" spans="2:19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</row>
    <row r="252" spans="2:19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</row>
    <row r="253" spans="2:19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</row>
    <row r="254" spans="2:19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</row>
    <row r="255" spans="2:19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</row>
    <row r="256" spans="2:19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</row>
    <row r="257" spans="2:19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</row>
    <row r="258" spans="2:19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</row>
    <row r="259" spans="2:19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</row>
    <row r="260" spans="2:19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</row>
    <row r="261" spans="2:19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</row>
    <row r="262" spans="2:19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</row>
    <row r="263" spans="2:19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</row>
    <row r="264" spans="2:19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</row>
    <row r="265" spans="2:19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</row>
    <row r="266" spans="2:19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</row>
    <row r="267" spans="2:19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</row>
    <row r="268" spans="2:19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</row>
    <row r="269" spans="2:19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</row>
    <row r="270" spans="2:19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</row>
    <row r="271" spans="2:19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</row>
    <row r="272" spans="2:19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</row>
    <row r="273" spans="2:19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</row>
    <row r="274" spans="2:19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</row>
    <row r="275" spans="2:19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</row>
    <row r="276" spans="2:19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</row>
    <row r="277" spans="2:19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</row>
    <row r="278" spans="2:19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</row>
    <row r="279" spans="2:19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</row>
    <row r="280" spans="2:19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</row>
    <row r="281" spans="2:19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</row>
    <row r="282" spans="2:19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</row>
    <row r="283" spans="2:19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</row>
    <row r="284" spans="2:19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</row>
    <row r="285" spans="2:19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</row>
    <row r="286" spans="2:19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</row>
    <row r="287" spans="2:19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</row>
    <row r="288" spans="2:19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</row>
    <row r="289" spans="2:19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</row>
    <row r="290" spans="2:19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</row>
    <row r="291" spans="2:19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</row>
    <row r="292" spans="2:19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</row>
    <row r="293" spans="2:19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</row>
    <row r="294" spans="2:19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</row>
    <row r="295" spans="2:19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</row>
    <row r="296" spans="2:19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</row>
    <row r="297" spans="2:19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</row>
    <row r="298" spans="2:19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</row>
    <row r="299" spans="2:19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</row>
    <row r="300" spans="2:19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</row>
    <row r="301" spans="2:19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</row>
    <row r="302" spans="2:19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</row>
    <row r="303" spans="2:19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</row>
    <row r="304" spans="2:19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</row>
    <row r="305" spans="2:19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</row>
    <row r="306" spans="2:19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</row>
    <row r="307" spans="2:19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</row>
    <row r="308" spans="2:19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</row>
    <row r="309" spans="2:19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</row>
    <row r="310" spans="2:19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</row>
    <row r="311" spans="2:19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</row>
    <row r="312" spans="2:19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</row>
    <row r="313" spans="2:19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</row>
    <row r="314" spans="2:19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</row>
    <row r="315" spans="2:19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</row>
    <row r="316" spans="2:19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</row>
    <row r="317" spans="2:19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</row>
    <row r="318" spans="2:19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</row>
    <row r="319" spans="2:19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</row>
    <row r="320" spans="2:19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</row>
    <row r="321" spans="2:19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</row>
    <row r="322" spans="2:19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</row>
    <row r="323" spans="2:19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</row>
    <row r="324" spans="2:19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</row>
    <row r="325" spans="2:19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</row>
    <row r="326" spans="2:19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</row>
    <row r="327" spans="2:19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</row>
    <row r="328" spans="2:19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</row>
    <row r="329" spans="2:19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</row>
    <row r="330" spans="2:19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</row>
    <row r="331" spans="2:19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</row>
    <row r="332" spans="2:19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</row>
    <row r="333" spans="2:19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</row>
    <row r="334" spans="2:19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</row>
    <row r="335" spans="2:19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</row>
    <row r="336" spans="2:19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</row>
    <row r="337" spans="2:19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</row>
    <row r="338" spans="2:19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</row>
    <row r="339" spans="2:19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</row>
    <row r="340" spans="2:19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</row>
    <row r="341" spans="2:19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</row>
    <row r="342" spans="2:19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</row>
    <row r="343" spans="2:19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</row>
    <row r="344" spans="2:19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</row>
    <row r="345" spans="2:19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</row>
    <row r="346" spans="2:19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</row>
    <row r="347" spans="2:19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</row>
    <row r="348" spans="2:19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</row>
    <row r="349" spans="2:19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</row>
    <row r="350" spans="2:19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</row>
    <row r="351" spans="2:19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</row>
    <row r="352" spans="2:19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</row>
    <row r="353" spans="2:19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</row>
    <row r="354" spans="2:19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</row>
    <row r="355" spans="2:19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</row>
    <row r="356" spans="2:19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</row>
    <row r="357" spans="2:19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</row>
    <row r="358" spans="2:19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</row>
    <row r="359" spans="2:19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</row>
    <row r="360" spans="2:19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</row>
    <row r="361" spans="2:19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</row>
    <row r="362" spans="2:19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</row>
    <row r="363" spans="2:19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</row>
    <row r="364" spans="2:19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</row>
    <row r="365" spans="2:19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</row>
    <row r="366" spans="2:19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</row>
    <row r="367" spans="2:19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</row>
    <row r="368" spans="2:19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</row>
    <row r="369" spans="2:19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</row>
    <row r="370" spans="2:19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</row>
    <row r="371" spans="2:19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</row>
    <row r="372" spans="2:19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</row>
    <row r="373" spans="2:19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</row>
    <row r="374" spans="2:19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</row>
    <row r="375" spans="2:19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</row>
    <row r="376" spans="2:19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</row>
    <row r="377" spans="2:19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</row>
    <row r="378" spans="2:19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</row>
    <row r="379" spans="2:19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</row>
    <row r="380" spans="2:19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</row>
    <row r="381" spans="2:19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</row>
    <row r="382" spans="2:19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</row>
    <row r="383" spans="2:19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</row>
    <row r="384" spans="2:19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</row>
    <row r="385" spans="2:19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</row>
    <row r="386" spans="2:19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</row>
    <row r="387" spans="2:19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</row>
    <row r="388" spans="2:19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</row>
    <row r="389" spans="2:19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</row>
    <row r="390" spans="2:19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</row>
    <row r="391" spans="2:19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</row>
    <row r="392" spans="2:19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</row>
    <row r="393" spans="2:19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</row>
    <row r="394" spans="2:19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</row>
    <row r="395" spans="2:19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</row>
    <row r="396" spans="2:19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</row>
    <row r="397" spans="2:19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</row>
    <row r="398" spans="2:19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</row>
    <row r="399" spans="2:19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</row>
    <row r="400" spans="2:19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</row>
    <row r="401" spans="2:19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</row>
    <row r="402" spans="2:19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</row>
    <row r="403" spans="2:19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</row>
    <row r="404" spans="2:19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</row>
    <row r="405" spans="2:19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</row>
    <row r="406" spans="2:19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</row>
    <row r="407" spans="2:19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</row>
    <row r="408" spans="2:19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</row>
    <row r="409" spans="2:19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</row>
    <row r="410" spans="2:19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</row>
    <row r="411" spans="2:19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</row>
    <row r="412" spans="2:19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</row>
    <row r="413" spans="2:19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</row>
    <row r="414" spans="2:19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</row>
    <row r="415" spans="2:19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</row>
    <row r="416" spans="2:19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</row>
    <row r="417" spans="2:19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</row>
    <row r="418" spans="2:19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</row>
    <row r="419" spans="2:19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</row>
    <row r="420" spans="2:19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</row>
    <row r="421" spans="2:19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</row>
    <row r="422" spans="2:19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</row>
    <row r="423" spans="2:19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</row>
    <row r="424" spans="2:19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</row>
    <row r="425" spans="2:19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</row>
    <row r="426" spans="2:19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</row>
    <row r="427" spans="2:19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</row>
    <row r="428" spans="2:19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</row>
    <row r="429" spans="2:19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</row>
    <row r="430" spans="2:19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</row>
    <row r="431" spans="2:19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</row>
    <row r="432" spans="2:19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</row>
    <row r="433" spans="2:19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</row>
    <row r="434" spans="2:19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</row>
    <row r="435" spans="2:19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</row>
    <row r="436" spans="2:19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</row>
    <row r="437" spans="2:19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</row>
    <row r="438" spans="2:19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</row>
    <row r="439" spans="2:19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</row>
    <row r="440" spans="2:19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</row>
    <row r="441" spans="2:19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</row>
    <row r="442" spans="2:19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</row>
    <row r="443" spans="2:19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</row>
    <row r="444" spans="2:19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</row>
    <row r="445" spans="2:19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</row>
    <row r="446" spans="2:19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</row>
    <row r="447" spans="2:19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</row>
    <row r="448" spans="2:19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</row>
    <row r="449" spans="2:19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</row>
    <row r="450" spans="2:19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</row>
    <row r="451" spans="2:19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</row>
    <row r="452" spans="2:19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</row>
    <row r="453" spans="2:19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</row>
    <row r="454" spans="2:19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</row>
    <row r="455" spans="2:19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</row>
    <row r="456" spans="2:19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</row>
    <row r="457" spans="2:19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</row>
    <row r="458" spans="2:19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</row>
    <row r="459" spans="2:19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</row>
    <row r="460" spans="2:19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</row>
    <row r="461" spans="2:19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</row>
    <row r="462" spans="2:19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</row>
    <row r="463" spans="2:19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</row>
    <row r="464" spans="2:19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</row>
    <row r="465" spans="2:19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</row>
    <row r="466" spans="2:19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</row>
    <row r="467" spans="2:19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</row>
    <row r="468" spans="2:19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</row>
    <row r="469" spans="2:19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</row>
    <row r="470" spans="2:19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</row>
    <row r="471" spans="2:19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</row>
    <row r="472" spans="2:19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</row>
    <row r="473" spans="2:19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</row>
    <row r="474" spans="2:19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</row>
    <row r="475" spans="2:19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</row>
    <row r="476" spans="2:19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</row>
    <row r="477" spans="2:19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</row>
    <row r="478" spans="2:19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</row>
    <row r="479" spans="2:19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</row>
    <row r="480" spans="2:19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</row>
    <row r="481" spans="2:19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</row>
    <row r="482" spans="2:19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</row>
    <row r="483" spans="2:19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</row>
    <row r="484" spans="2:19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</row>
    <row r="485" spans="2:19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</row>
    <row r="486" spans="2:19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</row>
    <row r="487" spans="2:19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</row>
    <row r="488" spans="2:19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</row>
    <row r="489" spans="2:19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</row>
    <row r="490" spans="2:19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</row>
    <row r="491" spans="2:19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</row>
    <row r="492" spans="2:19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</row>
    <row r="493" spans="2:19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</row>
    <row r="494" spans="2:19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</row>
    <row r="495" spans="2:19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</row>
    <row r="496" spans="2:19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</row>
    <row r="497" spans="2:19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</row>
    <row r="498" spans="2:19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</row>
    <row r="499" spans="2:19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</row>
    <row r="500" spans="2:19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</row>
    <row r="501" spans="2:19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</row>
    <row r="502" spans="2:19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</row>
    <row r="503" spans="2:19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</row>
    <row r="504" spans="2:19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</row>
    <row r="505" spans="2:19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</row>
    <row r="506" spans="2:19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</row>
    <row r="507" spans="2:19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</row>
    <row r="508" spans="2:19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</row>
    <row r="509" spans="2:19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</row>
    <row r="510" spans="2:19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</row>
    <row r="511" spans="2:19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</row>
    <row r="512" spans="2:19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</row>
    <row r="513" spans="2:19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</row>
    <row r="514" spans="2:19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</row>
    <row r="515" spans="2:19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</row>
    <row r="516" spans="2:19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</row>
    <row r="517" spans="2:19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</row>
    <row r="518" spans="2:19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</row>
    <row r="519" spans="2:19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</row>
    <row r="520" spans="2:19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</row>
    <row r="521" spans="2:19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</row>
    <row r="522" spans="2:19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</row>
    <row r="523" spans="2:19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</row>
    <row r="524" spans="2:19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</row>
    <row r="525" spans="2:19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</row>
    <row r="526" spans="2:19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</row>
    <row r="527" spans="2:19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</row>
    <row r="528" spans="2:19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</row>
    <row r="529" spans="2:19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</row>
    <row r="530" spans="2:19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</row>
    <row r="531" spans="2:19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</row>
    <row r="532" spans="2:19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</row>
    <row r="533" spans="2:19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</row>
    <row r="534" spans="2:19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</row>
    <row r="535" spans="2:19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</row>
    <row r="536" spans="2:19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</row>
    <row r="537" spans="2:19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</row>
    <row r="538" spans="2:19">
      <c r="B538" s="111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</row>
    <row r="539" spans="2:19">
      <c r="B539" s="111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</row>
    <row r="540" spans="2:19">
      <c r="B540" s="112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</row>
    <row r="541" spans="2:19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</row>
    <row r="542" spans="2:19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</row>
    <row r="543" spans="2:19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</row>
    <row r="544" spans="2:19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</row>
    <row r="545" spans="2:19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</row>
    <row r="546" spans="2:19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</row>
    <row r="547" spans="2:19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</row>
    <row r="548" spans="2:19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</row>
    <row r="549" spans="2:19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</row>
    <row r="550" spans="2:19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</row>
    <row r="551" spans="2:19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</row>
    <row r="552" spans="2:19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</row>
    <row r="553" spans="2:19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</row>
    <row r="554" spans="2:19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</row>
    <row r="555" spans="2:19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</row>
    <row r="556" spans="2:19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</row>
    <row r="557" spans="2:19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</row>
    <row r="558" spans="2:19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</row>
    <row r="559" spans="2:19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</row>
    <row r="560" spans="2:19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</row>
    <row r="561" spans="2:19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</row>
    <row r="562" spans="2:19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</row>
    <row r="563" spans="2:19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</row>
    <row r="564" spans="2:19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</row>
    <row r="565" spans="2:19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</row>
    <row r="566" spans="2:19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</row>
    <row r="567" spans="2:19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</row>
    <row r="568" spans="2:19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</row>
    <row r="569" spans="2:19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</row>
    <row r="570" spans="2:19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</row>
    <row r="571" spans="2:19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</row>
    <row r="572" spans="2:19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</row>
    <row r="573" spans="2:19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</row>
    <row r="574" spans="2:19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</row>
    <row r="575" spans="2:19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</row>
    <row r="576" spans="2:19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</row>
    <row r="577" spans="2:19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</row>
    <row r="578" spans="2:19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</row>
    <row r="579" spans="2:19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</row>
    <row r="580" spans="2:19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</row>
    <row r="581" spans="2:19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</row>
    <row r="582" spans="2:19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</row>
    <row r="583" spans="2:19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</row>
    <row r="584" spans="2:19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</row>
    <row r="585" spans="2:19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</row>
    <row r="586" spans="2:19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</row>
    <row r="587" spans="2:19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</row>
    <row r="588" spans="2:19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</row>
    <row r="589" spans="2:19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</row>
    <row r="590" spans="2:19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</row>
    <row r="591" spans="2:19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</row>
    <row r="592" spans="2:19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</row>
    <row r="593" spans="2:19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</row>
    <row r="594" spans="2:19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</row>
    <row r="595" spans="2:19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</row>
    <row r="596" spans="2:19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</row>
    <row r="597" spans="2:19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</row>
    <row r="598" spans="2:19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</row>
    <row r="599" spans="2:19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</row>
    <row r="600" spans="2:19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</row>
    <row r="601" spans="2:19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</row>
    <row r="602" spans="2:19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</row>
    <row r="603" spans="2:19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</row>
    <row r="604" spans="2:19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</row>
    <row r="605" spans="2:19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</row>
    <row r="606" spans="2:19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</row>
    <row r="607" spans="2:19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</row>
    <row r="608" spans="2:19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</row>
    <row r="609" spans="2:19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</row>
    <row r="610" spans="2:19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</row>
    <row r="611" spans="2:19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</row>
    <row r="612" spans="2:19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</row>
    <row r="613" spans="2:19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</row>
    <row r="614" spans="2:19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</row>
    <row r="615" spans="2:19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</row>
    <row r="616" spans="2:19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</row>
    <row r="617" spans="2:19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</row>
    <row r="618" spans="2:19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</row>
    <row r="619" spans="2:19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</row>
    <row r="620" spans="2:19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</row>
    <row r="621" spans="2:19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</row>
    <row r="622" spans="2:19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</row>
    <row r="623" spans="2:19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</row>
    <row r="624" spans="2:19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</row>
    <row r="625" spans="2:19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</row>
    <row r="626" spans="2:19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</row>
    <row r="627" spans="2:19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</row>
    <row r="628" spans="2:19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</row>
    <row r="629" spans="2:19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</row>
    <row r="630" spans="2:19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</row>
    <row r="631" spans="2:19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</row>
    <row r="632" spans="2:19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</row>
    <row r="633" spans="2:19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</row>
    <row r="634" spans="2:19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</row>
    <row r="635" spans="2:19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</row>
    <row r="636" spans="2:19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</row>
    <row r="637" spans="2:19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</row>
    <row r="638" spans="2:19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</row>
    <row r="639" spans="2:19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</row>
    <row r="640" spans="2:19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</row>
    <row r="641" spans="2:19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</row>
    <row r="642" spans="2:19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</row>
    <row r="643" spans="2:19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</row>
    <row r="644" spans="2:19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</row>
    <row r="645" spans="2:19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</row>
    <row r="646" spans="2:19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</row>
    <row r="647" spans="2:19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</row>
    <row r="648" spans="2:19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</row>
    <row r="649" spans="2:19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</row>
    <row r="650" spans="2:19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</row>
    <row r="651" spans="2:19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</row>
    <row r="652" spans="2:19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</row>
    <row r="653" spans="2:19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</row>
    <row r="654" spans="2:19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</row>
    <row r="655" spans="2:19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</row>
    <row r="656" spans="2:19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</row>
    <row r="657" spans="2:19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</row>
    <row r="658" spans="2:19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</row>
    <row r="659" spans="2:19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</row>
    <row r="660" spans="2:19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</row>
    <row r="661" spans="2:19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</row>
    <row r="662" spans="2:19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</row>
    <row r="663" spans="2:19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</row>
    <row r="664" spans="2:19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</row>
    <row r="665" spans="2:19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</row>
    <row r="666" spans="2:19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</row>
    <row r="667" spans="2:19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</row>
    <row r="668" spans="2:19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C5:C32 A1:B32 D1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" customWidth="1"/>
    <col min="2" max="2" width="37.140625" style="2" bestFit="1" customWidth="1"/>
    <col min="3" max="3" width="44.7109375" style="2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145</v>
      </c>
      <c r="C1" s="46" t="s" vm="1">
        <v>229</v>
      </c>
    </row>
    <row r="2" spans="2:49">
      <c r="B2" s="46" t="s">
        <v>144</v>
      </c>
      <c r="C2" s="46" t="s">
        <v>230</v>
      </c>
    </row>
    <row r="3" spans="2:49">
      <c r="B3" s="46" t="s">
        <v>146</v>
      </c>
      <c r="C3" s="46" t="s">
        <v>231</v>
      </c>
    </row>
    <row r="4" spans="2:49">
      <c r="B4" s="46" t="s">
        <v>147</v>
      </c>
      <c r="C4" s="46">
        <v>12152</v>
      </c>
    </row>
    <row r="6" spans="2:49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2:49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</row>
    <row r="8" spans="2:49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110</v>
      </c>
      <c r="K8" s="29" t="s">
        <v>59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4" t="s">
        <v>30</v>
      </c>
      <c r="C11" s="74"/>
      <c r="D11" s="75"/>
      <c r="E11" s="74"/>
      <c r="F11" s="75"/>
      <c r="G11" s="75"/>
      <c r="H11" s="77"/>
      <c r="I11" s="77"/>
      <c r="J11" s="77">
        <v>1950.8636328920006</v>
      </c>
      <c r="K11" s="78"/>
      <c r="L11" s="78">
        <f>IFERROR(J11/$J$11,0)</f>
        <v>1</v>
      </c>
      <c r="M11" s="78">
        <f>J11/'סכום נכסי הקרן'!$C$42</f>
        <v>1.2796959302285775E-2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5" t="s">
        <v>197</v>
      </c>
      <c r="C12" s="80"/>
      <c r="D12" s="81"/>
      <c r="E12" s="80"/>
      <c r="F12" s="81"/>
      <c r="G12" s="81"/>
      <c r="H12" s="83"/>
      <c r="I12" s="83"/>
      <c r="J12" s="83">
        <v>724.34647289200018</v>
      </c>
      <c r="K12" s="84"/>
      <c r="L12" s="84">
        <f t="shared" ref="L12:L49" si="0">IFERROR(J12/$J$11,0)</f>
        <v>0.37129528721503408</v>
      </c>
      <c r="M12" s="84">
        <f>J12/'סכום נכסי הקרן'!$C$42</f>
        <v>4.7514506796212993E-3</v>
      </c>
    </row>
    <row r="13" spans="2:49">
      <c r="B13" s="86" t="s">
        <v>1796</v>
      </c>
      <c r="C13" s="88">
        <v>9114</v>
      </c>
      <c r="D13" s="89" t="s">
        <v>28</v>
      </c>
      <c r="E13" s="88" t="s">
        <v>1797</v>
      </c>
      <c r="F13" s="89" t="s">
        <v>1194</v>
      </c>
      <c r="G13" s="89" t="s">
        <v>131</v>
      </c>
      <c r="H13" s="91">
        <v>291.76000000000005</v>
      </c>
      <c r="I13" s="91">
        <v>824.19640000000004</v>
      </c>
      <c r="J13" s="91">
        <v>8.8973200000000023</v>
      </c>
      <c r="K13" s="92">
        <v>3.5074255936133896E-5</v>
      </c>
      <c r="L13" s="92">
        <f t="shared" si="0"/>
        <v>4.5607083191204047E-3</v>
      </c>
      <c r="M13" s="92">
        <f>J13/'סכום נכסי הקרן'!$C$42</f>
        <v>5.8363198749379988E-5</v>
      </c>
    </row>
    <row r="14" spans="2:49">
      <c r="B14" s="86" t="s">
        <v>1798</v>
      </c>
      <c r="C14" s="88">
        <v>8423</v>
      </c>
      <c r="D14" s="89" t="s">
        <v>28</v>
      </c>
      <c r="E14" s="88" t="s">
        <v>1799</v>
      </c>
      <c r="F14" s="89" t="s">
        <v>488</v>
      </c>
      <c r="G14" s="89" t="s">
        <v>131</v>
      </c>
      <c r="H14" s="91">
        <v>250267.17000000004</v>
      </c>
      <c r="I14" s="91">
        <v>0</v>
      </c>
      <c r="J14" s="91">
        <v>0</v>
      </c>
      <c r="K14" s="92">
        <v>5.0910979120324564E-5</v>
      </c>
      <c r="L14" s="92">
        <f t="shared" ref="L14" si="1">IFERROR(J14/$J$11,0)</f>
        <v>0</v>
      </c>
      <c r="M14" s="92">
        <f>J14/'סכום נכסי הקרן'!$C$42</f>
        <v>0</v>
      </c>
    </row>
    <row r="15" spans="2:49">
      <c r="B15" s="86" t="s">
        <v>1800</v>
      </c>
      <c r="C15" s="88">
        <v>8460</v>
      </c>
      <c r="D15" s="89" t="s">
        <v>28</v>
      </c>
      <c r="E15" s="88">
        <v>513644005</v>
      </c>
      <c r="F15" s="89" t="s">
        <v>1194</v>
      </c>
      <c r="G15" s="89" t="s">
        <v>131</v>
      </c>
      <c r="H15" s="91">
        <v>1082.7600000000002</v>
      </c>
      <c r="I15" s="91">
        <v>322.17919999999998</v>
      </c>
      <c r="J15" s="91">
        <v>12.907190000000002</v>
      </c>
      <c r="K15" s="92">
        <v>9.4715040524672855E-5</v>
      </c>
      <c r="L15" s="92">
        <f t="shared" si="0"/>
        <v>6.6161415807757494E-3</v>
      </c>
      <c r="M15" s="92">
        <f>J15/'סכום נכסי הקרן'!$C$42</f>
        <v>8.466649454734793E-5</v>
      </c>
    </row>
    <row r="16" spans="2:49">
      <c r="B16" s="86" t="s">
        <v>1801</v>
      </c>
      <c r="C16" s="88">
        <v>8525</v>
      </c>
      <c r="D16" s="89" t="s">
        <v>28</v>
      </c>
      <c r="E16" s="88" t="s">
        <v>1802</v>
      </c>
      <c r="F16" s="89" t="s">
        <v>1194</v>
      </c>
      <c r="G16" s="89" t="s">
        <v>131</v>
      </c>
      <c r="H16" s="91">
        <v>418.65000000000009</v>
      </c>
      <c r="I16" s="91">
        <v>580.20000000000005</v>
      </c>
      <c r="J16" s="91">
        <v>8.9873400000000014</v>
      </c>
      <c r="K16" s="92">
        <v>4.1778964494857819E-5</v>
      </c>
      <c r="L16" s="92">
        <f t="shared" si="0"/>
        <v>4.6068519851779604E-3</v>
      </c>
      <c r="M16" s="92">
        <f>J16/'סכום נכסי הקרן'!$C$42</f>
        <v>5.8953697365976797E-5</v>
      </c>
    </row>
    <row r="17" spans="2:13">
      <c r="B17" s="86" t="s">
        <v>1803</v>
      </c>
      <c r="C17" s="88">
        <v>9326</v>
      </c>
      <c r="D17" s="89" t="s">
        <v>28</v>
      </c>
      <c r="E17" s="88" t="s">
        <v>1804</v>
      </c>
      <c r="F17" s="89" t="s">
        <v>1370</v>
      </c>
      <c r="G17" s="89" t="s">
        <v>131</v>
      </c>
      <c r="H17" s="91">
        <v>1858.3227600000005</v>
      </c>
      <c r="I17" s="91">
        <v>100</v>
      </c>
      <c r="J17" s="91">
        <v>6.8757942120000006</v>
      </c>
      <c r="K17" s="92">
        <v>9.2916138000000023E-7</v>
      </c>
      <c r="L17" s="92">
        <f t="shared" si="0"/>
        <v>3.5244873583537878E-3</v>
      </c>
      <c r="M17" s="92">
        <f>J17/'סכום נכסי הקרן'!$C$42</f>
        <v>4.5102721286274119E-5</v>
      </c>
    </row>
    <row r="18" spans="2:13">
      <c r="B18" s="86" t="s">
        <v>1805</v>
      </c>
      <c r="C18" s="88">
        <v>8561</v>
      </c>
      <c r="D18" s="89" t="s">
        <v>28</v>
      </c>
      <c r="E18" s="88" t="s">
        <v>1806</v>
      </c>
      <c r="F18" s="89" t="s">
        <v>504</v>
      </c>
      <c r="G18" s="89" t="s">
        <v>132</v>
      </c>
      <c r="H18" s="91">
        <v>79072.300000000017</v>
      </c>
      <c r="I18" s="91">
        <v>101.42910000000001</v>
      </c>
      <c r="J18" s="91">
        <v>80.202320000000014</v>
      </c>
      <c r="K18" s="92">
        <v>1.2182405170535441E-4</v>
      </c>
      <c r="L18" s="92">
        <f t="shared" si="0"/>
        <v>4.1111187193082502E-2</v>
      </c>
      <c r="M18" s="92">
        <f>J18/'סכום נכסי הקרן'!$C$42</f>
        <v>5.2609818937852893E-4</v>
      </c>
    </row>
    <row r="19" spans="2:13">
      <c r="B19" s="86" t="s">
        <v>1807</v>
      </c>
      <c r="C19" s="88">
        <v>9398</v>
      </c>
      <c r="D19" s="89" t="s">
        <v>28</v>
      </c>
      <c r="E19" s="88" t="s">
        <v>1808</v>
      </c>
      <c r="F19" s="89" t="s">
        <v>1370</v>
      </c>
      <c r="G19" s="89" t="s">
        <v>131</v>
      </c>
      <c r="H19" s="91">
        <v>1858.3227600000005</v>
      </c>
      <c r="I19" s="91">
        <v>100</v>
      </c>
      <c r="J19" s="91">
        <v>6.8757942120000006</v>
      </c>
      <c r="K19" s="92">
        <v>9.2916138000000023E-7</v>
      </c>
      <c r="L19" s="92">
        <f t="shared" si="0"/>
        <v>3.5244873583537878E-3</v>
      </c>
      <c r="M19" s="92">
        <f>J19/'סכום נכסי הקרן'!$C$42</f>
        <v>4.5102721286274119E-5</v>
      </c>
    </row>
    <row r="20" spans="2:13">
      <c r="B20" s="86" t="s">
        <v>1809</v>
      </c>
      <c r="C20" s="88">
        <v>9113</v>
      </c>
      <c r="D20" s="89" t="s">
        <v>28</v>
      </c>
      <c r="E20" s="88" t="s">
        <v>1810</v>
      </c>
      <c r="F20" s="89" t="s">
        <v>1421</v>
      </c>
      <c r="G20" s="89" t="s">
        <v>132</v>
      </c>
      <c r="H20" s="91">
        <v>4649.0610730000008</v>
      </c>
      <c r="I20" s="91">
        <v>2168.9050000000002</v>
      </c>
      <c r="J20" s="91">
        <v>100.83371805800003</v>
      </c>
      <c r="K20" s="92">
        <v>1.5495658157456602E-4</v>
      </c>
      <c r="L20" s="92">
        <f t="shared" si="0"/>
        <v>5.1686707547324587E-2</v>
      </c>
      <c r="M20" s="92">
        <f>J20/'סכום נכסי הקרן'!$C$42</f>
        <v>6.614326929522598E-4</v>
      </c>
    </row>
    <row r="21" spans="2:13">
      <c r="B21" s="86" t="s">
        <v>1811</v>
      </c>
      <c r="C21" s="88">
        <v>9266</v>
      </c>
      <c r="D21" s="89" t="s">
        <v>28</v>
      </c>
      <c r="E21" s="88" t="s">
        <v>1810</v>
      </c>
      <c r="F21" s="89" t="s">
        <v>1421</v>
      </c>
      <c r="G21" s="89" t="s">
        <v>132</v>
      </c>
      <c r="H21" s="91">
        <v>112076.47338000001</v>
      </c>
      <c r="I21" s="91">
        <v>96.629199999999997</v>
      </c>
      <c r="J21" s="91">
        <v>108.29859962900002</v>
      </c>
      <c r="K21" s="92">
        <v>2.1388229337482119E-4</v>
      </c>
      <c r="L21" s="92">
        <f t="shared" si="0"/>
        <v>5.5513157251517335E-2</v>
      </c>
      <c r="M21" s="92">
        <f>J21/'סכום נכסי הקרן'!$C$42</f>
        <v>7.1039961408905783E-4</v>
      </c>
    </row>
    <row r="22" spans="2:13">
      <c r="B22" s="86" t="s">
        <v>1812</v>
      </c>
      <c r="C22" s="88">
        <v>8652</v>
      </c>
      <c r="D22" s="89" t="s">
        <v>28</v>
      </c>
      <c r="E22" s="88" t="s">
        <v>1813</v>
      </c>
      <c r="F22" s="89" t="s">
        <v>1194</v>
      </c>
      <c r="G22" s="89" t="s">
        <v>131</v>
      </c>
      <c r="H22" s="91">
        <v>1430.6</v>
      </c>
      <c r="I22" s="91">
        <v>704.57380000000001</v>
      </c>
      <c r="J22" s="91">
        <v>37.294630000000005</v>
      </c>
      <c r="K22" s="92">
        <v>7.6743829605594667E-6</v>
      </c>
      <c r="L22" s="92">
        <f t="shared" si="0"/>
        <v>1.9116984586315586E-2</v>
      </c>
      <c r="M22" s="92">
        <f>J22/'סכום נכסי הקרן'!$C$42</f>
        <v>2.4463927373350505E-4</v>
      </c>
    </row>
    <row r="23" spans="2:13">
      <c r="B23" s="86" t="s">
        <v>1814</v>
      </c>
      <c r="C23" s="88">
        <v>9152</v>
      </c>
      <c r="D23" s="89" t="s">
        <v>28</v>
      </c>
      <c r="E23" s="88" t="s">
        <v>1815</v>
      </c>
      <c r="F23" s="89" t="s">
        <v>1370</v>
      </c>
      <c r="G23" s="89" t="s">
        <v>131</v>
      </c>
      <c r="H23" s="91">
        <v>1858.3227600000005</v>
      </c>
      <c r="I23" s="91">
        <v>100</v>
      </c>
      <c r="J23" s="91">
        <v>6.8757942120000006</v>
      </c>
      <c r="K23" s="92">
        <v>9.2916138000000023E-7</v>
      </c>
      <c r="L23" s="92">
        <f t="shared" si="0"/>
        <v>3.5244873583537878E-3</v>
      </c>
      <c r="M23" s="92">
        <f>J23/'סכום נכסי הקרן'!$C$42</f>
        <v>4.5102721286274119E-5</v>
      </c>
    </row>
    <row r="24" spans="2:13">
      <c r="B24" s="86" t="s">
        <v>1816</v>
      </c>
      <c r="C24" s="88">
        <v>9262</v>
      </c>
      <c r="D24" s="89" t="s">
        <v>28</v>
      </c>
      <c r="E24" s="88" t="s">
        <v>1817</v>
      </c>
      <c r="F24" s="89" t="s">
        <v>1370</v>
      </c>
      <c r="G24" s="89" t="s">
        <v>131</v>
      </c>
      <c r="H24" s="91">
        <v>1858.3227600000005</v>
      </c>
      <c r="I24" s="91">
        <v>100</v>
      </c>
      <c r="J24" s="91">
        <v>6.8757942120000006</v>
      </c>
      <c r="K24" s="92">
        <v>9.2916138000000023E-7</v>
      </c>
      <c r="L24" s="92">
        <f t="shared" si="0"/>
        <v>3.5244873583537878E-3</v>
      </c>
      <c r="M24" s="92">
        <f>J24/'סכום נכסי הקרן'!$C$42</f>
        <v>4.5102721286274119E-5</v>
      </c>
    </row>
    <row r="25" spans="2:13">
      <c r="B25" s="86" t="s">
        <v>1818</v>
      </c>
      <c r="C25" s="88">
        <v>8838</v>
      </c>
      <c r="D25" s="89" t="s">
        <v>28</v>
      </c>
      <c r="E25" s="88" t="s">
        <v>1819</v>
      </c>
      <c r="F25" s="89" t="s">
        <v>417</v>
      </c>
      <c r="G25" s="89" t="s">
        <v>131</v>
      </c>
      <c r="H25" s="91">
        <v>1331.8257410000003</v>
      </c>
      <c r="I25" s="91">
        <v>1115.5499</v>
      </c>
      <c r="J25" s="91">
        <v>54.971568692000005</v>
      </c>
      <c r="K25" s="92">
        <v>5.6436072941094923E-5</v>
      </c>
      <c r="L25" s="92">
        <f t="shared" si="0"/>
        <v>2.8178068300196368E-2</v>
      </c>
      <c r="M25" s="92">
        <f>J25/'סכום נכסי הקרן'!$C$42</f>
        <v>3.6059359325464184E-4</v>
      </c>
    </row>
    <row r="26" spans="2:13">
      <c r="B26" s="86" t="s">
        <v>1820</v>
      </c>
      <c r="C26" s="88" t="s">
        <v>1821</v>
      </c>
      <c r="D26" s="89" t="s">
        <v>28</v>
      </c>
      <c r="E26" s="88" t="s">
        <v>1822</v>
      </c>
      <c r="F26" s="89" t="s">
        <v>1237</v>
      </c>
      <c r="G26" s="89" t="s">
        <v>132</v>
      </c>
      <c r="H26" s="91">
        <v>21071.000000000004</v>
      </c>
      <c r="I26" s="91">
        <v>183</v>
      </c>
      <c r="J26" s="91">
        <v>38.559930000000008</v>
      </c>
      <c r="K26" s="92">
        <v>3.6520257319967298E-5</v>
      </c>
      <c r="L26" s="92">
        <f t="shared" si="0"/>
        <v>1.9765569130446074E-2</v>
      </c>
      <c r="M26" s="92">
        <f>J26/'סכום נכסי הקרן'!$C$42</f>
        <v>2.5293918374883444E-4</v>
      </c>
    </row>
    <row r="27" spans="2:13">
      <c r="B27" s="86" t="s">
        <v>1823</v>
      </c>
      <c r="C27" s="88">
        <v>8726</v>
      </c>
      <c r="D27" s="89" t="s">
        <v>28</v>
      </c>
      <c r="E27" s="88" t="s">
        <v>1824</v>
      </c>
      <c r="F27" s="89" t="s">
        <v>746</v>
      </c>
      <c r="G27" s="89" t="s">
        <v>131</v>
      </c>
      <c r="H27" s="91">
        <v>1452.2400000000002</v>
      </c>
      <c r="I27" s="91">
        <v>334.45</v>
      </c>
      <c r="J27" s="91">
        <v>17.970970000000005</v>
      </c>
      <c r="K27" s="92">
        <v>4.8570156648788699E-7</v>
      </c>
      <c r="L27" s="92">
        <f t="shared" si="0"/>
        <v>9.2118022485044061E-3</v>
      </c>
      <c r="M27" s="92">
        <f>J27/'סכום נכסי הקרן'!$C$42</f>
        <v>1.1788305847481548E-4</v>
      </c>
    </row>
    <row r="28" spans="2:13">
      <c r="B28" s="86" t="s">
        <v>1825</v>
      </c>
      <c r="C28" s="88">
        <v>8631</v>
      </c>
      <c r="D28" s="89" t="s">
        <v>28</v>
      </c>
      <c r="E28" s="88" t="s">
        <v>1826</v>
      </c>
      <c r="F28" s="89" t="s">
        <v>1194</v>
      </c>
      <c r="G28" s="89" t="s">
        <v>131</v>
      </c>
      <c r="H28" s="91">
        <v>1074.5000000000002</v>
      </c>
      <c r="I28" s="91">
        <v>369.08190000000002</v>
      </c>
      <c r="J28" s="91">
        <v>14.673420000000002</v>
      </c>
      <c r="K28" s="92">
        <v>2.1128733299031928E-5</v>
      </c>
      <c r="L28" s="92">
        <f t="shared" si="0"/>
        <v>7.521499582340269E-3</v>
      </c>
      <c r="M28" s="92">
        <f>J28/'סכום נכסי הקרן'!$C$42</f>
        <v>9.6252324047367877E-5</v>
      </c>
    </row>
    <row r="29" spans="2:13">
      <c r="B29" s="86" t="s">
        <v>1827</v>
      </c>
      <c r="C29" s="88">
        <v>8603</v>
      </c>
      <c r="D29" s="89" t="s">
        <v>28</v>
      </c>
      <c r="E29" s="88" t="s">
        <v>1828</v>
      </c>
      <c r="F29" s="89" t="s">
        <v>1194</v>
      </c>
      <c r="G29" s="89" t="s">
        <v>131</v>
      </c>
      <c r="H29" s="91">
        <v>6.5000000000000009</v>
      </c>
      <c r="I29" s="91">
        <v>15266.785099999999</v>
      </c>
      <c r="J29" s="91">
        <v>3.6716600000000006</v>
      </c>
      <c r="K29" s="92">
        <v>8.0989022997019999E-5</v>
      </c>
      <c r="L29" s="92">
        <f t="shared" si="0"/>
        <v>1.8820690170727392E-3</v>
      </c>
      <c r="M29" s="92">
        <f>J29/'סכום נכסי הקרן'!$C$42</f>
        <v>2.4084760615572833E-5</v>
      </c>
    </row>
    <row r="30" spans="2:13">
      <c r="B30" s="86" t="s">
        <v>1829</v>
      </c>
      <c r="C30" s="88">
        <v>9151</v>
      </c>
      <c r="D30" s="89" t="s">
        <v>28</v>
      </c>
      <c r="E30" s="88" t="s">
        <v>1830</v>
      </c>
      <c r="F30" s="89" t="s">
        <v>1425</v>
      </c>
      <c r="G30" s="89" t="s">
        <v>131</v>
      </c>
      <c r="H30" s="91">
        <v>3886.0000000000005</v>
      </c>
      <c r="I30" s="91">
        <v>100</v>
      </c>
      <c r="J30" s="91">
        <v>14.378200000000003</v>
      </c>
      <c r="K30" s="92">
        <v>4.8575000000000007E-7</v>
      </c>
      <c r="L30" s="92">
        <f t="shared" si="0"/>
        <v>7.3701717319346726E-3</v>
      </c>
      <c r="M30" s="92">
        <f>J30/'סכום נכסי הקרן'!$C$42</f>
        <v>9.4315787704425064E-5</v>
      </c>
    </row>
    <row r="31" spans="2:13">
      <c r="B31" s="86" t="s">
        <v>1831</v>
      </c>
      <c r="C31" s="88">
        <v>8824</v>
      </c>
      <c r="D31" s="89" t="s">
        <v>28</v>
      </c>
      <c r="E31" s="88" t="s">
        <v>1832</v>
      </c>
      <c r="F31" s="89" t="s">
        <v>1370</v>
      </c>
      <c r="G31" s="89" t="s">
        <v>132</v>
      </c>
      <c r="H31" s="91">
        <v>185.85206200000002</v>
      </c>
      <c r="I31" s="91">
        <v>3904.375</v>
      </c>
      <c r="J31" s="91">
        <v>7.256361451000001</v>
      </c>
      <c r="K31" s="92">
        <v>1.8585206200000002E-4</v>
      </c>
      <c r="L31" s="92">
        <f t="shared" si="0"/>
        <v>3.7195636479434601E-3</v>
      </c>
      <c r="M31" s="92">
        <f>J31/'סכום נכסי הקרן'!$C$42</f>
        <v>4.7599104624994076E-5</v>
      </c>
    </row>
    <row r="32" spans="2:13">
      <c r="B32" s="86" t="s">
        <v>1833</v>
      </c>
      <c r="C32" s="88">
        <v>9068</v>
      </c>
      <c r="D32" s="89" t="s">
        <v>28</v>
      </c>
      <c r="E32" s="88" t="s">
        <v>1834</v>
      </c>
      <c r="F32" s="89" t="s">
        <v>545</v>
      </c>
      <c r="G32" s="89" t="s">
        <v>132</v>
      </c>
      <c r="H32" s="91">
        <v>141251.03000000003</v>
      </c>
      <c r="I32" s="91">
        <v>100</v>
      </c>
      <c r="J32" s="91">
        <v>141.25103000000001</v>
      </c>
      <c r="K32" s="92">
        <v>3.0868482464523251E-4</v>
      </c>
      <c r="L32" s="92">
        <f t="shared" si="0"/>
        <v>7.240435857149409E-2</v>
      </c>
      <c r="M32" s="92">
        <f>J32/'סכום נכסי הקרן'!$C$42</f>
        <v>9.2655562994751605E-4</v>
      </c>
    </row>
    <row r="33" spans="2:13">
      <c r="B33" s="86" t="s">
        <v>1835</v>
      </c>
      <c r="C33" s="88">
        <v>8803</v>
      </c>
      <c r="D33" s="89" t="s">
        <v>28</v>
      </c>
      <c r="E33" s="88" t="s">
        <v>1836</v>
      </c>
      <c r="F33" s="89" t="s">
        <v>545</v>
      </c>
      <c r="G33" s="89" t="s">
        <v>133</v>
      </c>
      <c r="H33" s="91">
        <v>3517.2800000000007</v>
      </c>
      <c r="I33" s="91">
        <v>144.71680000000001</v>
      </c>
      <c r="J33" s="91">
        <v>20.454570000000004</v>
      </c>
      <c r="K33" s="92">
        <v>2.3268435856972441E-4</v>
      </c>
      <c r="L33" s="92">
        <f t="shared" si="0"/>
        <v>1.0484879442689558E-2</v>
      </c>
      <c r="M33" s="92">
        <f>J33/'סכום נכסי הקרן'!$C$42</f>
        <v>1.3417457551747103E-4</v>
      </c>
    </row>
    <row r="34" spans="2:13">
      <c r="B34" s="86" t="s">
        <v>1837</v>
      </c>
      <c r="C34" s="88">
        <v>9552</v>
      </c>
      <c r="D34" s="89" t="s">
        <v>28</v>
      </c>
      <c r="E34" s="88" t="s">
        <v>1838</v>
      </c>
      <c r="F34" s="89" t="s">
        <v>545</v>
      </c>
      <c r="G34" s="89" t="s">
        <v>132</v>
      </c>
      <c r="H34" s="91">
        <v>26234.468214000004</v>
      </c>
      <c r="I34" s="91">
        <v>100</v>
      </c>
      <c r="J34" s="91">
        <v>26.234468214000003</v>
      </c>
      <c r="K34" s="92">
        <v>6.9485888674103208E-5</v>
      </c>
      <c r="L34" s="92">
        <f t="shared" si="0"/>
        <v>1.344761764568315E-2</v>
      </c>
      <c r="M34" s="92">
        <f>J34/'סכום נכסי הקרן'!$C$42</f>
        <v>1.7208861572450733E-4</v>
      </c>
    </row>
    <row r="35" spans="2:13">
      <c r="B35" s="93"/>
      <c r="C35" s="88"/>
      <c r="D35" s="88"/>
      <c r="E35" s="88"/>
      <c r="F35" s="88"/>
      <c r="G35" s="88"/>
      <c r="H35" s="91"/>
      <c r="I35" s="91"/>
      <c r="J35" s="88"/>
      <c r="K35" s="88"/>
      <c r="L35" s="92"/>
      <c r="M35" s="88"/>
    </row>
    <row r="36" spans="2:13">
      <c r="B36" s="79" t="s">
        <v>196</v>
      </c>
      <c r="C36" s="80"/>
      <c r="D36" s="81"/>
      <c r="E36" s="80"/>
      <c r="F36" s="81"/>
      <c r="G36" s="81"/>
      <c r="H36" s="83"/>
      <c r="I36" s="83"/>
      <c r="J36" s="83">
        <v>1226.5171600000003</v>
      </c>
      <c r="K36" s="84"/>
      <c r="L36" s="84">
        <f t="shared" si="0"/>
        <v>0.62870471278496587</v>
      </c>
      <c r="M36" s="84">
        <f>J36/'סכום נכסי הקרן'!$C$42</f>
        <v>8.0455086226644754E-3</v>
      </c>
    </row>
    <row r="37" spans="2:13">
      <c r="B37" s="85" t="s">
        <v>64</v>
      </c>
      <c r="C37" s="80"/>
      <c r="D37" s="81"/>
      <c r="E37" s="80"/>
      <c r="F37" s="81"/>
      <c r="G37" s="81"/>
      <c r="H37" s="83"/>
      <c r="I37" s="83"/>
      <c r="J37" s="83">
        <v>1226.5171600000003</v>
      </c>
      <c r="K37" s="84"/>
      <c r="L37" s="84">
        <f t="shared" si="0"/>
        <v>0.62870471278496587</v>
      </c>
      <c r="M37" s="84">
        <f>J37/'סכום נכסי הקרן'!$C$42</f>
        <v>8.0455086226644754E-3</v>
      </c>
    </row>
    <row r="38" spans="2:13">
      <c r="B38" s="86" t="s">
        <v>1839</v>
      </c>
      <c r="C38" s="88">
        <v>9035</v>
      </c>
      <c r="D38" s="89" t="s">
        <v>28</v>
      </c>
      <c r="E38" s="88"/>
      <c r="F38" s="89" t="s">
        <v>685</v>
      </c>
      <c r="G38" s="89" t="s">
        <v>133</v>
      </c>
      <c r="H38" s="91">
        <v>10196.000000000002</v>
      </c>
      <c r="I38" s="91">
        <v>100</v>
      </c>
      <c r="J38" s="91">
        <v>40.972630000000002</v>
      </c>
      <c r="K38" s="92">
        <v>1.3906241649337523E-4</v>
      </c>
      <c r="L38" s="92">
        <f t="shared" si="0"/>
        <v>2.1002303446121105E-2</v>
      </c>
      <c r="M38" s="92">
        <f>J38/'סכום נכסי הקרן'!$C$42</f>
        <v>2.6876562245426805E-4</v>
      </c>
    </row>
    <row r="39" spans="2:13">
      <c r="B39" s="86" t="s">
        <v>1840</v>
      </c>
      <c r="C39" s="88">
        <v>8459</v>
      </c>
      <c r="D39" s="89" t="s">
        <v>28</v>
      </c>
      <c r="E39" s="88"/>
      <c r="F39" s="89" t="s">
        <v>685</v>
      </c>
      <c r="G39" s="89" t="s">
        <v>131</v>
      </c>
      <c r="H39" s="91">
        <v>44333.260000000009</v>
      </c>
      <c r="I39" s="91">
        <v>218.5812</v>
      </c>
      <c r="J39" s="91">
        <v>358.54543000000007</v>
      </c>
      <c r="K39" s="92">
        <v>9.4973717229221652E-5</v>
      </c>
      <c r="L39" s="92">
        <f t="shared" si="0"/>
        <v>0.1837880536367808</v>
      </c>
      <c r="M39" s="92">
        <f>J39/'סכום נכסי הקרן'!$C$42</f>
        <v>2.351928242636199E-3</v>
      </c>
    </row>
    <row r="40" spans="2:13">
      <c r="B40" s="86" t="s">
        <v>1841</v>
      </c>
      <c r="C40" s="88">
        <v>8564</v>
      </c>
      <c r="D40" s="89" t="s">
        <v>28</v>
      </c>
      <c r="E40" s="88"/>
      <c r="F40" s="89" t="s">
        <v>751</v>
      </c>
      <c r="G40" s="89" t="s">
        <v>131</v>
      </c>
      <c r="H40" s="91">
        <v>54.13000000000001</v>
      </c>
      <c r="I40" s="91">
        <v>14777.717699999999</v>
      </c>
      <c r="J40" s="91">
        <v>29.596970000000006</v>
      </c>
      <c r="K40" s="92">
        <v>8.5113182906833796E-6</v>
      </c>
      <c r="L40" s="92">
        <f t="shared" si="0"/>
        <v>1.5171214174578078E-2</v>
      </c>
      <c r="M40" s="92">
        <f>J40/'סכום נכסי הקרן'!$C$42</f>
        <v>1.9414541035833675E-4</v>
      </c>
    </row>
    <row r="41" spans="2:13">
      <c r="B41" s="86" t="s">
        <v>1842</v>
      </c>
      <c r="C41" s="88">
        <v>8568</v>
      </c>
      <c r="D41" s="89" t="s">
        <v>28</v>
      </c>
      <c r="E41" s="88"/>
      <c r="F41" s="89" t="s">
        <v>685</v>
      </c>
      <c r="G41" s="89" t="s">
        <v>131</v>
      </c>
      <c r="H41" s="91">
        <v>38475.880000000005</v>
      </c>
      <c r="I41" s="91">
        <v>114.9161</v>
      </c>
      <c r="J41" s="91">
        <v>163.59542000000005</v>
      </c>
      <c r="K41" s="92">
        <v>2.860568930489921E-4</v>
      </c>
      <c r="L41" s="92">
        <f t="shared" si="0"/>
        <v>8.3857947445297759E-2</v>
      </c>
      <c r="M41" s="92">
        <f>J41/'סכום נכסי הקרן'!$C$42</f>
        <v>1.0731267406306948E-3</v>
      </c>
    </row>
    <row r="42" spans="2:13">
      <c r="B42" s="86" t="s">
        <v>1843</v>
      </c>
      <c r="C42" s="88">
        <v>8932</v>
      </c>
      <c r="D42" s="89" t="s">
        <v>28</v>
      </c>
      <c r="E42" s="88"/>
      <c r="F42" s="89" t="s">
        <v>685</v>
      </c>
      <c r="G42" s="89" t="s">
        <v>131</v>
      </c>
      <c r="H42" s="91">
        <v>4085.1400000000008</v>
      </c>
      <c r="I42" s="91">
        <v>100</v>
      </c>
      <c r="J42" s="91">
        <v>15.115020000000003</v>
      </c>
      <c r="K42" s="92">
        <v>1.9663203480858245E-4</v>
      </c>
      <c r="L42" s="92">
        <f t="shared" si="0"/>
        <v>7.7478608679547659E-3</v>
      </c>
      <c r="M42" s="92">
        <f>J42/'סכום נכסי הקרן'!$C$42</f>
        <v>9.9149060206989671E-5</v>
      </c>
    </row>
    <row r="43" spans="2:13">
      <c r="B43" s="86" t="s">
        <v>1844</v>
      </c>
      <c r="C43" s="88">
        <v>8783</v>
      </c>
      <c r="D43" s="89" t="s">
        <v>28</v>
      </c>
      <c r="E43" s="88"/>
      <c r="F43" s="89" t="s">
        <v>734</v>
      </c>
      <c r="G43" s="89" t="s">
        <v>131</v>
      </c>
      <c r="H43" s="91">
        <v>69541.94</v>
      </c>
      <c r="I43" s="91">
        <v>131.72819999999999</v>
      </c>
      <c r="J43" s="91">
        <v>338.94350000000009</v>
      </c>
      <c r="K43" s="92">
        <v>2.3792385788238735E-4</v>
      </c>
      <c r="L43" s="92">
        <f t="shared" si="0"/>
        <v>0.17374023190823606</v>
      </c>
      <c r="M43" s="92">
        <f>J43/'סכום נכסי הקרן'!$C$42</f>
        <v>2.2233466768993891E-3</v>
      </c>
    </row>
    <row r="44" spans="2:13">
      <c r="B44" s="86" t="s">
        <v>1845</v>
      </c>
      <c r="C44" s="88">
        <v>9116</v>
      </c>
      <c r="D44" s="89" t="s">
        <v>28</v>
      </c>
      <c r="E44" s="88"/>
      <c r="F44" s="89" t="s">
        <v>685</v>
      </c>
      <c r="G44" s="89" t="s">
        <v>133</v>
      </c>
      <c r="H44" s="91">
        <v>23682.520000000004</v>
      </c>
      <c r="I44" s="91">
        <v>97.623999999999995</v>
      </c>
      <c r="J44" s="91">
        <v>92.907039999999995</v>
      </c>
      <c r="K44" s="92">
        <v>3.5139896872519316E-4</v>
      </c>
      <c r="L44" s="92">
        <f t="shared" si="0"/>
        <v>4.7623543969740556E-2</v>
      </c>
      <c r="M44" s="92">
        <f>J44/'סכום נכסי הקרן'!$C$42</f>
        <v>6.094365540113871E-4</v>
      </c>
    </row>
    <row r="45" spans="2:13">
      <c r="B45" s="86" t="s">
        <v>1846</v>
      </c>
      <c r="C45" s="88">
        <v>9291</v>
      </c>
      <c r="D45" s="89" t="s">
        <v>28</v>
      </c>
      <c r="E45" s="88"/>
      <c r="F45" s="89" t="s">
        <v>685</v>
      </c>
      <c r="G45" s="89" t="s">
        <v>133</v>
      </c>
      <c r="H45" s="91">
        <v>9299.18</v>
      </c>
      <c r="I45" s="91">
        <v>95.15</v>
      </c>
      <c r="J45" s="91">
        <v>35.556370000000008</v>
      </c>
      <c r="K45" s="92">
        <v>3.4103571504170413E-4</v>
      </c>
      <c r="L45" s="92">
        <f t="shared" si="0"/>
        <v>1.8225963824693634E-2</v>
      </c>
      <c r="M45" s="92">
        <f>J45/'סכום נכסי הקרן'!$C$42</f>
        <v>2.3323691730953725E-4</v>
      </c>
    </row>
    <row r="46" spans="2:13">
      <c r="B46" s="86" t="s">
        <v>1847</v>
      </c>
      <c r="C46" s="88">
        <v>9300</v>
      </c>
      <c r="D46" s="89" t="s">
        <v>28</v>
      </c>
      <c r="E46" s="88"/>
      <c r="F46" s="89" t="s">
        <v>685</v>
      </c>
      <c r="G46" s="89" t="s">
        <v>133</v>
      </c>
      <c r="H46" s="91">
        <v>3292.6600000000008</v>
      </c>
      <c r="I46" s="91">
        <v>100</v>
      </c>
      <c r="J46" s="91">
        <v>13.231549999999999</v>
      </c>
      <c r="K46" s="92">
        <v>3.9686594529333139E-4</v>
      </c>
      <c r="L46" s="92">
        <f t="shared" si="0"/>
        <v>6.7824064055083521E-3</v>
      </c>
      <c r="M46" s="92">
        <f>J46/'סכום נכסי הקרן'!$C$42</f>
        <v>8.6794178742852736E-5</v>
      </c>
    </row>
    <row r="47" spans="2:13">
      <c r="B47" s="86" t="s">
        <v>1848</v>
      </c>
      <c r="C47" s="88">
        <v>8773</v>
      </c>
      <c r="D47" s="89" t="s">
        <v>28</v>
      </c>
      <c r="E47" s="88"/>
      <c r="F47" s="89" t="s">
        <v>701</v>
      </c>
      <c r="G47" s="89" t="s">
        <v>131</v>
      </c>
      <c r="H47" s="91">
        <v>423.21000000000009</v>
      </c>
      <c r="I47" s="91">
        <v>2467.1547</v>
      </c>
      <c r="J47" s="91">
        <v>38.632630000000006</v>
      </c>
      <c r="K47" s="92">
        <v>2.0965373609455747E-7</v>
      </c>
      <c r="L47" s="92">
        <f t="shared" si="0"/>
        <v>1.9802834677239943E-2</v>
      </c>
      <c r="M47" s="92">
        <f>J47/'סכום נכסי הקרן'!$C$42</f>
        <v>2.5341606943453301E-4</v>
      </c>
    </row>
    <row r="48" spans="2:13">
      <c r="B48" s="86" t="s">
        <v>1849</v>
      </c>
      <c r="C48" s="88">
        <v>8432</v>
      </c>
      <c r="D48" s="89" t="s">
        <v>28</v>
      </c>
      <c r="E48" s="88"/>
      <c r="F48" s="89" t="s">
        <v>792</v>
      </c>
      <c r="G48" s="89" t="s">
        <v>131</v>
      </c>
      <c r="H48" s="91">
        <v>565.58000000000015</v>
      </c>
      <c r="I48" s="91">
        <v>3362.7687999999998</v>
      </c>
      <c r="J48" s="91">
        <v>70.370860000000022</v>
      </c>
      <c r="K48" s="92">
        <v>1.3798098845596207E-5</v>
      </c>
      <c r="L48" s="92">
        <f t="shared" si="0"/>
        <v>3.6071644790302851E-2</v>
      </c>
      <c r="M48" s="92">
        <f>J48/'סכום נכסי הקרן'!$C$42</f>
        <v>4.6160737034801425E-4</v>
      </c>
    </row>
    <row r="49" spans="2:13">
      <c r="B49" s="86" t="s">
        <v>1850</v>
      </c>
      <c r="C49" s="88">
        <v>8372</v>
      </c>
      <c r="D49" s="89" t="s">
        <v>28</v>
      </c>
      <c r="E49" s="88"/>
      <c r="F49" s="89" t="s">
        <v>792</v>
      </c>
      <c r="G49" s="89" t="s">
        <v>131</v>
      </c>
      <c r="H49" s="91">
        <v>184.94000000000003</v>
      </c>
      <c r="I49" s="91">
        <v>4245.3095000000003</v>
      </c>
      <c r="J49" s="91">
        <v>29.049740000000007</v>
      </c>
      <c r="K49" s="92">
        <v>9.7930057604113055E-6</v>
      </c>
      <c r="L49" s="92">
        <f t="shared" si="0"/>
        <v>1.489070763851191E-2</v>
      </c>
      <c r="M49" s="92">
        <f>J49/'סכום נכסי הקרן'!$C$42</f>
        <v>1.9055577963227282E-4</v>
      </c>
    </row>
    <row r="50" spans="2:13"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2:13"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2:13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2:13">
      <c r="B53" s="110" t="s">
        <v>220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2:13">
      <c r="B54" s="110" t="s">
        <v>111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2:13">
      <c r="B55" s="110" t="s">
        <v>203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2:13">
      <c r="B56" s="110" t="s">
        <v>211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2:13">
      <c r="B57" s="94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2:13"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2:13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2:13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2:13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2:13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2:13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2:13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2:13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2:13">
      <c r="B67" s="94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2:13">
      <c r="B68" s="94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2:13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2:13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2:13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2:13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2:13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2:13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2:13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2:13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2:13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2:13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2:13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2:13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2:13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2:13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2:13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2:13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2:13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2:13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2:13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2:13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2:13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2:13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2:13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2:13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2:13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2:13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2:13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2:13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2:13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2:13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2:13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2:13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2:13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2:13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2:13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2:13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2:13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2:13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2:13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2:13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2:13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2:13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2:13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2:13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2:13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2:13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2:13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2:13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3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2:13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2:13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2:13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2:13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2:13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2:13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2:13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2:13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2:13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2:13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2:13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2:13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2:13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2:13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2:13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2:13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2:13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2:13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2:13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2:13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2:13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2:13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2:13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2:13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2:13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2:13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2:13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2:13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2:13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2:13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2:13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2:13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2:13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2:13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2:13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2:13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2:13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2:13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2:13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2:13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2:13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2:13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2:13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2:13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2:13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2:13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2:13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2:13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2:13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2:13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2:13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2:13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2:13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2:13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2:13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2:13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2:13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2:13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2:13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2:13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2:13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2:13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2:13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2:13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2:13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2:13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2:13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2:13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2:13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2:13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2:13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2:13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2:13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2:13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2:13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2:13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2:13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2:13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2:13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2:13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2:13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2:13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2:13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2:13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2:13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2:13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2:13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2:13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2:13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2:13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2:13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2:13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2:13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2:13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2:13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2:13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2:13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2:13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2:13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2:13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2:13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2:13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2:13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2:13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2:13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2:13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2:13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2:13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2:13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2:13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2:13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2:13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2:13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2:13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2:13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2:13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2:13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2:13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2:13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2:13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2:13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2:13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2:13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2:13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2:13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2:13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2:13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2:13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2:13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2:13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2:13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2:13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2:13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2:13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2:13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2:13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2:13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2:13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2:13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2:13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2:13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2:13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2:13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2:13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2:13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2:13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2:13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2:13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2:13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2:13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2:13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2:13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2:13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2:13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2:13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2:13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2:13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2:13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2:13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2:13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2:13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2:13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2:13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2:13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2:13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2:13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2:13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2:13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2:13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2:13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2:13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2:13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2:13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2:13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2:13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2:13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2:13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2:13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2:13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2:13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2:13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2:13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2:13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2:13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6"/>
  <sheetViews>
    <sheetView rightToLeft="1" workbookViewId="0"/>
  </sheetViews>
  <sheetFormatPr defaultColWidth="9.140625" defaultRowHeight="18"/>
  <cols>
    <col min="1" max="1" width="6.28515625" style="1" customWidth="1"/>
    <col min="2" max="2" width="52.140625" style="2" bestFit="1" customWidth="1"/>
    <col min="3" max="3" width="45.140625" style="2" customWidth="1"/>
    <col min="4" max="4" width="12.28515625" style="1" bestFit="1" customWidth="1"/>
    <col min="5" max="6" width="11.28515625" style="1" bestFit="1" customWidth="1"/>
    <col min="7" max="7" width="10.7109375" style="1" bestFit="1" customWidth="1"/>
    <col min="8" max="8" width="9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12152</v>
      </c>
    </row>
    <row r="6" spans="2:1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97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205</v>
      </c>
      <c r="G8" s="29" t="s">
        <v>204</v>
      </c>
      <c r="H8" s="29" t="s">
        <v>110</v>
      </c>
      <c r="I8" s="29" t="s">
        <v>59</v>
      </c>
      <c r="J8" s="29" t="s">
        <v>148</v>
      </c>
      <c r="K8" s="30" t="s">
        <v>150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74" t="s">
        <v>1851</v>
      </c>
      <c r="C11" s="74"/>
      <c r="D11" s="75"/>
      <c r="E11" s="98"/>
      <c r="F11" s="77"/>
      <c r="G11" s="99"/>
      <c r="H11" s="77">
        <v>7893.766201346004</v>
      </c>
      <c r="I11" s="78"/>
      <c r="J11" s="78">
        <f>IFERROR(H11/$H$11,0)</f>
        <v>1</v>
      </c>
      <c r="K11" s="78">
        <f>H11/'סכום נכסי הקרן'!$C$42</f>
        <v>5.1780249073911579E-2</v>
      </c>
    </row>
    <row r="12" spans="2:11" ht="21" customHeight="1">
      <c r="B12" s="79" t="s">
        <v>1852</v>
      </c>
      <c r="C12" s="80"/>
      <c r="D12" s="81"/>
      <c r="E12" s="100"/>
      <c r="F12" s="83"/>
      <c r="G12" s="101"/>
      <c r="H12" s="83">
        <v>266.49046422099997</v>
      </c>
      <c r="I12" s="84"/>
      <c r="J12" s="84">
        <f t="shared" ref="J12:J74" si="0">IFERROR(H12/$H$11,0)</f>
        <v>3.3759609472036226E-2</v>
      </c>
      <c r="K12" s="84">
        <f>H12/'סכום נכסי הקרן'!$C$42</f>
        <v>1.7480809871000204E-3</v>
      </c>
    </row>
    <row r="13" spans="2:11">
      <c r="B13" s="85" t="s">
        <v>192</v>
      </c>
      <c r="C13" s="80"/>
      <c r="D13" s="81"/>
      <c r="E13" s="100"/>
      <c r="F13" s="83"/>
      <c r="G13" s="101"/>
      <c r="H13" s="83">
        <v>62.775207623000014</v>
      </c>
      <c r="I13" s="84"/>
      <c r="J13" s="84">
        <f t="shared" si="0"/>
        <v>7.9525040420244403E-3</v>
      </c>
      <c r="K13" s="84">
        <f>H13/'סכום נכסי הקרן'!$C$42</f>
        <v>4.1178264005731414E-4</v>
      </c>
    </row>
    <row r="14" spans="2:11">
      <c r="B14" s="86" t="s">
        <v>1853</v>
      </c>
      <c r="C14" s="87">
        <v>91381</v>
      </c>
      <c r="D14" s="89" t="s">
        <v>131</v>
      </c>
      <c r="E14" s="102">
        <v>44742</v>
      </c>
      <c r="F14" s="91">
        <v>4428.3200000000006</v>
      </c>
      <c r="G14" s="103">
        <v>100</v>
      </c>
      <c r="H14" s="91">
        <v>16.384770000000003</v>
      </c>
      <c r="I14" s="92">
        <v>3.4582870000000002E-5</v>
      </c>
      <c r="J14" s="92">
        <f t="shared" si="0"/>
        <v>2.0756593978177563E-3</v>
      </c>
      <c r="K14" s="92">
        <f>H14/'סכום נכסי הקרן'!$C$42</f>
        <v>1.0747816061160873E-4</v>
      </c>
    </row>
    <row r="15" spans="2:11">
      <c r="B15" s="86" t="s">
        <v>1854</v>
      </c>
      <c r="C15" s="88">
        <v>8401</v>
      </c>
      <c r="D15" s="89" t="s">
        <v>131</v>
      </c>
      <c r="E15" s="102">
        <v>44621</v>
      </c>
      <c r="F15" s="91">
        <v>3537.6869190000011</v>
      </c>
      <c r="G15" s="103">
        <v>75.303200000000004</v>
      </c>
      <c r="H15" s="91">
        <v>9.8567683880000025</v>
      </c>
      <c r="I15" s="92">
        <v>1.5723068805747334E-4</v>
      </c>
      <c r="J15" s="92">
        <f t="shared" si="0"/>
        <v>1.2486775180039255E-3</v>
      </c>
      <c r="K15" s="92">
        <f>H15/'סכום נכסי הקרן'!$C$42</f>
        <v>6.4656832895236964E-5</v>
      </c>
    </row>
    <row r="16" spans="2:11">
      <c r="B16" s="86" t="s">
        <v>1855</v>
      </c>
      <c r="C16" s="88">
        <v>8507</v>
      </c>
      <c r="D16" s="89" t="s">
        <v>131</v>
      </c>
      <c r="E16" s="102">
        <v>44621</v>
      </c>
      <c r="F16" s="91">
        <v>3113.1654860000003</v>
      </c>
      <c r="G16" s="103">
        <v>92.704099999999997</v>
      </c>
      <c r="H16" s="91">
        <v>10.678318579000003</v>
      </c>
      <c r="I16" s="92">
        <v>9.4338408679946672E-5</v>
      </c>
      <c r="J16" s="92">
        <f t="shared" si="0"/>
        <v>1.3527533380934427E-3</v>
      </c>
      <c r="K16" s="92">
        <f>H16/'סכום נכסי הקרן'!$C$42</f>
        <v>7.0045904782043786E-5</v>
      </c>
    </row>
    <row r="17" spans="2:11">
      <c r="B17" s="86" t="s">
        <v>1856</v>
      </c>
      <c r="C17" s="87">
        <v>85741</v>
      </c>
      <c r="D17" s="89" t="s">
        <v>131</v>
      </c>
      <c r="E17" s="102">
        <v>44404</v>
      </c>
      <c r="F17" s="91">
        <v>2433.7000000000003</v>
      </c>
      <c r="G17" s="103">
        <v>100</v>
      </c>
      <c r="H17" s="91">
        <v>9.0046900000000019</v>
      </c>
      <c r="I17" s="92">
        <v>1.408803E-5</v>
      </c>
      <c r="J17" s="92">
        <f t="shared" si="0"/>
        <v>1.1407343174750437E-3</v>
      </c>
      <c r="K17" s="92">
        <f>H17/'סכום נכסי הקרן'!$C$42</f>
        <v>5.9067507086016286E-5</v>
      </c>
    </row>
    <row r="18" spans="2:11">
      <c r="B18" s="86" t="s">
        <v>1857</v>
      </c>
      <c r="C18" s="88">
        <v>8402</v>
      </c>
      <c r="D18" s="89" t="s">
        <v>131</v>
      </c>
      <c r="E18" s="102">
        <v>44560</v>
      </c>
      <c r="F18" s="91">
        <v>2571.8607440000005</v>
      </c>
      <c r="G18" s="103">
        <v>105.0513</v>
      </c>
      <c r="H18" s="91">
        <v>9.9965606560000015</v>
      </c>
      <c r="I18" s="92">
        <v>9.3221128954893348E-5</v>
      </c>
      <c r="J18" s="92">
        <f t="shared" si="0"/>
        <v>1.2663867159247051E-3</v>
      </c>
      <c r="K18" s="92">
        <f>H18/'סכום נכסי הקרן'!$C$42</f>
        <v>6.5573819574474141E-5</v>
      </c>
    </row>
    <row r="19" spans="2:11">
      <c r="B19" s="86" t="s">
        <v>1858</v>
      </c>
      <c r="C19" s="88">
        <v>8291</v>
      </c>
      <c r="D19" s="89" t="s">
        <v>131</v>
      </c>
      <c r="E19" s="102">
        <v>44279</v>
      </c>
      <c r="F19" s="91">
        <v>1821.7400000000002</v>
      </c>
      <c r="G19" s="103">
        <v>101.68640000000001</v>
      </c>
      <c r="H19" s="91">
        <v>6.8541000000000016</v>
      </c>
      <c r="I19" s="92">
        <v>2.305998899284535E-4</v>
      </c>
      <c r="J19" s="92">
        <f t="shared" si="0"/>
        <v>8.6829275470956763E-4</v>
      </c>
      <c r="K19" s="92">
        <f>H19/'סכום נכסי הקרן'!$C$42</f>
        <v>4.4960415107934229E-5</v>
      </c>
    </row>
    <row r="20" spans="2:11">
      <c r="B20" s="93"/>
      <c r="C20" s="88"/>
      <c r="D20" s="88"/>
      <c r="E20" s="88"/>
      <c r="F20" s="91"/>
      <c r="G20" s="103"/>
      <c r="H20" s="88"/>
      <c r="I20" s="88"/>
      <c r="J20" s="92"/>
      <c r="K20" s="88"/>
    </row>
    <row r="21" spans="2:11">
      <c r="B21" s="85" t="s">
        <v>194</v>
      </c>
      <c r="C21" s="88"/>
      <c r="D21" s="89"/>
      <c r="E21" s="102"/>
      <c r="F21" s="91"/>
      <c r="G21" s="103"/>
      <c r="H21" s="91">
        <v>75.60008000000002</v>
      </c>
      <c r="I21" s="92"/>
      <c r="J21" s="92">
        <f t="shared" si="0"/>
        <v>9.5771876277649434E-3</v>
      </c>
      <c r="K21" s="92">
        <f>H21/'סכום נכסי הקרן'!$C$42</f>
        <v>4.9590916079325306E-4</v>
      </c>
    </row>
    <row r="22" spans="2:11" ht="16.5" customHeight="1">
      <c r="B22" s="86" t="s">
        <v>1859</v>
      </c>
      <c r="C22" s="88">
        <v>8510</v>
      </c>
      <c r="D22" s="89" t="s">
        <v>132</v>
      </c>
      <c r="E22" s="102">
        <v>44655</v>
      </c>
      <c r="F22" s="91">
        <v>86193.220000000016</v>
      </c>
      <c r="G22" s="103">
        <v>87.710019000000003</v>
      </c>
      <c r="H22" s="91">
        <v>75.60008000000002</v>
      </c>
      <c r="I22" s="92">
        <v>1.1862540952380951E-4</v>
      </c>
      <c r="J22" s="92">
        <f t="shared" si="0"/>
        <v>9.5771876277649434E-3</v>
      </c>
      <c r="K22" s="92">
        <f>H22/'סכום נכסי הקרן'!$C$42</f>
        <v>4.9590916079325306E-4</v>
      </c>
    </row>
    <row r="23" spans="2:11" ht="16.5" customHeight="1">
      <c r="B23" s="93"/>
      <c r="C23" s="88"/>
      <c r="D23" s="88"/>
      <c r="E23" s="88"/>
      <c r="F23" s="91"/>
      <c r="G23" s="103"/>
      <c r="H23" s="88"/>
      <c r="I23" s="88"/>
      <c r="J23" s="92"/>
      <c r="K23" s="88"/>
    </row>
    <row r="24" spans="2:11" ht="16.5" customHeight="1">
      <c r="B24" s="85" t="s">
        <v>195</v>
      </c>
      <c r="C24" s="80"/>
      <c r="D24" s="81"/>
      <c r="E24" s="100"/>
      <c r="F24" s="83"/>
      <c r="G24" s="101"/>
      <c r="H24" s="83">
        <v>128.11517659800003</v>
      </c>
      <c r="I24" s="84"/>
      <c r="J24" s="84">
        <f t="shared" si="0"/>
        <v>1.6229917802246852E-2</v>
      </c>
      <c r="K24" s="84">
        <f>H24/'סכום נכסי הקרן'!$C$42</f>
        <v>8.4038918624945367E-4</v>
      </c>
    </row>
    <row r="25" spans="2:11">
      <c r="B25" s="86" t="s">
        <v>1860</v>
      </c>
      <c r="C25" s="87">
        <v>83021</v>
      </c>
      <c r="D25" s="89" t="s">
        <v>131</v>
      </c>
      <c r="E25" s="102">
        <v>44255</v>
      </c>
      <c r="F25" s="91">
        <v>2472.9300000000003</v>
      </c>
      <c r="G25" s="103">
        <v>100</v>
      </c>
      <c r="H25" s="91">
        <v>9.1498500000000007</v>
      </c>
      <c r="I25" s="92">
        <v>5.6915100000000003E-6</v>
      </c>
      <c r="J25" s="92">
        <f t="shared" si="0"/>
        <v>1.1591235117198956E-3</v>
      </c>
      <c r="K25" s="92">
        <f>H25/'סכום נכסי הקרן'!$C$42</f>
        <v>6.0019704144283262E-5</v>
      </c>
    </row>
    <row r="26" spans="2:11">
      <c r="B26" s="86" t="s">
        <v>1861</v>
      </c>
      <c r="C26" s="88">
        <v>7992</v>
      </c>
      <c r="D26" s="89" t="s">
        <v>131</v>
      </c>
      <c r="E26" s="102">
        <v>44196</v>
      </c>
      <c r="F26" s="91">
        <v>7622.9800000000014</v>
      </c>
      <c r="G26" s="103">
        <v>110.896</v>
      </c>
      <c r="H26" s="91">
        <v>31.278240000000004</v>
      </c>
      <c r="I26" s="92">
        <v>1.2044444444444445E-4</v>
      </c>
      <c r="J26" s="92">
        <f t="shared" si="0"/>
        <v>3.9623975681806487E-3</v>
      </c>
      <c r="K26" s="92">
        <f>H26/'סכום נכסי הקרן'!$C$42</f>
        <v>2.0517393301025554E-4</v>
      </c>
    </row>
    <row r="27" spans="2:11">
      <c r="B27" s="86" t="s">
        <v>1862</v>
      </c>
      <c r="C27" s="88">
        <v>8283</v>
      </c>
      <c r="D27" s="89" t="s">
        <v>132</v>
      </c>
      <c r="E27" s="102">
        <v>44317</v>
      </c>
      <c r="F27" s="91">
        <v>71752.429999999993</v>
      </c>
      <c r="G27" s="103">
        <v>112.24363</v>
      </c>
      <c r="H27" s="91">
        <v>80.537510000000012</v>
      </c>
      <c r="I27" s="92">
        <v>6.3043609090909097E-5</v>
      </c>
      <c r="J27" s="92">
        <f t="shared" si="0"/>
        <v>1.0202672329751441E-2</v>
      </c>
      <c r="K27" s="92">
        <f>H27/'סכום נכסי הקרן'!$C$42</f>
        <v>5.2829691445403532E-4</v>
      </c>
    </row>
    <row r="28" spans="2:11">
      <c r="B28" s="86" t="s">
        <v>1863</v>
      </c>
      <c r="C28" s="88">
        <v>8405</v>
      </c>
      <c r="D28" s="89" t="s">
        <v>131</v>
      </c>
      <c r="E28" s="102">
        <v>44581</v>
      </c>
      <c r="F28" s="91">
        <v>1463.9771050000002</v>
      </c>
      <c r="G28" s="103">
        <v>131.99100000000001</v>
      </c>
      <c r="H28" s="91">
        <v>7.1495765980000003</v>
      </c>
      <c r="I28" s="92">
        <v>1.3317303542908002E-4</v>
      </c>
      <c r="J28" s="92">
        <f t="shared" si="0"/>
        <v>9.0572439259486699E-4</v>
      </c>
      <c r="K28" s="92">
        <f>H28/'סכום נכסי הקרן'!$C$42</f>
        <v>4.6898634640879492E-5</v>
      </c>
    </row>
    <row r="29" spans="2:11">
      <c r="B29" s="93"/>
      <c r="C29" s="88"/>
      <c r="D29" s="88"/>
      <c r="E29" s="88"/>
      <c r="F29" s="91"/>
      <c r="G29" s="103"/>
      <c r="H29" s="88"/>
      <c r="I29" s="88"/>
      <c r="J29" s="92"/>
      <c r="K29" s="88"/>
    </row>
    <row r="30" spans="2:11">
      <c r="B30" s="79" t="s">
        <v>1864</v>
      </c>
      <c r="C30" s="80"/>
      <c r="D30" s="81"/>
      <c r="E30" s="100"/>
      <c r="F30" s="83"/>
      <c r="G30" s="101"/>
      <c r="H30" s="83">
        <v>7627.2757371250009</v>
      </c>
      <c r="I30" s="84"/>
      <c r="J30" s="84">
        <f t="shared" si="0"/>
        <v>0.9662403905279634</v>
      </c>
      <c r="K30" s="84">
        <f>H30/'סכום נכסי הקרן'!$C$42</f>
        <v>5.0032168086811539E-2</v>
      </c>
    </row>
    <row r="31" spans="2:11">
      <c r="B31" s="85" t="s">
        <v>192</v>
      </c>
      <c r="C31" s="80"/>
      <c r="D31" s="81"/>
      <c r="E31" s="100"/>
      <c r="F31" s="83"/>
      <c r="G31" s="101"/>
      <c r="H31" s="83">
        <v>298.94924925599997</v>
      </c>
      <c r="I31" s="84"/>
      <c r="J31" s="84">
        <f t="shared" si="0"/>
        <v>3.7871561132001186E-2</v>
      </c>
      <c r="K31" s="84">
        <f>H31/'סכום נכסי הקרן'!$C$42</f>
        <v>1.9609988682328904E-3</v>
      </c>
    </row>
    <row r="32" spans="2:11">
      <c r="B32" s="86" t="s">
        <v>1865</v>
      </c>
      <c r="C32" s="87">
        <v>87255</v>
      </c>
      <c r="D32" s="89" t="s">
        <v>131</v>
      </c>
      <c r="E32" s="102">
        <v>44469</v>
      </c>
      <c r="F32" s="91">
        <v>451.94000000000005</v>
      </c>
      <c r="G32" s="103">
        <v>100</v>
      </c>
      <c r="H32" s="91">
        <v>1.6721800000000002</v>
      </c>
      <c r="I32" s="92">
        <v>7.6400000000000001E-7</v>
      </c>
      <c r="J32" s="92">
        <f t="shared" si="0"/>
        <v>2.1183551138300355E-4</v>
      </c>
      <c r="K32" s="92">
        <f>H32/'סכום נכסי הקרן'!$C$42</f>
        <v>1.0968895542111356E-5</v>
      </c>
    </row>
    <row r="33" spans="2:11">
      <c r="B33" s="86" t="s">
        <v>1866</v>
      </c>
      <c r="C33" s="87">
        <v>87254</v>
      </c>
      <c r="D33" s="89" t="s">
        <v>131</v>
      </c>
      <c r="E33" s="102">
        <v>44469</v>
      </c>
      <c r="F33" s="91">
        <v>1586.7200000000003</v>
      </c>
      <c r="G33" s="103">
        <v>100</v>
      </c>
      <c r="H33" s="91">
        <v>5.8708500000000017</v>
      </c>
      <c r="I33" s="92">
        <v>7.6400000000000001E-7</v>
      </c>
      <c r="J33" s="92">
        <f t="shared" si="0"/>
        <v>7.4373244028926705E-4</v>
      </c>
      <c r="K33" s="92">
        <f>H33/'סכום נכסי הקרן'!$C$42</f>
        <v>3.8510651002526323E-5</v>
      </c>
    </row>
    <row r="34" spans="2:11">
      <c r="B34" s="86" t="s">
        <v>1867</v>
      </c>
      <c r="C34" s="88">
        <v>9239</v>
      </c>
      <c r="D34" s="89" t="s">
        <v>131</v>
      </c>
      <c r="E34" s="102">
        <v>44742</v>
      </c>
      <c r="F34" s="91">
        <v>1126.2110520000001</v>
      </c>
      <c r="G34" s="103">
        <v>100</v>
      </c>
      <c r="H34" s="91">
        <v>4.166980907000001</v>
      </c>
      <c r="I34" s="92">
        <v>2.8877234259362822E-5</v>
      </c>
      <c r="J34" s="92">
        <f t="shared" si="0"/>
        <v>5.2788248355892134E-4</v>
      </c>
      <c r="K34" s="92">
        <f>H34/'סכום נכסי הקרן'!$C$42</f>
        <v>2.7333886480435981E-5</v>
      </c>
    </row>
    <row r="35" spans="2:11">
      <c r="B35" s="86" t="s">
        <v>1868</v>
      </c>
      <c r="C35" s="87">
        <v>87253</v>
      </c>
      <c r="D35" s="89" t="s">
        <v>131</v>
      </c>
      <c r="E35" s="102">
        <v>44469</v>
      </c>
      <c r="F35" s="91">
        <v>369.20000000000005</v>
      </c>
      <c r="G35" s="103">
        <v>100</v>
      </c>
      <c r="H35" s="91">
        <v>1.3660400000000001</v>
      </c>
      <c r="I35" s="92">
        <v>3.3895600000000003E-6</v>
      </c>
      <c r="J35" s="92">
        <f t="shared" si="0"/>
        <v>1.7305300982528089E-4</v>
      </c>
      <c r="K35" s="92">
        <f>H35/'סכום נכסי הקרן'!$C$42</f>
        <v>8.9607279517431121E-6</v>
      </c>
    </row>
    <row r="36" spans="2:11">
      <c r="B36" s="86" t="s">
        <v>1869</v>
      </c>
      <c r="C36" s="87">
        <v>87259</v>
      </c>
      <c r="D36" s="89" t="s">
        <v>131</v>
      </c>
      <c r="E36" s="102">
        <v>44469</v>
      </c>
      <c r="F36" s="91">
        <v>408.57000000000005</v>
      </c>
      <c r="G36" s="103">
        <v>100</v>
      </c>
      <c r="H36" s="91">
        <v>1.5117100000000003</v>
      </c>
      <c r="I36" s="92">
        <v>1.8972800000000001E-6</v>
      </c>
      <c r="J36" s="92">
        <f t="shared" si="0"/>
        <v>1.9150681201353942E-4</v>
      </c>
      <c r="K36" s="92">
        <f>H36/'סכום נכסי הקרן'!$C$42</f>
        <v>9.9162704254118334E-6</v>
      </c>
    </row>
    <row r="37" spans="2:11">
      <c r="B37" s="86" t="s">
        <v>1870</v>
      </c>
      <c r="C37" s="87">
        <v>87252</v>
      </c>
      <c r="D37" s="89" t="s">
        <v>131</v>
      </c>
      <c r="E37" s="102">
        <v>44469</v>
      </c>
      <c r="F37" s="91">
        <v>1159.4000000000003</v>
      </c>
      <c r="G37" s="103">
        <v>100</v>
      </c>
      <c r="H37" s="91">
        <v>4.2897800000000004</v>
      </c>
      <c r="I37" s="92">
        <v>2.0045E-6</v>
      </c>
      <c r="J37" s="92">
        <f t="shared" si="0"/>
        <v>5.4343894797245567E-4</v>
      </c>
      <c r="K37" s="92">
        <f>H37/'סכום נכסי הקרן'!$C$42</f>
        <v>2.8139404082478232E-5</v>
      </c>
    </row>
    <row r="38" spans="2:11">
      <c r="B38" s="86" t="s">
        <v>1871</v>
      </c>
      <c r="C38" s="87">
        <v>87251</v>
      </c>
      <c r="D38" s="89" t="s">
        <v>131</v>
      </c>
      <c r="E38" s="102">
        <v>44469</v>
      </c>
      <c r="F38" s="91">
        <v>3674.4500000000007</v>
      </c>
      <c r="G38" s="103">
        <v>100</v>
      </c>
      <c r="H38" s="91">
        <v>13.595450000000003</v>
      </c>
      <c r="I38" s="92">
        <v>1.16011E-6</v>
      </c>
      <c r="J38" s="92">
        <f t="shared" si="0"/>
        <v>1.7223020866366397E-3</v>
      </c>
      <c r="K38" s="92">
        <f>H38/'סכום נכסי הקרן'!$C$42</f>
        <v>8.9181231026562842E-5</v>
      </c>
    </row>
    <row r="39" spans="2:11">
      <c r="B39" s="86" t="s">
        <v>1872</v>
      </c>
      <c r="C39" s="88">
        <v>9457</v>
      </c>
      <c r="D39" s="89" t="s">
        <v>131</v>
      </c>
      <c r="E39" s="102">
        <v>44893</v>
      </c>
      <c r="F39" s="91">
        <v>949.29009400000007</v>
      </c>
      <c r="G39" s="103">
        <v>100</v>
      </c>
      <c r="H39" s="91">
        <v>3.5123733480000006</v>
      </c>
      <c r="I39" s="92">
        <v>4.597606380032026E-4</v>
      </c>
      <c r="J39" s="92">
        <f t="shared" si="0"/>
        <v>4.4495533037209651E-4</v>
      </c>
      <c r="K39" s="92">
        <f>H39/'סכום נכסי הקרן'!$C$42</f>
        <v>2.3039897833431771E-5</v>
      </c>
    </row>
    <row r="40" spans="2:11">
      <c r="B40" s="86" t="s">
        <v>1873</v>
      </c>
      <c r="C40" s="88">
        <v>8338</v>
      </c>
      <c r="D40" s="89" t="s">
        <v>131</v>
      </c>
      <c r="E40" s="102">
        <v>44561</v>
      </c>
      <c r="F40" s="91">
        <v>4689.5541360000007</v>
      </c>
      <c r="G40" s="103">
        <v>72.008200000000002</v>
      </c>
      <c r="H40" s="91">
        <v>12.494395001000003</v>
      </c>
      <c r="I40" s="92">
        <v>1.5631861692108891E-4</v>
      </c>
      <c r="J40" s="92">
        <f t="shared" si="0"/>
        <v>1.5828179708273502E-3</v>
      </c>
      <c r="K40" s="92">
        <f>H40/'סכום נכסי הקרן'!$C$42</f>
        <v>8.1958708768103511E-5</v>
      </c>
    </row>
    <row r="41" spans="2:11">
      <c r="B41" s="86" t="s">
        <v>1874</v>
      </c>
      <c r="C41" s="87">
        <v>87257</v>
      </c>
      <c r="D41" s="89" t="s">
        <v>131</v>
      </c>
      <c r="E41" s="102">
        <v>44469</v>
      </c>
      <c r="F41" s="91">
        <v>170.13000000000002</v>
      </c>
      <c r="G41" s="103">
        <v>100</v>
      </c>
      <c r="H41" s="91">
        <v>0.6294700000000002</v>
      </c>
      <c r="I41" s="92">
        <v>6.3088100000000003E-6</v>
      </c>
      <c r="J41" s="92">
        <f t="shared" si="0"/>
        <v>7.9742670854967331E-5</v>
      </c>
      <c r="K41" s="92">
        <f>H41/'סכום נכסי הקרן'!$C$42</f>
        <v>4.1290953586891582E-6</v>
      </c>
    </row>
    <row r="42" spans="2:11">
      <c r="B42" s="86" t="s">
        <v>1875</v>
      </c>
      <c r="C42" s="87">
        <v>872510</v>
      </c>
      <c r="D42" s="89" t="s">
        <v>131</v>
      </c>
      <c r="E42" s="102">
        <v>44469</v>
      </c>
      <c r="F42" s="91">
        <v>47.090000000000011</v>
      </c>
      <c r="G42" s="103">
        <v>100</v>
      </c>
      <c r="H42" s="91">
        <v>0.17422000000000001</v>
      </c>
      <c r="I42" s="92">
        <v>6.0148999999999998E-6</v>
      </c>
      <c r="J42" s="92">
        <f t="shared" si="0"/>
        <v>2.2070580196597781E-5</v>
      </c>
      <c r="K42" s="92">
        <f>H42/'סכום נכסי הקרן'!$C$42</f>
        <v>1.1428201397855735E-6</v>
      </c>
    </row>
    <row r="43" spans="2:11">
      <c r="B43" s="86" t="s">
        <v>1876</v>
      </c>
      <c r="C43" s="87">
        <v>87256</v>
      </c>
      <c r="D43" s="89" t="s">
        <v>131</v>
      </c>
      <c r="E43" s="102">
        <v>44469</v>
      </c>
      <c r="F43" s="91">
        <v>631.95000000000016</v>
      </c>
      <c r="G43" s="103">
        <v>100</v>
      </c>
      <c r="H43" s="91">
        <v>2.3382300000000003</v>
      </c>
      <c r="I43" s="92">
        <v>3.10462E-6</v>
      </c>
      <c r="J43" s="92">
        <f t="shared" si="0"/>
        <v>2.9621221864935618E-4</v>
      </c>
      <c r="K43" s="92">
        <f>H43/'סכום נכסי הקרן'!$C$42</f>
        <v>1.5337942460399618E-5</v>
      </c>
    </row>
    <row r="44" spans="2:11">
      <c r="B44" s="86" t="s">
        <v>1877</v>
      </c>
      <c r="C44" s="87">
        <v>87258</v>
      </c>
      <c r="D44" s="89" t="s">
        <v>131</v>
      </c>
      <c r="E44" s="102">
        <v>44469</v>
      </c>
      <c r="F44" s="91">
        <v>646.82000000000016</v>
      </c>
      <c r="G44" s="103">
        <v>100</v>
      </c>
      <c r="H44" s="91">
        <v>2.3932199999999999</v>
      </c>
      <c r="I44" s="92">
        <v>3.0581999999999998E-6</v>
      </c>
      <c r="J44" s="92">
        <f t="shared" si="0"/>
        <v>3.0317847513547087E-4</v>
      </c>
      <c r="K44" s="92">
        <f>H44/'סכום נכסי הקרן'!$C$42</f>
        <v>1.5698656956363392E-5</v>
      </c>
    </row>
    <row r="45" spans="2:11">
      <c r="B45" s="86" t="s">
        <v>1878</v>
      </c>
      <c r="C45" s="88">
        <v>8331</v>
      </c>
      <c r="D45" s="89" t="s">
        <v>131</v>
      </c>
      <c r="E45" s="102">
        <v>44469</v>
      </c>
      <c r="F45" s="91"/>
      <c r="G45" s="103">
        <v>93.633300000000006</v>
      </c>
      <c r="H45" s="91">
        <v>9.9999999947613121E-6</v>
      </c>
      <c r="I45" s="92">
        <v>8.2671826296296298E-4</v>
      </c>
      <c r="J45" s="92">
        <f t="shared" si="0"/>
        <v>1.2668224190698939E-9</v>
      </c>
      <c r="K45" s="92">
        <f>H45/'סכום נכסי הקרן'!$C$42</f>
        <v>6.5596380391854303E-11</v>
      </c>
    </row>
    <row r="46" spans="2:11">
      <c r="B46" s="86" t="s">
        <v>1879</v>
      </c>
      <c r="C46" s="88">
        <v>8322</v>
      </c>
      <c r="D46" s="89" t="s">
        <v>131</v>
      </c>
      <c r="E46" s="102">
        <v>44197</v>
      </c>
      <c r="F46" s="91">
        <v>31980.450000000004</v>
      </c>
      <c r="G46" s="103">
        <v>102.2908</v>
      </c>
      <c r="H46" s="91">
        <v>121.03833000000002</v>
      </c>
      <c r="I46" s="92">
        <v>1.6404371633333334E-4</v>
      </c>
      <c r="J46" s="92">
        <f t="shared" si="0"/>
        <v>1.5333407009110707E-2</v>
      </c>
      <c r="K46" s="92">
        <f>H46/'סכום נכסי הקרן'!$C$42</f>
        <v>7.9396763408341395E-4</v>
      </c>
    </row>
    <row r="47" spans="2:11">
      <c r="B47" s="86" t="s">
        <v>1880</v>
      </c>
      <c r="C47" s="88">
        <v>9273</v>
      </c>
      <c r="D47" s="89" t="s">
        <v>131</v>
      </c>
      <c r="E47" s="102">
        <v>44852</v>
      </c>
      <c r="F47" s="91">
        <v>4752.2299999999996</v>
      </c>
      <c r="G47" s="103">
        <v>82.215999999999994</v>
      </c>
      <c r="H47" s="91">
        <v>14.456230000000003</v>
      </c>
      <c r="I47" s="92">
        <v>2.3643283582089553E-4</v>
      </c>
      <c r="J47" s="92">
        <f t="shared" si="0"/>
        <v>1.8313476268824636E-3</v>
      </c>
      <c r="K47" s="92">
        <f>H47/'סכום נכסי הקרן'!$C$42</f>
        <v>9.4827636260890849E-5</v>
      </c>
    </row>
    <row r="48" spans="2:11">
      <c r="B48" s="86" t="s">
        <v>1881</v>
      </c>
      <c r="C48" s="88">
        <v>8316</v>
      </c>
      <c r="D48" s="89" t="s">
        <v>131</v>
      </c>
      <c r="E48" s="102">
        <v>44378</v>
      </c>
      <c r="F48" s="91">
        <v>26923.060000000005</v>
      </c>
      <c r="G48" s="103">
        <v>109.86239999999999</v>
      </c>
      <c r="H48" s="91">
        <v>109.43978000000001</v>
      </c>
      <c r="I48" s="92">
        <v>1.7457025548387096E-4</v>
      </c>
      <c r="J48" s="92">
        <f t="shared" si="0"/>
        <v>1.3864076691470658E-2</v>
      </c>
      <c r="K48" s="92">
        <f>H48/'סכום נכסי הקרן'!$C$42</f>
        <v>7.1788534426416267E-4</v>
      </c>
    </row>
    <row r="49" spans="2:11">
      <c r="B49" s="93"/>
      <c r="C49" s="88"/>
      <c r="D49" s="88"/>
      <c r="E49" s="88"/>
      <c r="F49" s="91"/>
      <c r="G49" s="103"/>
      <c r="H49" s="88"/>
      <c r="I49" s="88"/>
      <c r="J49" s="92"/>
      <c r="K49" s="88"/>
    </row>
    <row r="50" spans="2:11">
      <c r="B50" s="85" t="s">
        <v>1882</v>
      </c>
      <c r="C50" s="88"/>
      <c r="D50" s="89"/>
      <c r="E50" s="102"/>
      <c r="F50" s="91"/>
      <c r="G50" s="103"/>
      <c r="H50" s="91">
        <v>11.933017934000002</v>
      </c>
      <c r="I50" s="92"/>
      <c r="J50" s="92">
        <f t="shared" si="0"/>
        <v>1.5117014653873643E-3</v>
      </c>
      <c r="K50" s="92">
        <f>H50/'סכום נכסי הקרן'!$C$42</f>
        <v>7.827627840315484E-5</v>
      </c>
    </row>
    <row r="51" spans="2:11">
      <c r="B51" s="86" t="s">
        <v>1883</v>
      </c>
      <c r="C51" s="88" t="s">
        <v>1884</v>
      </c>
      <c r="D51" s="89" t="s">
        <v>131</v>
      </c>
      <c r="E51" s="102">
        <v>44616</v>
      </c>
      <c r="F51" s="91">
        <v>3.1804800000000006</v>
      </c>
      <c r="G51" s="103">
        <v>101404.19</v>
      </c>
      <c r="H51" s="91">
        <v>11.933017934000002</v>
      </c>
      <c r="I51" s="92">
        <v>4.2315666432624122E-6</v>
      </c>
      <c r="J51" s="92">
        <f t="shared" si="0"/>
        <v>1.5117014653873643E-3</v>
      </c>
      <c r="K51" s="92">
        <f>H51/'סכום נכסי הקרן'!$C$42</f>
        <v>7.827627840315484E-5</v>
      </c>
    </row>
    <row r="52" spans="2:11">
      <c r="B52" s="93"/>
      <c r="C52" s="88"/>
      <c r="D52" s="88"/>
      <c r="E52" s="88"/>
      <c r="F52" s="91"/>
      <c r="G52" s="103"/>
      <c r="H52" s="88"/>
      <c r="I52" s="88"/>
      <c r="J52" s="92"/>
      <c r="K52" s="88"/>
    </row>
    <row r="53" spans="2:11">
      <c r="B53" s="85" t="s">
        <v>194</v>
      </c>
      <c r="C53" s="80"/>
      <c r="D53" s="81"/>
      <c r="E53" s="100"/>
      <c r="F53" s="83"/>
      <c r="G53" s="101"/>
      <c r="H53" s="83">
        <v>265.01209</v>
      </c>
      <c r="I53" s="84"/>
      <c r="J53" s="84">
        <f t="shared" si="0"/>
        <v>3.3572325711244341E-2</v>
      </c>
      <c r="K53" s="84">
        <f>H53/'סכום נכסי הקרן'!$C$42</f>
        <v>1.7383833873187175E-3</v>
      </c>
    </row>
    <row r="54" spans="2:11">
      <c r="B54" s="86" t="s">
        <v>1885</v>
      </c>
      <c r="C54" s="88">
        <v>8404</v>
      </c>
      <c r="D54" s="89" t="s">
        <v>131</v>
      </c>
      <c r="E54" s="102">
        <v>44469</v>
      </c>
      <c r="F54" s="91">
        <v>43749.49</v>
      </c>
      <c r="G54" s="103">
        <v>102.2801</v>
      </c>
      <c r="H54" s="91">
        <v>165.56397000000004</v>
      </c>
      <c r="I54" s="92">
        <v>1.3000235428571428E-4</v>
      </c>
      <c r="J54" s="92">
        <f t="shared" si="0"/>
        <v>2.0974014909609172E-2</v>
      </c>
      <c r="K54" s="92">
        <f>H54/'סכום נכסי הקרן'!$C$42</f>
        <v>1.0860397160994979E-3</v>
      </c>
    </row>
    <row r="55" spans="2:11">
      <c r="B55" s="86" t="s">
        <v>1886</v>
      </c>
      <c r="C55" s="88">
        <v>9489</v>
      </c>
      <c r="D55" s="89" t="s">
        <v>131</v>
      </c>
      <c r="E55" s="102">
        <v>44665</v>
      </c>
      <c r="F55" s="91">
        <v>26877.870000000006</v>
      </c>
      <c r="G55" s="103">
        <v>100</v>
      </c>
      <c r="H55" s="91">
        <v>99.448120000000031</v>
      </c>
      <c r="I55" s="92">
        <v>8.5973878E-5</v>
      </c>
      <c r="J55" s="92">
        <f t="shared" si="0"/>
        <v>1.2598310801635176E-2</v>
      </c>
      <c r="K55" s="92">
        <f>H55/'סכום נכסי הקרן'!$C$42</f>
        <v>6.5234367121922007E-4</v>
      </c>
    </row>
    <row r="56" spans="2:11">
      <c r="B56" s="93"/>
      <c r="C56" s="88"/>
      <c r="D56" s="88"/>
      <c r="E56" s="88"/>
      <c r="F56" s="91"/>
      <c r="G56" s="103"/>
      <c r="H56" s="88"/>
      <c r="I56" s="88"/>
      <c r="J56" s="92"/>
      <c r="K56" s="88"/>
    </row>
    <row r="57" spans="2:11">
      <c r="B57" s="85" t="s">
        <v>195</v>
      </c>
      <c r="C57" s="80"/>
      <c r="D57" s="81"/>
      <c r="E57" s="100"/>
      <c r="F57" s="83"/>
      <c r="G57" s="101"/>
      <c r="H57" s="83">
        <v>7051.381379935001</v>
      </c>
      <c r="I57" s="84"/>
      <c r="J57" s="84">
        <f t="shared" si="0"/>
        <v>0.89328480221933049</v>
      </c>
      <c r="K57" s="84">
        <f>H57/'סכום נכסי הקרן'!$C$42</f>
        <v>4.6254509552856773E-2</v>
      </c>
    </row>
    <row r="58" spans="2:11">
      <c r="B58" s="86" t="s">
        <v>1887</v>
      </c>
      <c r="C58" s="88">
        <v>8417</v>
      </c>
      <c r="D58" s="89" t="s">
        <v>133</v>
      </c>
      <c r="E58" s="102">
        <v>44713</v>
      </c>
      <c r="F58" s="91">
        <v>8610.1</v>
      </c>
      <c r="G58" s="103">
        <v>104.3445</v>
      </c>
      <c r="H58" s="91">
        <v>36.102880000000006</v>
      </c>
      <c r="I58" s="92">
        <v>1.6638799999999999E-6</v>
      </c>
      <c r="J58" s="92">
        <f t="shared" si="0"/>
        <v>4.5735937800949729E-3</v>
      </c>
      <c r="K58" s="92">
        <f>H58/'סכום נכסי הקרן'!$C$42</f>
        <v>2.3682182509621047E-4</v>
      </c>
    </row>
    <row r="59" spans="2:11">
      <c r="B59" s="86" t="s">
        <v>1888</v>
      </c>
      <c r="C59" s="88">
        <v>9282</v>
      </c>
      <c r="D59" s="89" t="s">
        <v>131</v>
      </c>
      <c r="E59" s="102">
        <v>44848</v>
      </c>
      <c r="F59" s="91">
        <v>8508.6700000000019</v>
      </c>
      <c r="G59" s="103">
        <v>105.18510000000001</v>
      </c>
      <c r="H59" s="91">
        <v>33.114440000000009</v>
      </c>
      <c r="I59" s="92">
        <v>9.3893940000000002E-5</v>
      </c>
      <c r="J59" s="92">
        <f t="shared" si="0"/>
        <v>4.1950115008921223E-3</v>
      </c>
      <c r="K59" s="92">
        <f>H59/'סכום נכסי הקרן'!$C$42</f>
        <v>2.1721874038411776E-4</v>
      </c>
    </row>
    <row r="60" spans="2:11">
      <c r="B60" s="86" t="s">
        <v>1889</v>
      </c>
      <c r="C60" s="88">
        <v>8400</v>
      </c>
      <c r="D60" s="89" t="s">
        <v>131</v>
      </c>
      <c r="E60" s="102">
        <v>44544</v>
      </c>
      <c r="F60" s="91">
        <v>7207.9296840000015</v>
      </c>
      <c r="G60" s="103">
        <v>111.9472</v>
      </c>
      <c r="H60" s="91">
        <v>29.855579188000007</v>
      </c>
      <c r="I60" s="92">
        <v>2.013543029062527E-5</v>
      </c>
      <c r="J60" s="92">
        <f t="shared" si="0"/>
        <v>3.7821717069488566E-3</v>
      </c>
      <c r="K60" s="92">
        <f>H60/'סכום נכסי הקרן'!$C$42</f>
        <v>1.958417930261131E-4</v>
      </c>
    </row>
    <row r="61" spans="2:11">
      <c r="B61" s="86" t="s">
        <v>1890</v>
      </c>
      <c r="C61" s="88">
        <v>8843</v>
      </c>
      <c r="D61" s="89" t="s">
        <v>131</v>
      </c>
      <c r="E61" s="102">
        <v>44562</v>
      </c>
      <c r="F61" s="91">
        <v>9431.3018400000019</v>
      </c>
      <c r="G61" s="103">
        <v>100.0896</v>
      </c>
      <c r="H61" s="91">
        <v>34.927083452000005</v>
      </c>
      <c r="I61" s="92">
        <v>1.9975956389125973E-5</v>
      </c>
      <c r="J61" s="92">
        <f t="shared" si="0"/>
        <v>4.4246412372898024E-3</v>
      </c>
      <c r="K61" s="92">
        <f>H61/'סכום נכסי הקרן'!$C$42</f>
        <v>2.2910902532956626E-4</v>
      </c>
    </row>
    <row r="62" spans="2:11">
      <c r="B62" s="86" t="s">
        <v>1891</v>
      </c>
      <c r="C62" s="88">
        <v>8318</v>
      </c>
      <c r="D62" s="89" t="s">
        <v>133</v>
      </c>
      <c r="E62" s="102">
        <v>44256</v>
      </c>
      <c r="F62" s="91">
        <v>8534.7500000000018</v>
      </c>
      <c r="G62" s="103">
        <v>104.997</v>
      </c>
      <c r="H62" s="91">
        <v>36.010710000000003</v>
      </c>
      <c r="I62" s="92">
        <v>2.3076923076923076E-5</v>
      </c>
      <c r="J62" s="92">
        <f t="shared" si="0"/>
        <v>4.5619174778522885E-3</v>
      </c>
      <c r="K62" s="92">
        <f>H62/'סכום נכסי הקרן'!$C$42</f>
        <v>2.36217223257822E-4</v>
      </c>
    </row>
    <row r="63" spans="2:11">
      <c r="B63" s="86" t="s">
        <v>1892</v>
      </c>
      <c r="C63" s="88">
        <v>9391</v>
      </c>
      <c r="D63" s="89" t="s">
        <v>133</v>
      </c>
      <c r="E63" s="102">
        <v>44608</v>
      </c>
      <c r="F63" s="91">
        <v>27839.661861000004</v>
      </c>
      <c r="G63" s="103">
        <v>95.853200000000001</v>
      </c>
      <c r="H63" s="91">
        <v>107.23450336800002</v>
      </c>
      <c r="I63" s="92">
        <v>9.400272366131232E-6</v>
      </c>
      <c r="J63" s="92">
        <f t="shared" si="0"/>
        <v>1.3584707303557451E-2</v>
      </c>
      <c r="K63" s="92">
        <f>H63/'סכום נכסי הקרן'!$C$42</f>
        <v>7.0341952777439054E-4</v>
      </c>
    </row>
    <row r="64" spans="2:11">
      <c r="B64" s="86" t="s">
        <v>1893</v>
      </c>
      <c r="C64" s="87">
        <v>84032</v>
      </c>
      <c r="D64" s="89" t="s">
        <v>131</v>
      </c>
      <c r="E64" s="102">
        <v>44314</v>
      </c>
      <c r="F64" s="91">
        <v>7398.7800000000016</v>
      </c>
      <c r="G64" s="103">
        <v>100</v>
      </c>
      <c r="H64" s="91">
        <v>27.375490000000006</v>
      </c>
      <c r="I64" s="92">
        <v>1.1286983000000001E-4</v>
      </c>
      <c r="J64" s="92">
        <f t="shared" si="0"/>
        <v>3.4679884483191409E-3</v>
      </c>
      <c r="K64" s="92">
        <f>H64/'סכום נכסי הקרן'!$C$42</f>
        <v>1.7957330563941323E-4</v>
      </c>
    </row>
    <row r="65" spans="2:11">
      <c r="B65" s="86" t="s">
        <v>1894</v>
      </c>
      <c r="C65" s="88">
        <v>8314</v>
      </c>
      <c r="D65" s="89" t="s">
        <v>131</v>
      </c>
      <c r="E65" s="102">
        <v>44264</v>
      </c>
      <c r="F65" s="91">
        <v>9043.2800000000025</v>
      </c>
      <c r="G65" s="103">
        <v>101.2647</v>
      </c>
      <c r="H65" s="91">
        <v>33.883310000000002</v>
      </c>
      <c r="I65" s="92">
        <v>2.4080457022222221E-5</v>
      </c>
      <c r="J65" s="92">
        <f t="shared" si="0"/>
        <v>4.2924136762781742E-3</v>
      </c>
      <c r="K65" s="92">
        <f>H65/'סכום נכסי הקרן'!$C$42</f>
        <v>2.2226224928594834E-4</v>
      </c>
    </row>
    <row r="66" spans="2:11">
      <c r="B66" s="86" t="s">
        <v>1895</v>
      </c>
      <c r="C66" s="87">
        <v>84035</v>
      </c>
      <c r="D66" s="89" t="s">
        <v>131</v>
      </c>
      <c r="E66" s="102">
        <v>44314</v>
      </c>
      <c r="F66" s="91">
        <v>3542.3000000000006</v>
      </c>
      <c r="G66" s="103">
        <v>100</v>
      </c>
      <c r="H66" s="91">
        <v>13.106520000000002</v>
      </c>
      <c r="I66" s="92">
        <v>5.6434919999999999E-5</v>
      </c>
      <c r="J66" s="92">
        <f t="shared" si="0"/>
        <v>1.6603633380686074E-3</v>
      </c>
      <c r="K66" s="92">
        <f>H66/'סכום נכסי הקרן'!$C$42</f>
        <v>8.5974027198383737E-5</v>
      </c>
    </row>
    <row r="67" spans="2:11">
      <c r="B67" s="86" t="s">
        <v>1896</v>
      </c>
      <c r="C67" s="88">
        <v>8337</v>
      </c>
      <c r="D67" s="89" t="s">
        <v>131</v>
      </c>
      <c r="E67" s="102">
        <v>44470</v>
      </c>
      <c r="F67" s="91">
        <v>21406.187290000002</v>
      </c>
      <c r="G67" s="103">
        <v>140.2731</v>
      </c>
      <c r="H67" s="91">
        <v>111.10035323000001</v>
      </c>
      <c r="I67" s="92">
        <v>4.1575197947588355E-5</v>
      </c>
      <c r="J67" s="92">
        <f t="shared" si="0"/>
        <v>1.4074441831207993E-2</v>
      </c>
      <c r="K67" s="92">
        <f>H67/'סכום נכסי הקרן'!$C$42</f>
        <v>7.2877810359623003E-4</v>
      </c>
    </row>
    <row r="68" spans="2:11">
      <c r="B68" s="86" t="s">
        <v>1897</v>
      </c>
      <c r="C68" s="88">
        <v>9237</v>
      </c>
      <c r="D68" s="89" t="s">
        <v>131</v>
      </c>
      <c r="E68" s="102">
        <v>44712</v>
      </c>
      <c r="F68" s="91">
        <v>15040.300000000003</v>
      </c>
      <c r="G68" s="103">
        <v>134.3717</v>
      </c>
      <c r="H68" s="91">
        <v>74.77667000000001</v>
      </c>
      <c r="I68" s="92">
        <v>1.1054545454545454E-5</v>
      </c>
      <c r="J68" s="92">
        <f t="shared" si="0"/>
        <v>9.4728762029016624E-3</v>
      </c>
      <c r="K68" s="92">
        <f>H68/'סכום נכסי הקרן'!$C$42</f>
        <v>4.9050788923257782E-4</v>
      </c>
    </row>
    <row r="69" spans="2:11">
      <c r="B69" s="86" t="s">
        <v>1898</v>
      </c>
      <c r="C69" s="87">
        <v>87343</v>
      </c>
      <c r="D69" s="89" t="s">
        <v>131</v>
      </c>
      <c r="E69" s="102">
        <v>44421</v>
      </c>
      <c r="F69" s="91">
        <v>3475.4200000000005</v>
      </c>
      <c r="G69" s="103">
        <v>100</v>
      </c>
      <c r="H69" s="91">
        <v>12.85905</v>
      </c>
      <c r="I69" s="92">
        <v>5.3345299999999999E-6</v>
      </c>
      <c r="J69" s="92">
        <f t="shared" si="0"/>
        <v>1.6290132836474611E-3</v>
      </c>
      <c r="K69" s="92">
        <f>H69/'סכום נכסי הקרן'!$C$42</f>
        <v>8.4350713571976115E-5</v>
      </c>
    </row>
    <row r="70" spans="2:11">
      <c r="B70" s="86" t="s">
        <v>1899</v>
      </c>
      <c r="C70" s="87">
        <v>87342</v>
      </c>
      <c r="D70" s="89" t="s">
        <v>131</v>
      </c>
      <c r="E70" s="102">
        <v>44421</v>
      </c>
      <c r="F70" s="91">
        <v>1886.0500000000002</v>
      </c>
      <c r="G70" s="103">
        <v>100</v>
      </c>
      <c r="H70" s="91">
        <v>6.9783700000000009</v>
      </c>
      <c r="I70" s="92">
        <v>6.1569299999999999E-6</v>
      </c>
      <c r="J70" s="92">
        <f t="shared" si="0"/>
        <v>8.840355569195963E-4</v>
      </c>
      <c r="K70" s="92">
        <f>H70/'סכום נכסי הקרן'!$C$42</f>
        <v>4.5775581327490833E-5</v>
      </c>
    </row>
    <row r="71" spans="2:11">
      <c r="B71" s="86" t="s">
        <v>1900</v>
      </c>
      <c r="C71" s="88">
        <v>9011</v>
      </c>
      <c r="D71" s="89" t="s">
        <v>134</v>
      </c>
      <c r="E71" s="102">
        <v>44644</v>
      </c>
      <c r="F71" s="91">
        <v>30400.096531000003</v>
      </c>
      <c r="G71" s="103">
        <v>103.40689999999999</v>
      </c>
      <c r="H71" s="91">
        <v>146.82717900000003</v>
      </c>
      <c r="I71" s="92">
        <v>4.0355896776883366E-5</v>
      </c>
      <c r="J71" s="92">
        <f t="shared" si="0"/>
        <v>1.8600396218343005E-2</v>
      </c>
      <c r="K71" s="92">
        <f>H71/'סכום נכסי הקרן'!$C$42</f>
        <v>9.631331490592437E-4</v>
      </c>
    </row>
    <row r="72" spans="2:11">
      <c r="B72" s="86" t="s">
        <v>1901</v>
      </c>
      <c r="C72" s="88">
        <v>8413</v>
      </c>
      <c r="D72" s="89" t="s">
        <v>133</v>
      </c>
      <c r="E72" s="102">
        <v>44661</v>
      </c>
      <c r="F72" s="91">
        <v>3059.43</v>
      </c>
      <c r="G72" s="103">
        <v>96.896000000000001</v>
      </c>
      <c r="H72" s="91">
        <v>11.91272</v>
      </c>
      <c r="I72" s="92">
        <v>1.6664333333333332E-5</v>
      </c>
      <c r="J72" s="92">
        <f t="shared" si="0"/>
        <v>1.5091300776008169E-3</v>
      </c>
      <c r="K72" s="92">
        <f>H72/'סכום נכסי הקרן'!$C$42</f>
        <v>7.8143131303101801E-5</v>
      </c>
    </row>
    <row r="73" spans="2:11">
      <c r="B73" s="86" t="s">
        <v>1902</v>
      </c>
      <c r="C73" s="88">
        <v>8323</v>
      </c>
      <c r="D73" s="89" t="s">
        <v>131</v>
      </c>
      <c r="E73" s="102">
        <v>44406</v>
      </c>
      <c r="F73" s="91">
        <v>52217.130000000012</v>
      </c>
      <c r="G73" s="103">
        <v>87.685599999999994</v>
      </c>
      <c r="H73" s="91">
        <v>169.41156000000004</v>
      </c>
      <c r="I73" s="92">
        <v>2.9495600905923343E-6</v>
      </c>
      <c r="J73" s="92">
        <f t="shared" si="0"/>
        <v>2.1461436237003428E-2</v>
      </c>
      <c r="K73" s="92">
        <f>H73/'סכום נכסי הקרן'!$C$42</f>
        <v>1.1112785138359092E-3</v>
      </c>
    </row>
    <row r="74" spans="2:11">
      <c r="B74" s="86" t="s">
        <v>1903</v>
      </c>
      <c r="C74" s="88">
        <v>9317</v>
      </c>
      <c r="D74" s="89" t="s">
        <v>133</v>
      </c>
      <c r="E74" s="102">
        <v>44545</v>
      </c>
      <c r="F74" s="91">
        <v>29920.552489000005</v>
      </c>
      <c r="G74" s="103">
        <v>103.5138</v>
      </c>
      <c r="H74" s="91">
        <v>124.46058362400002</v>
      </c>
      <c r="I74" s="92">
        <v>7.7348930204568404E-6</v>
      </c>
      <c r="J74" s="92">
        <f t="shared" si="0"/>
        <v>1.5766945770800463E-2</v>
      </c>
      <c r="K74" s="92">
        <f>H74/'סכום נכסי הקרן'!$C$42</f>
        <v>8.1641637914690477E-4</v>
      </c>
    </row>
    <row r="75" spans="2:11">
      <c r="B75" s="86" t="s">
        <v>1904</v>
      </c>
      <c r="C75" s="88">
        <v>9600</v>
      </c>
      <c r="D75" s="89" t="s">
        <v>131</v>
      </c>
      <c r="E75" s="102">
        <v>44967</v>
      </c>
      <c r="F75" s="91">
        <v>68112.965209000002</v>
      </c>
      <c r="G75" s="103">
        <v>100.3535</v>
      </c>
      <c r="H75" s="91">
        <v>252.90885485800007</v>
      </c>
      <c r="I75" s="92">
        <v>2.7245177856014295E-4</v>
      </c>
      <c r="J75" s="92">
        <f t="shared" ref="J75:J123" si="1">IFERROR(H75/$H$11,0)</f>
        <v>3.2039060748325097E-2</v>
      </c>
      <c r="K75" s="92">
        <f>H75/'סכום נכסי הקרן'!$C$42</f>
        <v>1.6589905456424574E-3</v>
      </c>
    </row>
    <row r="76" spans="2:11">
      <c r="B76" s="86" t="s">
        <v>1905</v>
      </c>
      <c r="C76" s="88">
        <v>9246</v>
      </c>
      <c r="D76" s="89" t="s">
        <v>133</v>
      </c>
      <c r="E76" s="102">
        <v>44816</v>
      </c>
      <c r="F76" s="91">
        <v>66191.24000000002</v>
      </c>
      <c r="G76" s="103">
        <v>88.216899999999995</v>
      </c>
      <c r="H76" s="91">
        <v>234.64769000000004</v>
      </c>
      <c r="I76" s="92">
        <v>4.0654545454545457E-5</v>
      </c>
      <c r="J76" s="92">
        <f t="shared" si="1"/>
        <v>2.9725695443068623E-2</v>
      </c>
      <c r="K76" s="92">
        <f>H76/'סכום נכסי הקרן'!$C$42</f>
        <v>1.5392039139373319E-3</v>
      </c>
    </row>
    <row r="77" spans="2:11">
      <c r="B77" s="86" t="s">
        <v>1906</v>
      </c>
      <c r="C77" s="88">
        <v>9245</v>
      </c>
      <c r="D77" s="89" t="s">
        <v>131</v>
      </c>
      <c r="E77" s="102">
        <v>44816</v>
      </c>
      <c r="F77" s="91">
        <v>6200.5400000000009</v>
      </c>
      <c r="G77" s="103">
        <v>100.83</v>
      </c>
      <c r="H77" s="91">
        <v>23.132400000000004</v>
      </c>
      <c r="I77" s="92">
        <v>4.3637499999999997E-5</v>
      </c>
      <c r="J77" s="92">
        <f t="shared" si="1"/>
        <v>2.9304642942244207E-3</v>
      </c>
      <c r="K77" s="92">
        <f>H77/'סכום נכסי הקרן'!$C$42</f>
        <v>1.5174017105714502E-4</v>
      </c>
    </row>
    <row r="78" spans="2:11">
      <c r="B78" s="86" t="s">
        <v>1907</v>
      </c>
      <c r="C78" s="88">
        <v>9534</v>
      </c>
      <c r="D78" s="89" t="s">
        <v>133</v>
      </c>
      <c r="E78" s="102">
        <v>45007</v>
      </c>
      <c r="F78" s="91">
        <v>27085.691466000004</v>
      </c>
      <c r="G78" s="103">
        <v>100.5012</v>
      </c>
      <c r="H78" s="91">
        <v>109.389376576</v>
      </c>
      <c r="I78" s="92">
        <v>2.7085683627269767E-4</v>
      </c>
      <c r="J78" s="92">
        <f t="shared" si="1"/>
        <v>1.3857691472715204E-2</v>
      </c>
      <c r="K78" s="92">
        <f>H78/'סכום נכסי הקרן'!$C$42</f>
        <v>7.1755471604661384E-4</v>
      </c>
    </row>
    <row r="79" spans="2:11">
      <c r="B79" s="86" t="s">
        <v>1908</v>
      </c>
      <c r="C79" s="88">
        <v>8412</v>
      </c>
      <c r="D79" s="89" t="s">
        <v>133</v>
      </c>
      <c r="E79" s="102">
        <v>44440</v>
      </c>
      <c r="F79" s="91">
        <v>9599.2800000000025</v>
      </c>
      <c r="G79" s="103">
        <v>104.2736</v>
      </c>
      <c r="H79" s="91">
        <v>40.223219999999998</v>
      </c>
      <c r="I79" s="92">
        <v>5.3329367222222219E-5</v>
      </c>
      <c r="J79" s="92">
        <f t="shared" si="1"/>
        <v>5.0955676889874622E-3</v>
      </c>
      <c r="K79" s="92">
        <f>H79/'סכום נכסי הקרן'!$C$42</f>
        <v>2.6384976410874684E-4</v>
      </c>
    </row>
    <row r="80" spans="2:11">
      <c r="B80" s="86" t="s">
        <v>1909</v>
      </c>
      <c r="C80" s="88">
        <v>9495</v>
      </c>
      <c r="D80" s="89" t="s">
        <v>131</v>
      </c>
      <c r="E80" s="102">
        <v>44980</v>
      </c>
      <c r="F80" s="91">
        <v>55825.540000000008</v>
      </c>
      <c r="G80" s="103">
        <v>100.3541</v>
      </c>
      <c r="H80" s="91">
        <v>207.28592000000003</v>
      </c>
      <c r="I80" s="92">
        <v>1.3055333333333334E-4</v>
      </c>
      <c r="J80" s="92">
        <f t="shared" si="1"/>
        <v>2.6259445075109359E-2</v>
      </c>
      <c r="K80" s="92">
        <f>H80/'סכום נכסי הקרן'!$C$42</f>
        <v>1.3597206065318634E-3</v>
      </c>
    </row>
    <row r="81" spans="2:11">
      <c r="B81" s="86" t="s">
        <v>1910</v>
      </c>
      <c r="C81" s="88">
        <v>8287</v>
      </c>
      <c r="D81" s="89" t="s">
        <v>131</v>
      </c>
      <c r="E81" s="102">
        <v>43800</v>
      </c>
      <c r="F81" s="91">
        <v>10751.590000000002</v>
      </c>
      <c r="G81" s="103">
        <v>211.35</v>
      </c>
      <c r="H81" s="91">
        <v>84.076910000000012</v>
      </c>
      <c r="I81" s="92">
        <v>8.1995151515151517E-5</v>
      </c>
      <c r="J81" s="92">
        <f t="shared" si="1"/>
        <v>1.065105145699193E-2</v>
      </c>
      <c r="K81" s="92">
        <f>H81/'סכום נכסי הקרן'!$C$42</f>
        <v>5.51514097342091E-4</v>
      </c>
    </row>
    <row r="82" spans="2:11">
      <c r="B82" s="86" t="s">
        <v>1911</v>
      </c>
      <c r="C82" s="87">
        <v>1181106</v>
      </c>
      <c r="D82" s="89" t="s">
        <v>131</v>
      </c>
      <c r="E82" s="102">
        <v>44287</v>
      </c>
      <c r="F82" s="91">
        <v>7489.0700000000015</v>
      </c>
      <c r="G82" s="103">
        <v>122.12390000000001</v>
      </c>
      <c r="H82" s="91">
        <v>33.839980000000011</v>
      </c>
      <c r="I82" s="92">
        <v>5.4200400000000004E-5</v>
      </c>
      <c r="J82" s="92">
        <f t="shared" si="1"/>
        <v>4.2869245347334703E-3</v>
      </c>
      <c r="K82" s="92">
        <f>H82/'סכום נכסי הקרן'!$C$42</f>
        <v>2.2197802016956161E-4</v>
      </c>
    </row>
    <row r="83" spans="2:11">
      <c r="B83" s="86" t="s">
        <v>1912</v>
      </c>
      <c r="C83" s="88">
        <v>8299</v>
      </c>
      <c r="D83" s="89" t="s">
        <v>134</v>
      </c>
      <c r="E83" s="102">
        <v>44286</v>
      </c>
      <c r="F83" s="91">
        <v>17533.680000000004</v>
      </c>
      <c r="G83" s="103">
        <v>100.87390000000001</v>
      </c>
      <c r="H83" s="91">
        <v>82.610250000000008</v>
      </c>
      <c r="I83" s="92">
        <v>6.8009419354838715E-5</v>
      </c>
      <c r="J83" s="92">
        <f t="shared" si="1"/>
        <v>1.046525167997929E-2</v>
      </c>
      <c r="K83" s="92">
        <f>H83/'סכום נכסי הקרן'!$C$42</f>
        <v>5.4189333861049923E-4</v>
      </c>
    </row>
    <row r="84" spans="2:11">
      <c r="B84" s="86" t="s">
        <v>1913</v>
      </c>
      <c r="C84" s="87">
        <v>87344</v>
      </c>
      <c r="D84" s="89" t="s">
        <v>131</v>
      </c>
      <c r="E84" s="102">
        <v>44421</v>
      </c>
      <c r="F84" s="91">
        <v>2315.7199999999998</v>
      </c>
      <c r="G84" s="103">
        <v>100</v>
      </c>
      <c r="H84" s="91">
        <v>8.568150000000001</v>
      </c>
      <c r="I84" s="92">
        <v>2.185819E-5</v>
      </c>
      <c r="J84" s="92">
        <f t="shared" si="1"/>
        <v>1.0854324515639955E-3</v>
      </c>
      <c r="K84" s="92">
        <f>H84/'סכום נכסי הקרן'!$C$42</f>
        <v>5.6203962694890152E-5</v>
      </c>
    </row>
    <row r="85" spans="2:11">
      <c r="B85" s="86" t="s">
        <v>1914</v>
      </c>
      <c r="C85" s="88">
        <v>8315</v>
      </c>
      <c r="D85" s="89" t="s">
        <v>131</v>
      </c>
      <c r="E85" s="102">
        <v>44337</v>
      </c>
      <c r="F85" s="91">
        <v>53495.820000000007</v>
      </c>
      <c r="G85" s="103">
        <v>91.9084</v>
      </c>
      <c r="H85" s="91">
        <v>181.91845999999998</v>
      </c>
      <c r="I85" s="92">
        <v>9.9688803684210519E-6</v>
      </c>
      <c r="J85" s="92">
        <f t="shared" si="1"/>
        <v>2.3045838369139968E-2</v>
      </c>
      <c r="K85" s="92">
        <f>H85/'סכום נכסי הקרן'!$C$42</f>
        <v>1.1933192508711756E-3</v>
      </c>
    </row>
    <row r="86" spans="2:11">
      <c r="B86" s="86" t="s">
        <v>1915</v>
      </c>
      <c r="C86" s="88">
        <v>8296</v>
      </c>
      <c r="D86" s="89" t="s">
        <v>131</v>
      </c>
      <c r="E86" s="102">
        <v>44085</v>
      </c>
      <c r="F86" s="91">
        <v>19883.680000000004</v>
      </c>
      <c r="G86" s="103">
        <v>121.708</v>
      </c>
      <c r="H86" s="91">
        <v>89.540120000000002</v>
      </c>
      <c r="I86" s="92">
        <v>6.3308461538461542E-6</v>
      </c>
      <c r="J86" s="92">
        <f t="shared" si="1"/>
        <v>1.1343143148163178E-2</v>
      </c>
      <c r="K86" s="92">
        <f>H86/'סכום נכסי הקרן'!$C$42</f>
        <v>5.8735077749292285E-4</v>
      </c>
    </row>
    <row r="87" spans="2:11">
      <c r="B87" s="86" t="s">
        <v>1916</v>
      </c>
      <c r="C87" s="88">
        <v>8333</v>
      </c>
      <c r="D87" s="89" t="s">
        <v>131</v>
      </c>
      <c r="E87" s="102">
        <v>44501</v>
      </c>
      <c r="F87" s="91">
        <v>5395.19</v>
      </c>
      <c r="G87" s="103">
        <v>129.0412</v>
      </c>
      <c r="H87" s="91">
        <v>25.759480000000003</v>
      </c>
      <c r="I87" s="92">
        <v>1.7728808499999999E-5</v>
      </c>
      <c r="J87" s="92">
        <f t="shared" si="1"/>
        <v>3.2632686784677804E-3</v>
      </c>
      <c r="K87" s="92">
        <f>H87/'סכום נכסי הקרן'!$C$42</f>
        <v>1.6897286496615595E-4</v>
      </c>
    </row>
    <row r="88" spans="2:11">
      <c r="B88" s="86" t="s">
        <v>1917</v>
      </c>
      <c r="C88" s="87">
        <v>84031</v>
      </c>
      <c r="D88" s="89" t="s">
        <v>131</v>
      </c>
      <c r="E88" s="102">
        <v>44314</v>
      </c>
      <c r="F88" s="91">
        <v>4263.8599999999997</v>
      </c>
      <c r="G88" s="103">
        <v>100</v>
      </c>
      <c r="H88" s="91">
        <v>15.776300000000003</v>
      </c>
      <c r="I88" s="92">
        <v>7.0543649999999997E-5</v>
      </c>
      <c r="J88" s="92">
        <f t="shared" si="1"/>
        <v>1.9985770540442292E-3</v>
      </c>
      <c r="K88" s="92">
        <f>H88/'סכום נכסי הקרן'!$C$42</f>
        <v>1.0348681765181463E-4</v>
      </c>
    </row>
    <row r="89" spans="2:11">
      <c r="B89" s="86" t="s">
        <v>1918</v>
      </c>
      <c r="C89" s="88">
        <v>6653</v>
      </c>
      <c r="D89" s="89" t="s">
        <v>131</v>
      </c>
      <c r="E89" s="102">
        <v>39264</v>
      </c>
      <c r="F89" s="91">
        <v>264644.25000000006</v>
      </c>
      <c r="G89" s="103">
        <v>90.406899999999993</v>
      </c>
      <c r="H89" s="91">
        <v>885.24964999999997</v>
      </c>
      <c r="I89" s="92">
        <v>6.6730403623595934E-6</v>
      </c>
      <c r="J89" s="92">
        <f t="shared" si="1"/>
        <v>0.11214541036812717</v>
      </c>
      <c r="K89" s="92">
        <f>H89/'סכום נכסי הקרן'!$C$42</f>
        <v>5.8069172813576507E-3</v>
      </c>
    </row>
    <row r="90" spans="2:11">
      <c r="B90" s="86" t="s">
        <v>1919</v>
      </c>
      <c r="C90" s="88">
        <v>8410</v>
      </c>
      <c r="D90" s="89" t="s">
        <v>133</v>
      </c>
      <c r="E90" s="102">
        <v>44651</v>
      </c>
      <c r="F90" s="91">
        <v>7104.7160390000008</v>
      </c>
      <c r="G90" s="103">
        <v>117.68559999999999</v>
      </c>
      <c r="H90" s="91">
        <v>33.599593483999996</v>
      </c>
      <c r="I90" s="92">
        <v>2.152944252038995E-5</v>
      </c>
      <c r="J90" s="92">
        <f t="shared" si="1"/>
        <v>4.2564718319464245E-3</v>
      </c>
      <c r="K90" s="92">
        <f>H90/'סכום נכסי הקרן'!$C$42</f>
        <v>2.2040117163427459E-4</v>
      </c>
    </row>
    <row r="91" spans="2:11">
      <c r="B91" s="86" t="s">
        <v>1920</v>
      </c>
      <c r="C91" s="88">
        <v>8319</v>
      </c>
      <c r="D91" s="89" t="s">
        <v>133</v>
      </c>
      <c r="E91" s="102">
        <v>44377</v>
      </c>
      <c r="F91" s="91">
        <v>11637.760000000002</v>
      </c>
      <c r="G91" s="103">
        <v>105.889</v>
      </c>
      <c r="H91" s="91">
        <v>49.520410000000012</v>
      </c>
      <c r="I91" s="92">
        <v>1.2421834642857144E-5</v>
      </c>
      <c r="J91" s="92">
        <f t="shared" si="1"/>
        <v>6.2733565622397139E-3</v>
      </c>
      <c r="K91" s="92">
        <f>H91/'סכום נכסי הקרן'!$C$42</f>
        <v>3.2483596532223007E-4</v>
      </c>
    </row>
    <row r="92" spans="2:11">
      <c r="B92" s="86" t="s">
        <v>1921</v>
      </c>
      <c r="C92" s="88">
        <v>8411</v>
      </c>
      <c r="D92" s="89" t="s">
        <v>133</v>
      </c>
      <c r="E92" s="102">
        <v>44651</v>
      </c>
      <c r="F92" s="91">
        <v>9462.1895970000023</v>
      </c>
      <c r="G92" s="103">
        <v>104.7353</v>
      </c>
      <c r="H92" s="91">
        <v>39.824350335000013</v>
      </c>
      <c r="I92" s="92">
        <v>3.2294163780584926E-5</v>
      </c>
      <c r="J92" s="92">
        <f t="shared" si="1"/>
        <v>5.0450379855701034E-3</v>
      </c>
      <c r="K92" s="92">
        <f>H92/'סכום נכסי הקרן'!$C$42</f>
        <v>2.6123332348016511E-4</v>
      </c>
    </row>
    <row r="93" spans="2:11">
      <c r="B93" s="86" t="s">
        <v>1922</v>
      </c>
      <c r="C93" s="88">
        <v>9384</v>
      </c>
      <c r="D93" s="89" t="s">
        <v>133</v>
      </c>
      <c r="E93" s="102">
        <v>44910</v>
      </c>
      <c r="F93" s="91">
        <v>1260.5572670000001</v>
      </c>
      <c r="G93" s="103">
        <v>91.305400000000006</v>
      </c>
      <c r="H93" s="91">
        <v>4.6251201110000002</v>
      </c>
      <c r="I93" s="92">
        <v>1.2605572606562598E-5</v>
      </c>
      <c r="J93" s="92">
        <f t="shared" si="1"/>
        <v>5.859205850575292E-4</v>
      </c>
      <c r="K93" s="92">
        <f>H93/'סכום נכסי הקרן'!$C$42</f>
        <v>3.0339113831810855E-5</v>
      </c>
    </row>
    <row r="94" spans="2:11">
      <c r="B94" s="86" t="s">
        <v>1923</v>
      </c>
      <c r="C94" s="88">
        <v>7011</v>
      </c>
      <c r="D94" s="89" t="s">
        <v>133</v>
      </c>
      <c r="E94" s="102">
        <v>43651</v>
      </c>
      <c r="F94" s="91">
        <v>19866.790000000005</v>
      </c>
      <c r="G94" s="103">
        <v>98.567700000000002</v>
      </c>
      <c r="H94" s="91">
        <v>78.691230000000004</v>
      </c>
      <c r="I94" s="92">
        <v>2.3187490648682531E-5</v>
      </c>
      <c r="J94" s="92">
        <f t="shared" si="1"/>
        <v>9.9687814400408747E-3</v>
      </c>
      <c r="K94" s="92">
        <f>H94/'סכום נכסי הקרן'!$C$42</f>
        <v>5.1618598592870343E-4</v>
      </c>
    </row>
    <row r="95" spans="2:11">
      <c r="B95" s="86" t="s">
        <v>1924</v>
      </c>
      <c r="C95" s="88">
        <v>8406</v>
      </c>
      <c r="D95" s="89" t="s">
        <v>131</v>
      </c>
      <c r="E95" s="102">
        <v>44621</v>
      </c>
      <c r="F95" s="91">
        <v>40796.570000000007</v>
      </c>
      <c r="G95" s="103">
        <v>100</v>
      </c>
      <c r="H95" s="91">
        <v>150.94731000000002</v>
      </c>
      <c r="I95" s="92">
        <v>4.7995999999999999E-5</v>
      </c>
      <c r="J95" s="92">
        <f t="shared" si="1"/>
        <v>1.9122343650646918E-2</v>
      </c>
      <c r="K95" s="92">
        <f>H95/'סכום נכסי הקרן'!$C$42</f>
        <v>9.9015971710742921E-4</v>
      </c>
    </row>
    <row r="96" spans="2:11">
      <c r="B96" s="86" t="s">
        <v>1925</v>
      </c>
      <c r="C96" s="88">
        <v>8502</v>
      </c>
      <c r="D96" s="89" t="s">
        <v>131</v>
      </c>
      <c r="E96" s="102">
        <v>44621</v>
      </c>
      <c r="F96" s="91">
        <v>88421.696738000013</v>
      </c>
      <c r="G96" s="103">
        <v>100.4263</v>
      </c>
      <c r="H96" s="91">
        <v>328.55496213700008</v>
      </c>
      <c r="I96" s="92">
        <v>7.356265779162271E-5</v>
      </c>
      <c r="J96" s="92">
        <f t="shared" si="1"/>
        <v>4.1622079214985695E-2</v>
      </c>
      <c r="K96" s="92">
        <f>H96/'סכום נכסי הקרן'!$C$42</f>
        <v>2.1552016287260372E-3</v>
      </c>
    </row>
    <row r="97" spans="2:11">
      <c r="B97" s="86" t="s">
        <v>1926</v>
      </c>
      <c r="C97" s="88">
        <v>9536</v>
      </c>
      <c r="D97" s="89" t="s">
        <v>132</v>
      </c>
      <c r="E97" s="102">
        <v>45015</v>
      </c>
      <c r="F97" s="91">
        <v>19393.683526000004</v>
      </c>
      <c r="G97" s="103">
        <v>100</v>
      </c>
      <c r="H97" s="91">
        <v>19.393683526000004</v>
      </c>
      <c r="I97" s="92">
        <v>5.3871340429330667E-5</v>
      </c>
      <c r="J97" s="92">
        <f t="shared" si="1"/>
        <v>2.4568353091953868E-3</v>
      </c>
      <c r="K97" s="92">
        <f>H97/'סכום נכסי הקרן'!$C$42</f>
        <v>1.2721554424371769E-4</v>
      </c>
    </row>
    <row r="98" spans="2:11">
      <c r="B98" s="86" t="s">
        <v>1927</v>
      </c>
      <c r="C98" s="87">
        <v>84034</v>
      </c>
      <c r="D98" s="89" t="s">
        <v>131</v>
      </c>
      <c r="E98" s="102">
        <v>44314</v>
      </c>
      <c r="F98" s="91">
        <v>4076.6900000000005</v>
      </c>
      <c r="G98" s="103">
        <v>100</v>
      </c>
      <c r="H98" s="91">
        <v>15.083750000000002</v>
      </c>
      <c r="I98" s="92">
        <v>6.4900150000000002E-5</v>
      </c>
      <c r="J98" s="92">
        <f t="shared" si="1"/>
        <v>1.9108432673655825E-3</v>
      </c>
      <c r="K98" s="92">
        <f>H98/'סכום נכסי הקרן'!$C$42</f>
        <v>9.8943940325396884E-5</v>
      </c>
    </row>
    <row r="99" spans="2:11">
      <c r="B99" s="86" t="s">
        <v>1928</v>
      </c>
      <c r="C99" s="87">
        <v>87345</v>
      </c>
      <c r="D99" s="89" t="s">
        <v>131</v>
      </c>
      <c r="E99" s="102">
        <v>44421</v>
      </c>
      <c r="F99" s="91">
        <v>2137.4</v>
      </c>
      <c r="G99" s="103">
        <v>100</v>
      </c>
      <c r="H99" s="91">
        <v>7.9083800000000011</v>
      </c>
      <c r="I99" s="92">
        <v>8.2092400000000004E-6</v>
      </c>
      <c r="J99" s="92">
        <f t="shared" si="1"/>
        <v>1.0018513087772356E-3</v>
      </c>
      <c r="K99" s="92">
        <f>H99/'סכום נכסי הקרן'!$C$42</f>
        <v>5.1876110303509554E-5</v>
      </c>
    </row>
    <row r="100" spans="2:11">
      <c r="B100" s="86" t="s">
        <v>1929</v>
      </c>
      <c r="C100" s="88">
        <v>9172</v>
      </c>
      <c r="D100" s="89" t="s">
        <v>133</v>
      </c>
      <c r="E100" s="102">
        <v>44743</v>
      </c>
      <c r="F100" s="91">
        <v>4759.9253040000012</v>
      </c>
      <c r="G100" s="103">
        <v>95.864599999999996</v>
      </c>
      <c r="H100" s="91">
        <v>18.336750440000003</v>
      </c>
      <c r="I100" s="92">
        <v>1.1249450874395E-4</v>
      </c>
      <c r="J100" s="92">
        <f t="shared" si="1"/>
        <v>2.3229406562450907E-3</v>
      </c>
      <c r="K100" s="92">
        <f>H100/'סכום נכסי הקרן'!$C$42</f>
        <v>1.2028244576428642E-4</v>
      </c>
    </row>
    <row r="101" spans="2:11">
      <c r="B101" s="86" t="s">
        <v>1930</v>
      </c>
      <c r="C101" s="87">
        <v>84033</v>
      </c>
      <c r="D101" s="89" t="s">
        <v>131</v>
      </c>
      <c r="E101" s="102">
        <v>44314</v>
      </c>
      <c r="F101" s="91">
        <v>4177.3</v>
      </c>
      <c r="G101" s="103">
        <v>100</v>
      </c>
      <c r="H101" s="91">
        <v>15.456000000000001</v>
      </c>
      <c r="I101" s="92">
        <v>7.336539E-5</v>
      </c>
      <c r="J101" s="92">
        <f t="shared" si="1"/>
        <v>1.9580007319401635E-3</v>
      </c>
      <c r="K101" s="92">
        <f>H101/'סכום נכסי הקרן'!$C$42</f>
        <v>1.0138576558676286E-4</v>
      </c>
    </row>
    <row r="102" spans="2:11">
      <c r="B102" s="86" t="s">
        <v>1931</v>
      </c>
      <c r="C102" s="88">
        <v>8335</v>
      </c>
      <c r="D102" s="89" t="s">
        <v>131</v>
      </c>
      <c r="E102" s="102">
        <v>44412</v>
      </c>
      <c r="F102" s="91">
        <v>40984.210000000006</v>
      </c>
      <c r="G102" s="103">
        <v>98.963300000000004</v>
      </c>
      <c r="H102" s="91">
        <v>150.06953000000001</v>
      </c>
      <c r="I102" s="92">
        <v>1.3661400479999999E-4</v>
      </c>
      <c r="J102" s="92">
        <f t="shared" si="1"/>
        <v>1.901114451228755E-2</v>
      </c>
      <c r="K102" s="92">
        <f>H102/'סכום נכסי הקרן'!$C$42</f>
        <v>9.8440179802637652E-4</v>
      </c>
    </row>
    <row r="103" spans="2:11">
      <c r="B103" s="86" t="s">
        <v>1932</v>
      </c>
      <c r="C103" s="88">
        <v>8415</v>
      </c>
      <c r="D103" s="89" t="s">
        <v>133</v>
      </c>
      <c r="E103" s="102">
        <v>44440</v>
      </c>
      <c r="F103" s="91">
        <v>103834.19000000002</v>
      </c>
      <c r="G103" s="103">
        <v>115.5314</v>
      </c>
      <c r="H103" s="91">
        <v>482.06364000000008</v>
      </c>
      <c r="I103" s="92">
        <v>1.7305690983333334E-4</v>
      </c>
      <c r="J103" s="92">
        <f t="shared" si="1"/>
        <v>6.1068902689035948E-2</v>
      </c>
      <c r="K103" s="92">
        <f>H103/'סכום נכסי הקרן'!$C$42</f>
        <v>3.1621629919087501E-3</v>
      </c>
    </row>
    <row r="104" spans="2:11">
      <c r="B104" s="86" t="s">
        <v>1933</v>
      </c>
      <c r="C104" s="87">
        <v>87341</v>
      </c>
      <c r="D104" s="89" t="s">
        <v>131</v>
      </c>
      <c r="E104" s="102">
        <v>44421</v>
      </c>
      <c r="F104" s="91">
        <v>5667.0400000000009</v>
      </c>
      <c r="G104" s="103">
        <v>100</v>
      </c>
      <c r="H104" s="91">
        <v>20.968050000000002</v>
      </c>
      <c r="I104" s="92">
        <v>8.4999900000000009E-6</v>
      </c>
      <c r="J104" s="92">
        <f t="shared" si="1"/>
        <v>2.6562795838093911E-3</v>
      </c>
      <c r="K104" s="92">
        <f>H104/'סכום נכסי הקרן'!$C$42</f>
        <v>1.3754281845959645E-4</v>
      </c>
    </row>
    <row r="105" spans="2:11">
      <c r="B105" s="86" t="s">
        <v>1934</v>
      </c>
      <c r="C105" s="88">
        <v>8310</v>
      </c>
      <c r="D105" s="89" t="s">
        <v>131</v>
      </c>
      <c r="E105" s="102">
        <v>44377</v>
      </c>
      <c r="F105" s="91">
        <v>14448.870000000003</v>
      </c>
      <c r="G105" s="103">
        <v>35.569099999999999</v>
      </c>
      <c r="H105" s="91">
        <v>19.015520000000006</v>
      </c>
      <c r="I105" s="92">
        <v>3.7692292307692311E-5</v>
      </c>
      <c r="J105" s="92">
        <f t="shared" si="1"/>
        <v>2.4089287058891582E-3</v>
      </c>
      <c r="K105" s="92">
        <f>H105/'סכום נכסי הקרן'!$C$42</f>
        <v>1.247349283922361E-4</v>
      </c>
    </row>
    <row r="106" spans="2:11">
      <c r="B106" s="86" t="s">
        <v>1935</v>
      </c>
      <c r="C106" s="88">
        <v>7085</v>
      </c>
      <c r="D106" s="89" t="s">
        <v>131</v>
      </c>
      <c r="E106" s="102">
        <v>43983</v>
      </c>
      <c r="F106" s="91">
        <v>61943.532373000009</v>
      </c>
      <c r="G106" s="103">
        <v>98.3048</v>
      </c>
      <c r="H106" s="91">
        <v>225.30582276800004</v>
      </c>
      <c r="I106" s="92">
        <v>2.0647844250324107E-5</v>
      </c>
      <c r="J106" s="92">
        <f t="shared" si="1"/>
        <v>2.854224675790145E-2</v>
      </c>
      <c r="K106" s="92">
        <f>H106/'סכום נכסי הקרן'!$C$42</f>
        <v>1.4779246462531825E-3</v>
      </c>
    </row>
    <row r="107" spans="2:11">
      <c r="B107" s="86" t="s">
        <v>1936</v>
      </c>
      <c r="C107" s="88">
        <v>8330</v>
      </c>
      <c r="D107" s="89" t="s">
        <v>131</v>
      </c>
      <c r="E107" s="102">
        <v>44002</v>
      </c>
      <c r="F107" s="91">
        <v>29156.920000000006</v>
      </c>
      <c r="G107" s="103">
        <v>110.38420000000001</v>
      </c>
      <c r="H107" s="91">
        <v>119.08313000000003</v>
      </c>
      <c r="I107" s="92">
        <v>9.7689469538461544E-5</v>
      </c>
      <c r="J107" s="92">
        <f t="shared" si="1"/>
        <v>1.5085717889604406E-2</v>
      </c>
      <c r="K107" s="92">
        <f>H107/'סכום נכסי הקרן'!$C$42</f>
        <v>7.8114222978247991E-4</v>
      </c>
    </row>
    <row r="108" spans="2:11">
      <c r="B108" s="86" t="s">
        <v>1937</v>
      </c>
      <c r="C108" s="88">
        <v>5287</v>
      </c>
      <c r="D108" s="89" t="s">
        <v>133</v>
      </c>
      <c r="E108" s="102">
        <v>42735</v>
      </c>
      <c r="F108" s="91">
        <v>25917.838296000009</v>
      </c>
      <c r="G108" s="103">
        <v>29.861799999999999</v>
      </c>
      <c r="H108" s="91">
        <v>31.101313490000003</v>
      </c>
      <c r="I108" s="92">
        <v>1.6853933132564998E-5</v>
      </c>
      <c r="J108" s="92">
        <f t="shared" si="1"/>
        <v>3.9399841212293275E-3</v>
      </c>
      <c r="K108" s="92">
        <f>H108/'סכום נכסי הקרן'!$C$42</f>
        <v>2.0401335914451121E-4</v>
      </c>
    </row>
    <row r="109" spans="2:11">
      <c r="B109" s="86" t="s">
        <v>1938</v>
      </c>
      <c r="C109" s="88">
        <v>8416</v>
      </c>
      <c r="D109" s="89" t="s">
        <v>133</v>
      </c>
      <c r="E109" s="102">
        <v>44713</v>
      </c>
      <c r="F109" s="91">
        <v>12004.610000000002</v>
      </c>
      <c r="G109" s="103">
        <v>104.1722</v>
      </c>
      <c r="H109" s="91">
        <v>50.253230000000009</v>
      </c>
      <c r="I109" s="92">
        <v>2.9685029940119759E-6</v>
      </c>
      <c r="J109" s="92">
        <f t="shared" si="1"/>
        <v>6.3661918428026265E-3</v>
      </c>
      <c r="K109" s="92">
        <f>H109/'סכום נכסי הקרן'!$C$42</f>
        <v>3.2964299927262417E-4</v>
      </c>
    </row>
    <row r="110" spans="2:11">
      <c r="B110" s="86" t="s">
        <v>1939</v>
      </c>
      <c r="C110" s="88">
        <v>8339</v>
      </c>
      <c r="D110" s="89" t="s">
        <v>131</v>
      </c>
      <c r="E110" s="102">
        <v>44539</v>
      </c>
      <c r="F110" s="91">
        <v>5901.8753950000009</v>
      </c>
      <c r="G110" s="103">
        <v>99.307299999999998</v>
      </c>
      <c r="H110" s="91">
        <v>21.685674483000003</v>
      </c>
      <c r="I110" s="92">
        <v>1.4414721043015999E-5</v>
      </c>
      <c r="J110" s="92">
        <f t="shared" si="1"/>
        <v>2.7471898622108007E-3</v>
      </c>
      <c r="K110" s="92">
        <f>H110/'סכום נכסי הקרן'!$C$42</f>
        <v>1.4225017531860009E-4</v>
      </c>
    </row>
    <row r="111" spans="2:11">
      <c r="B111" s="86" t="s">
        <v>1940</v>
      </c>
      <c r="C111" s="88">
        <v>7013</v>
      </c>
      <c r="D111" s="89" t="s">
        <v>133</v>
      </c>
      <c r="E111" s="102">
        <v>43507</v>
      </c>
      <c r="F111" s="91">
        <v>34669.046811000007</v>
      </c>
      <c r="G111" s="103">
        <v>96.100399999999993</v>
      </c>
      <c r="H111" s="91">
        <v>133.88473682900002</v>
      </c>
      <c r="I111" s="92">
        <v>2.8874750820742569E-5</v>
      </c>
      <c r="J111" s="92">
        <f t="shared" si="1"/>
        <v>1.6960818627510237E-2</v>
      </c>
      <c r="K111" s="92">
        <f>H111/'סכום נכסי הקרן'!$C$42</f>
        <v>8.7823541302991918E-4</v>
      </c>
    </row>
    <row r="112" spans="2:11">
      <c r="B112" s="86" t="s">
        <v>1941</v>
      </c>
      <c r="C112" s="88">
        <v>9377</v>
      </c>
      <c r="D112" s="89" t="s">
        <v>131</v>
      </c>
      <c r="E112" s="102">
        <v>44502</v>
      </c>
      <c r="F112" s="91">
        <v>19081.759999999998</v>
      </c>
      <c r="G112" s="103">
        <v>103.0479</v>
      </c>
      <c r="H112" s="91">
        <v>72.75439999999999</v>
      </c>
      <c r="I112" s="92">
        <v>1.0874474398573267E-4</v>
      </c>
      <c r="J112" s="92">
        <f t="shared" si="1"/>
        <v>9.216690505426204E-3</v>
      </c>
      <c r="K112" s="92">
        <f>H112/'סכום נכסי הקרן'!$C$42</f>
        <v>4.7724253000812485E-4</v>
      </c>
    </row>
    <row r="113" spans="2:11">
      <c r="B113" s="86" t="s">
        <v>1942</v>
      </c>
      <c r="C113" s="87">
        <v>84036</v>
      </c>
      <c r="D113" s="89" t="s">
        <v>131</v>
      </c>
      <c r="E113" s="102">
        <v>44314</v>
      </c>
      <c r="F113" s="91">
        <v>6375.6800000000012</v>
      </c>
      <c r="G113" s="103">
        <v>100</v>
      </c>
      <c r="H113" s="91">
        <v>23.590000000000003</v>
      </c>
      <c r="I113" s="92">
        <v>1.08167E-6</v>
      </c>
      <c r="J113" s="92">
        <f t="shared" si="1"/>
        <v>2.9884340881514274E-3</v>
      </c>
      <c r="K113" s="92">
        <f>H113/'סכום נכסי הקרן'!$C$42</f>
        <v>1.5474186142544876E-4</v>
      </c>
    </row>
    <row r="114" spans="2:11">
      <c r="B114" s="86" t="s">
        <v>1943</v>
      </c>
      <c r="C114" s="88">
        <v>7043</v>
      </c>
      <c r="D114" s="89" t="s">
        <v>133</v>
      </c>
      <c r="E114" s="102">
        <v>43860</v>
      </c>
      <c r="F114" s="91">
        <v>73730.941308000009</v>
      </c>
      <c r="G114" s="103">
        <v>93.164199999999994</v>
      </c>
      <c r="H114" s="91">
        <v>276.0341470570001</v>
      </c>
      <c r="I114" s="92">
        <v>2.2800913788023837E-5</v>
      </c>
      <c r="J114" s="92">
        <f t="shared" si="1"/>
        <v>3.4968624610383345E-2</v>
      </c>
      <c r="K114" s="92">
        <f>H114/'סכום נכסי הקרן'!$C$42</f>
        <v>1.8106840920977636E-3</v>
      </c>
    </row>
    <row r="115" spans="2:11">
      <c r="B115" s="86" t="s">
        <v>1944</v>
      </c>
      <c r="C115" s="88">
        <v>5304</v>
      </c>
      <c r="D115" s="89" t="s">
        <v>133</v>
      </c>
      <c r="E115" s="102">
        <v>42928</v>
      </c>
      <c r="F115" s="91">
        <v>39055.715712000005</v>
      </c>
      <c r="G115" s="103">
        <v>56.195</v>
      </c>
      <c r="H115" s="91">
        <v>88.195463892000021</v>
      </c>
      <c r="I115" s="92">
        <v>7.254051741861119E-6</v>
      </c>
      <c r="J115" s="92">
        <f t="shared" si="1"/>
        <v>1.1172799097718575E-2</v>
      </c>
      <c r="K115" s="92">
        <f>H115/'סכום נכסי הקרן'!$C$42</f>
        <v>5.7853032013264235E-4</v>
      </c>
    </row>
    <row r="116" spans="2:11">
      <c r="B116" s="86" t="s">
        <v>1945</v>
      </c>
      <c r="C116" s="87">
        <v>85891</v>
      </c>
      <c r="D116" s="89" t="s">
        <v>131</v>
      </c>
      <c r="E116" s="102">
        <v>44395</v>
      </c>
      <c r="F116" s="91">
        <v>94910.610000000015</v>
      </c>
      <c r="G116" s="103">
        <v>100</v>
      </c>
      <c r="H116" s="91">
        <v>351.16924000000006</v>
      </c>
      <c r="I116" s="92">
        <v>5.072035E-5</v>
      </c>
      <c r="J116" s="92">
        <f t="shared" si="1"/>
        <v>4.4486906635278926E-2</v>
      </c>
      <c r="K116" s="92">
        <f>H116/'סכום נכסי הקרן'!$C$42</f>
        <v>2.3035431061025923E-3</v>
      </c>
    </row>
    <row r="117" spans="2:11">
      <c r="B117" s="86" t="s">
        <v>1946</v>
      </c>
      <c r="C117" s="87">
        <v>83111</v>
      </c>
      <c r="D117" s="89" t="s">
        <v>131</v>
      </c>
      <c r="E117" s="102">
        <v>44256</v>
      </c>
      <c r="F117" s="91">
        <v>3671.1200000000008</v>
      </c>
      <c r="G117" s="103">
        <v>100</v>
      </c>
      <c r="H117" s="91">
        <v>13.583129999999999</v>
      </c>
      <c r="I117" s="92">
        <v>3.6493400000000002E-6</v>
      </c>
      <c r="J117" s="92">
        <f t="shared" si="1"/>
        <v>1.7207413614155273E-3</v>
      </c>
      <c r="K117" s="92">
        <f>H117/'סכום נכסי הקרן'!$C$42</f>
        <v>8.9100416285877715E-5</v>
      </c>
    </row>
    <row r="118" spans="2:11">
      <c r="B118" s="86" t="s">
        <v>1947</v>
      </c>
      <c r="C118" s="88">
        <v>9618</v>
      </c>
      <c r="D118" s="89" t="s">
        <v>135</v>
      </c>
      <c r="E118" s="102">
        <v>45020</v>
      </c>
      <c r="F118" s="91">
        <v>82177.312159000008</v>
      </c>
      <c r="G118" s="103">
        <v>100.50279999999999</v>
      </c>
      <c r="H118" s="91">
        <v>202.48712808700003</v>
      </c>
      <c r="I118" s="92">
        <v>1.2642659746429311E-4</v>
      </c>
      <c r="J118" s="92">
        <f t="shared" si="1"/>
        <v>2.5651523356806916E-2</v>
      </c>
      <c r="K118" s="92">
        <f>H118/'סכום נכסי הקרן'!$C$42</f>
        <v>1.3282422685407225E-3</v>
      </c>
    </row>
    <row r="119" spans="2:11">
      <c r="B119" s="86" t="s">
        <v>1948</v>
      </c>
      <c r="C119" s="88">
        <v>8312</v>
      </c>
      <c r="D119" s="89" t="s">
        <v>133</v>
      </c>
      <c r="E119" s="102">
        <v>44377</v>
      </c>
      <c r="F119" s="91">
        <v>72984.590000000011</v>
      </c>
      <c r="G119" s="103">
        <v>90.94</v>
      </c>
      <c r="H119" s="91">
        <v>266.71664000000004</v>
      </c>
      <c r="I119" s="92">
        <v>6.6817345454545457E-5</v>
      </c>
      <c r="J119" s="92">
        <f t="shared" si="1"/>
        <v>3.3788261926800026E-2</v>
      </c>
      <c r="K119" s="92">
        <f>H119/'סכום נכסי הקרן'!$C$42</f>
        <v>1.7495646183442689E-3</v>
      </c>
    </row>
    <row r="120" spans="2:11">
      <c r="B120" s="86" t="s">
        <v>1949</v>
      </c>
      <c r="C120" s="88">
        <v>8273</v>
      </c>
      <c r="D120" s="89" t="s">
        <v>131</v>
      </c>
      <c r="E120" s="102">
        <v>43922</v>
      </c>
      <c r="F120" s="91">
        <v>38335.48000000001</v>
      </c>
      <c r="G120" s="103">
        <v>69.8125</v>
      </c>
      <c r="H120" s="91">
        <v>99.022950000000009</v>
      </c>
      <c r="I120" s="92">
        <v>1.09469025E-5</v>
      </c>
      <c r="J120" s="92">
        <f t="shared" si="1"/>
        <v>1.2544449312815361E-2</v>
      </c>
      <c r="K120" s="92">
        <f>H120/'סכום נכסי הקרן'!$C$42</f>
        <v>6.4955470991263844E-4</v>
      </c>
    </row>
    <row r="121" spans="2:11">
      <c r="B121" s="86" t="s">
        <v>1950</v>
      </c>
      <c r="C121" s="88">
        <v>8321</v>
      </c>
      <c r="D121" s="89" t="s">
        <v>131</v>
      </c>
      <c r="E121" s="102">
        <v>44217</v>
      </c>
      <c r="F121" s="91">
        <v>38546.769999999997</v>
      </c>
      <c r="G121" s="103">
        <v>93.643799999999999</v>
      </c>
      <c r="H121" s="91">
        <v>133.55765000000002</v>
      </c>
      <c r="I121" s="92">
        <v>1.0879791980000001E-4</v>
      </c>
      <c r="J121" s="92">
        <f t="shared" si="1"/>
        <v>1.6919382534692561E-2</v>
      </c>
      <c r="K121" s="92">
        <f>H121/'סכום נכסי הקרן'!$C$42</f>
        <v>8.7608984182317023E-4</v>
      </c>
    </row>
    <row r="122" spans="2:11">
      <c r="B122" s="86" t="s">
        <v>1951</v>
      </c>
      <c r="C122" s="88">
        <v>8509</v>
      </c>
      <c r="D122" s="89" t="s">
        <v>131</v>
      </c>
      <c r="E122" s="102">
        <v>44531</v>
      </c>
      <c r="F122" s="91">
        <v>64698.070000000007</v>
      </c>
      <c r="G122" s="103">
        <v>71.343999999999994</v>
      </c>
      <c r="H122" s="91">
        <v>170.78531000000004</v>
      </c>
      <c r="I122" s="92">
        <v>3.6517646485714289E-5</v>
      </c>
      <c r="J122" s="92">
        <f t="shared" si="1"/>
        <v>2.1635465966914326E-2</v>
      </c>
      <c r="K122" s="92">
        <f>H122/'סכום נכסי הקרן'!$C$42</f>
        <v>1.1202898165969608E-3</v>
      </c>
    </row>
    <row r="123" spans="2:11">
      <c r="B123" s="86" t="s">
        <v>1952</v>
      </c>
      <c r="C123" s="88">
        <v>9409</v>
      </c>
      <c r="D123" s="89" t="s">
        <v>131</v>
      </c>
      <c r="E123" s="102">
        <v>44931</v>
      </c>
      <c r="F123" s="91">
        <v>15160.700000000003</v>
      </c>
      <c r="G123" s="103">
        <v>94.927800000000005</v>
      </c>
      <c r="H123" s="91">
        <v>53.24936000000001</v>
      </c>
      <c r="I123" s="92">
        <v>5.284534854874721E-5</v>
      </c>
      <c r="J123" s="92">
        <f t="shared" si="1"/>
        <v>6.7457483084462531E-3</v>
      </c>
      <c r="K123" s="92">
        <f>H123/'סכום נכסי הקרן'!$C$42</f>
        <v>3.4929652760126468E-4</v>
      </c>
    </row>
    <row r="124" spans="2:11">
      <c r="B124" s="94"/>
      <c r="C124" s="95"/>
      <c r="D124" s="95"/>
      <c r="E124" s="95"/>
      <c r="F124" s="95"/>
      <c r="G124" s="95"/>
      <c r="H124" s="95"/>
      <c r="I124" s="95"/>
      <c r="J124" s="95"/>
      <c r="K124" s="95"/>
    </row>
    <row r="125" spans="2:11">
      <c r="B125" s="94"/>
      <c r="C125" s="95"/>
      <c r="D125" s="95"/>
      <c r="E125" s="95"/>
      <c r="F125" s="95"/>
      <c r="G125" s="95"/>
      <c r="H125" s="95"/>
      <c r="I125" s="95"/>
      <c r="J125" s="95"/>
      <c r="K125" s="95"/>
    </row>
    <row r="126" spans="2:11">
      <c r="B126" s="94"/>
      <c r="C126" s="95"/>
      <c r="D126" s="95"/>
      <c r="E126" s="95"/>
      <c r="F126" s="95"/>
      <c r="G126" s="95"/>
      <c r="H126" s="95"/>
      <c r="I126" s="95"/>
      <c r="J126" s="95"/>
      <c r="K126" s="95"/>
    </row>
    <row r="127" spans="2:11">
      <c r="B127" s="110" t="s">
        <v>111</v>
      </c>
      <c r="C127" s="95"/>
      <c r="D127" s="95"/>
      <c r="E127" s="95"/>
      <c r="F127" s="95"/>
      <c r="G127" s="95"/>
      <c r="H127" s="95"/>
      <c r="I127" s="95"/>
      <c r="J127" s="95"/>
      <c r="K127" s="95"/>
    </row>
    <row r="128" spans="2:11">
      <c r="B128" s="110" t="s">
        <v>203</v>
      </c>
      <c r="C128" s="95"/>
      <c r="D128" s="95"/>
      <c r="E128" s="95"/>
      <c r="F128" s="95"/>
      <c r="G128" s="95"/>
      <c r="H128" s="95"/>
      <c r="I128" s="95"/>
      <c r="J128" s="95"/>
      <c r="K128" s="95"/>
    </row>
    <row r="129" spans="2:11">
      <c r="B129" s="110" t="s">
        <v>211</v>
      </c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2:11">
      <c r="B130" s="94"/>
      <c r="C130" s="95"/>
      <c r="D130" s="95"/>
      <c r="E130" s="95"/>
      <c r="F130" s="95"/>
      <c r="G130" s="95"/>
      <c r="H130" s="95"/>
      <c r="I130" s="95"/>
      <c r="J130" s="95"/>
      <c r="K130" s="95"/>
    </row>
    <row r="131" spans="2:11">
      <c r="B131" s="94"/>
      <c r="C131" s="95"/>
      <c r="D131" s="95"/>
      <c r="E131" s="95"/>
      <c r="F131" s="95"/>
      <c r="G131" s="95"/>
      <c r="H131" s="95"/>
      <c r="I131" s="95"/>
      <c r="J131" s="95"/>
      <c r="K131" s="95"/>
    </row>
    <row r="132" spans="2:11">
      <c r="B132" s="94"/>
      <c r="C132" s="95"/>
      <c r="D132" s="95"/>
      <c r="E132" s="95"/>
      <c r="F132" s="95"/>
      <c r="G132" s="95"/>
      <c r="H132" s="95"/>
      <c r="I132" s="95"/>
      <c r="J132" s="95"/>
      <c r="K132" s="95"/>
    </row>
    <row r="133" spans="2:11">
      <c r="B133" s="94"/>
      <c r="C133" s="95"/>
      <c r="D133" s="95"/>
      <c r="E133" s="95"/>
      <c r="F133" s="95"/>
      <c r="G133" s="95"/>
      <c r="H133" s="95"/>
      <c r="I133" s="95"/>
      <c r="J133" s="95"/>
      <c r="K133" s="95"/>
    </row>
    <row r="134" spans="2:11">
      <c r="B134" s="94"/>
      <c r="C134" s="95"/>
      <c r="D134" s="95"/>
      <c r="E134" s="95"/>
      <c r="F134" s="95"/>
      <c r="G134" s="95"/>
      <c r="H134" s="95"/>
      <c r="I134" s="95"/>
      <c r="J134" s="95"/>
      <c r="K134" s="95"/>
    </row>
    <row r="135" spans="2:11">
      <c r="B135" s="94"/>
      <c r="C135" s="95"/>
      <c r="D135" s="95"/>
      <c r="E135" s="95"/>
      <c r="F135" s="95"/>
      <c r="G135" s="95"/>
      <c r="H135" s="95"/>
      <c r="I135" s="95"/>
      <c r="J135" s="95"/>
      <c r="K135" s="95"/>
    </row>
    <row r="136" spans="2:11">
      <c r="B136" s="94"/>
      <c r="C136" s="95"/>
      <c r="D136" s="95"/>
      <c r="E136" s="95"/>
      <c r="F136" s="95"/>
      <c r="G136" s="95"/>
      <c r="H136" s="95"/>
      <c r="I136" s="95"/>
      <c r="J136" s="95"/>
      <c r="K136" s="95"/>
    </row>
    <row r="137" spans="2:11">
      <c r="B137" s="94"/>
      <c r="C137" s="95"/>
      <c r="D137" s="95"/>
      <c r="E137" s="95"/>
      <c r="F137" s="95"/>
      <c r="G137" s="95"/>
      <c r="H137" s="95"/>
      <c r="I137" s="95"/>
      <c r="J137" s="95"/>
      <c r="K137" s="95"/>
    </row>
    <row r="138" spans="2:11">
      <c r="B138" s="94"/>
      <c r="C138" s="95"/>
      <c r="D138" s="95"/>
      <c r="E138" s="95"/>
      <c r="F138" s="95"/>
      <c r="G138" s="95"/>
      <c r="H138" s="95"/>
      <c r="I138" s="95"/>
      <c r="J138" s="95"/>
      <c r="K138" s="95"/>
    </row>
    <row r="139" spans="2:11">
      <c r="B139" s="94"/>
      <c r="C139" s="95"/>
      <c r="D139" s="95"/>
      <c r="E139" s="95"/>
      <c r="F139" s="95"/>
      <c r="G139" s="95"/>
      <c r="H139" s="95"/>
      <c r="I139" s="95"/>
      <c r="J139" s="95"/>
      <c r="K139" s="95"/>
    </row>
    <row r="140" spans="2:11">
      <c r="B140" s="94"/>
      <c r="C140" s="95"/>
      <c r="D140" s="95"/>
      <c r="E140" s="95"/>
      <c r="F140" s="95"/>
      <c r="G140" s="95"/>
      <c r="H140" s="95"/>
      <c r="I140" s="95"/>
      <c r="J140" s="95"/>
      <c r="K140" s="95"/>
    </row>
    <row r="141" spans="2:11">
      <c r="B141" s="94"/>
      <c r="C141" s="95"/>
      <c r="D141" s="95"/>
      <c r="E141" s="95"/>
      <c r="F141" s="95"/>
      <c r="G141" s="95"/>
      <c r="H141" s="95"/>
      <c r="I141" s="95"/>
      <c r="J141" s="95"/>
      <c r="K141" s="95"/>
    </row>
    <row r="142" spans="2:11">
      <c r="B142" s="94"/>
      <c r="C142" s="95"/>
      <c r="D142" s="95"/>
      <c r="E142" s="95"/>
      <c r="F142" s="95"/>
      <c r="G142" s="95"/>
      <c r="H142" s="95"/>
      <c r="I142" s="95"/>
      <c r="J142" s="95"/>
      <c r="K142" s="95"/>
    </row>
    <row r="143" spans="2:11">
      <c r="B143" s="94"/>
      <c r="C143" s="95"/>
      <c r="D143" s="95"/>
      <c r="E143" s="95"/>
      <c r="F143" s="95"/>
      <c r="G143" s="95"/>
      <c r="H143" s="95"/>
      <c r="I143" s="95"/>
      <c r="J143" s="95"/>
      <c r="K143" s="95"/>
    </row>
    <row r="144" spans="2:11">
      <c r="B144" s="94"/>
      <c r="C144" s="95"/>
      <c r="D144" s="95"/>
      <c r="E144" s="95"/>
      <c r="F144" s="95"/>
      <c r="G144" s="95"/>
      <c r="H144" s="95"/>
      <c r="I144" s="95"/>
      <c r="J144" s="95"/>
      <c r="K144" s="95"/>
    </row>
    <row r="145" spans="2:11">
      <c r="B145" s="94"/>
      <c r="C145" s="95"/>
      <c r="D145" s="95"/>
      <c r="E145" s="95"/>
      <c r="F145" s="95"/>
      <c r="G145" s="95"/>
      <c r="H145" s="95"/>
      <c r="I145" s="95"/>
      <c r="J145" s="95"/>
      <c r="K145" s="95"/>
    </row>
    <row r="146" spans="2:11">
      <c r="B146" s="94"/>
      <c r="C146" s="95"/>
      <c r="D146" s="95"/>
      <c r="E146" s="95"/>
      <c r="F146" s="95"/>
      <c r="G146" s="95"/>
      <c r="H146" s="95"/>
      <c r="I146" s="95"/>
      <c r="J146" s="95"/>
      <c r="K146" s="95"/>
    </row>
    <row r="147" spans="2:11">
      <c r="B147" s="94"/>
      <c r="C147" s="95"/>
      <c r="D147" s="95"/>
      <c r="E147" s="95"/>
      <c r="F147" s="95"/>
      <c r="G147" s="95"/>
      <c r="H147" s="95"/>
      <c r="I147" s="95"/>
      <c r="J147" s="95"/>
      <c r="K147" s="95"/>
    </row>
    <row r="148" spans="2:11">
      <c r="B148" s="94"/>
      <c r="C148" s="95"/>
      <c r="D148" s="95"/>
      <c r="E148" s="95"/>
      <c r="F148" s="95"/>
      <c r="G148" s="95"/>
      <c r="H148" s="95"/>
      <c r="I148" s="95"/>
      <c r="J148" s="95"/>
      <c r="K148" s="95"/>
    </row>
    <row r="149" spans="2:11">
      <c r="B149" s="94"/>
      <c r="C149" s="95"/>
      <c r="D149" s="95"/>
      <c r="E149" s="95"/>
      <c r="F149" s="95"/>
      <c r="G149" s="95"/>
      <c r="H149" s="95"/>
      <c r="I149" s="95"/>
      <c r="J149" s="95"/>
      <c r="K149" s="95"/>
    </row>
    <row r="150" spans="2:11">
      <c r="B150" s="94"/>
      <c r="C150" s="95"/>
      <c r="D150" s="95"/>
      <c r="E150" s="95"/>
      <c r="F150" s="95"/>
      <c r="G150" s="95"/>
      <c r="H150" s="95"/>
      <c r="I150" s="95"/>
      <c r="J150" s="95"/>
      <c r="K150" s="95"/>
    </row>
    <row r="151" spans="2:11">
      <c r="B151" s="94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2:11">
      <c r="B152" s="94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2:11">
      <c r="B153" s="94"/>
      <c r="C153" s="95"/>
      <c r="D153" s="95"/>
      <c r="E153" s="95"/>
      <c r="F153" s="95"/>
      <c r="G153" s="95"/>
      <c r="H153" s="95"/>
      <c r="I153" s="95"/>
      <c r="J153" s="95"/>
      <c r="K153" s="95"/>
    </row>
    <row r="154" spans="2:11">
      <c r="B154" s="94"/>
      <c r="C154" s="95"/>
      <c r="D154" s="95"/>
      <c r="E154" s="95"/>
      <c r="F154" s="95"/>
      <c r="G154" s="95"/>
      <c r="H154" s="95"/>
      <c r="I154" s="95"/>
      <c r="J154" s="95"/>
      <c r="K154" s="95"/>
    </row>
    <row r="155" spans="2:11">
      <c r="B155" s="94"/>
      <c r="C155" s="95"/>
      <c r="D155" s="95"/>
      <c r="E155" s="95"/>
      <c r="F155" s="95"/>
      <c r="G155" s="95"/>
      <c r="H155" s="95"/>
      <c r="I155" s="95"/>
      <c r="J155" s="95"/>
      <c r="K155" s="95"/>
    </row>
    <row r="156" spans="2:11">
      <c r="B156" s="94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2:11">
      <c r="B157" s="94"/>
      <c r="C157" s="95"/>
      <c r="D157" s="95"/>
      <c r="E157" s="95"/>
      <c r="F157" s="95"/>
      <c r="G157" s="95"/>
      <c r="H157" s="95"/>
      <c r="I157" s="95"/>
      <c r="J157" s="95"/>
      <c r="K157" s="95"/>
    </row>
    <row r="158" spans="2:11">
      <c r="B158" s="94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2:11">
      <c r="B159" s="94"/>
      <c r="C159" s="95"/>
      <c r="D159" s="95"/>
      <c r="E159" s="95"/>
      <c r="F159" s="95"/>
      <c r="G159" s="95"/>
      <c r="H159" s="95"/>
      <c r="I159" s="95"/>
      <c r="J159" s="95"/>
      <c r="K159" s="95"/>
    </row>
    <row r="160" spans="2:11">
      <c r="B160" s="94"/>
      <c r="C160" s="95"/>
      <c r="D160" s="95"/>
      <c r="E160" s="95"/>
      <c r="F160" s="95"/>
      <c r="G160" s="95"/>
      <c r="H160" s="95"/>
      <c r="I160" s="95"/>
      <c r="J160" s="95"/>
      <c r="K160" s="95"/>
    </row>
    <row r="161" spans="2:11">
      <c r="B161" s="94"/>
      <c r="C161" s="95"/>
      <c r="D161" s="95"/>
      <c r="E161" s="95"/>
      <c r="F161" s="95"/>
      <c r="G161" s="95"/>
      <c r="H161" s="95"/>
      <c r="I161" s="95"/>
      <c r="J161" s="95"/>
      <c r="K161" s="95"/>
    </row>
    <row r="162" spans="2:11">
      <c r="B162" s="94"/>
      <c r="C162" s="95"/>
      <c r="D162" s="95"/>
      <c r="E162" s="95"/>
      <c r="F162" s="95"/>
      <c r="G162" s="95"/>
      <c r="H162" s="95"/>
      <c r="I162" s="95"/>
      <c r="J162" s="95"/>
      <c r="K162" s="95"/>
    </row>
    <row r="163" spans="2:11">
      <c r="B163" s="94"/>
      <c r="C163" s="95"/>
      <c r="D163" s="95"/>
      <c r="E163" s="95"/>
      <c r="F163" s="95"/>
      <c r="G163" s="95"/>
      <c r="H163" s="95"/>
      <c r="I163" s="95"/>
      <c r="J163" s="95"/>
      <c r="K163" s="95"/>
    </row>
    <row r="164" spans="2:11">
      <c r="B164" s="94"/>
      <c r="C164" s="95"/>
      <c r="D164" s="95"/>
      <c r="E164" s="95"/>
      <c r="F164" s="95"/>
      <c r="G164" s="95"/>
      <c r="H164" s="95"/>
      <c r="I164" s="95"/>
      <c r="J164" s="95"/>
      <c r="K164" s="95"/>
    </row>
    <row r="165" spans="2:11">
      <c r="B165" s="94"/>
      <c r="C165" s="95"/>
      <c r="D165" s="95"/>
      <c r="E165" s="95"/>
      <c r="F165" s="95"/>
      <c r="G165" s="95"/>
      <c r="H165" s="95"/>
      <c r="I165" s="95"/>
      <c r="J165" s="95"/>
      <c r="K165" s="95"/>
    </row>
    <row r="166" spans="2:11">
      <c r="B166" s="94"/>
      <c r="C166" s="95"/>
      <c r="D166" s="95"/>
      <c r="E166" s="95"/>
      <c r="F166" s="95"/>
      <c r="G166" s="95"/>
      <c r="H166" s="95"/>
      <c r="I166" s="95"/>
      <c r="J166" s="95"/>
      <c r="K166" s="95"/>
    </row>
    <row r="167" spans="2:11">
      <c r="B167" s="94"/>
      <c r="C167" s="95"/>
      <c r="D167" s="95"/>
      <c r="E167" s="95"/>
      <c r="F167" s="95"/>
      <c r="G167" s="95"/>
      <c r="H167" s="95"/>
      <c r="I167" s="95"/>
      <c r="J167" s="95"/>
      <c r="K167" s="95"/>
    </row>
    <row r="168" spans="2:11">
      <c r="B168" s="94"/>
      <c r="C168" s="95"/>
      <c r="D168" s="95"/>
      <c r="E168" s="95"/>
      <c r="F168" s="95"/>
      <c r="G168" s="95"/>
      <c r="H168" s="95"/>
      <c r="I168" s="95"/>
      <c r="J168" s="95"/>
      <c r="K168" s="95"/>
    </row>
    <row r="169" spans="2:11">
      <c r="B169" s="94"/>
      <c r="C169" s="95"/>
      <c r="D169" s="95"/>
      <c r="E169" s="95"/>
      <c r="F169" s="95"/>
      <c r="G169" s="95"/>
      <c r="H169" s="95"/>
      <c r="I169" s="95"/>
      <c r="J169" s="95"/>
      <c r="K169" s="95"/>
    </row>
    <row r="170" spans="2:11">
      <c r="B170" s="94"/>
      <c r="C170" s="95"/>
      <c r="D170" s="95"/>
      <c r="E170" s="95"/>
      <c r="F170" s="95"/>
      <c r="G170" s="95"/>
      <c r="H170" s="95"/>
      <c r="I170" s="95"/>
      <c r="J170" s="95"/>
      <c r="K170" s="95"/>
    </row>
    <row r="171" spans="2:11">
      <c r="B171" s="94"/>
      <c r="C171" s="95"/>
      <c r="D171" s="95"/>
      <c r="E171" s="95"/>
      <c r="F171" s="95"/>
      <c r="G171" s="95"/>
      <c r="H171" s="95"/>
      <c r="I171" s="95"/>
      <c r="J171" s="95"/>
      <c r="K171" s="95"/>
    </row>
    <row r="172" spans="2:11">
      <c r="B172" s="94"/>
      <c r="C172" s="95"/>
      <c r="D172" s="95"/>
      <c r="E172" s="95"/>
      <c r="F172" s="95"/>
      <c r="G172" s="95"/>
      <c r="H172" s="95"/>
      <c r="I172" s="95"/>
      <c r="J172" s="95"/>
      <c r="K172" s="95"/>
    </row>
    <row r="173" spans="2:11">
      <c r="B173" s="94"/>
      <c r="C173" s="95"/>
      <c r="D173" s="95"/>
      <c r="E173" s="95"/>
      <c r="F173" s="95"/>
      <c r="G173" s="95"/>
      <c r="H173" s="95"/>
      <c r="I173" s="95"/>
      <c r="J173" s="95"/>
      <c r="K173" s="95"/>
    </row>
    <row r="174" spans="2:11">
      <c r="B174" s="94"/>
      <c r="C174" s="95"/>
      <c r="D174" s="95"/>
      <c r="E174" s="95"/>
      <c r="F174" s="95"/>
      <c r="G174" s="95"/>
      <c r="H174" s="95"/>
      <c r="I174" s="95"/>
      <c r="J174" s="95"/>
      <c r="K174" s="95"/>
    </row>
    <row r="175" spans="2:11">
      <c r="B175" s="94"/>
      <c r="C175" s="95"/>
      <c r="D175" s="95"/>
      <c r="E175" s="95"/>
      <c r="F175" s="95"/>
      <c r="G175" s="95"/>
      <c r="H175" s="95"/>
      <c r="I175" s="95"/>
      <c r="J175" s="95"/>
      <c r="K175" s="95"/>
    </row>
    <row r="176" spans="2:11">
      <c r="B176" s="94"/>
      <c r="C176" s="95"/>
      <c r="D176" s="95"/>
      <c r="E176" s="95"/>
      <c r="F176" s="95"/>
      <c r="G176" s="95"/>
      <c r="H176" s="95"/>
      <c r="I176" s="95"/>
      <c r="J176" s="95"/>
      <c r="K176" s="95"/>
    </row>
    <row r="177" spans="2:11">
      <c r="B177" s="94"/>
      <c r="C177" s="95"/>
      <c r="D177" s="95"/>
      <c r="E177" s="95"/>
      <c r="F177" s="95"/>
      <c r="G177" s="95"/>
      <c r="H177" s="95"/>
      <c r="I177" s="95"/>
      <c r="J177" s="95"/>
      <c r="K177" s="95"/>
    </row>
    <row r="178" spans="2:11">
      <c r="B178" s="94"/>
      <c r="C178" s="95"/>
      <c r="D178" s="95"/>
      <c r="E178" s="95"/>
      <c r="F178" s="95"/>
      <c r="G178" s="95"/>
      <c r="H178" s="95"/>
      <c r="I178" s="95"/>
      <c r="J178" s="95"/>
      <c r="K178" s="95"/>
    </row>
    <row r="179" spans="2:11">
      <c r="B179" s="94"/>
      <c r="C179" s="95"/>
      <c r="D179" s="95"/>
      <c r="E179" s="95"/>
      <c r="F179" s="95"/>
      <c r="G179" s="95"/>
      <c r="H179" s="95"/>
      <c r="I179" s="95"/>
      <c r="J179" s="95"/>
      <c r="K179" s="95"/>
    </row>
    <row r="180" spans="2:11">
      <c r="B180" s="94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2:11">
      <c r="B181" s="94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2:11">
      <c r="B182" s="94"/>
      <c r="C182" s="95"/>
      <c r="D182" s="95"/>
      <c r="E182" s="95"/>
      <c r="F182" s="95"/>
      <c r="G182" s="95"/>
      <c r="H182" s="95"/>
      <c r="I182" s="95"/>
      <c r="J182" s="95"/>
      <c r="K182" s="95"/>
    </row>
    <row r="183" spans="2:11">
      <c r="B183" s="94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2:11">
      <c r="B184" s="94"/>
      <c r="C184" s="95"/>
      <c r="D184" s="95"/>
      <c r="E184" s="95"/>
      <c r="F184" s="95"/>
      <c r="G184" s="95"/>
      <c r="H184" s="95"/>
      <c r="I184" s="95"/>
      <c r="J184" s="95"/>
      <c r="K184" s="95"/>
    </row>
    <row r="185" spans="2:11">
      <c r="B185" s="94"/>
      <c r="C185" s="95"/>
      <c r="D185" s="95"/>
      <c r="E185" s="95"/>
      <c r="F185" s="95"/>
      <c r="G185" s="95"/>
      <c r="H185" s="95"/>
      <c r="I185" s="95"/>
      <c r="J185" s="95"/>
      <c r="K185" s="95"/>
    </row>
    <row r="186" spans="2:11">
      <c r="B186" s="94"/>
      <c r="C186" s="95"/>
      <c r="D186" s="95"/>
      <c r="E186" s="95"/>
      <c r="F186" s="95"/>
      <c r="G186" s="95"/>
      <c r="H186" s="95"/>
      <c r="I186" s="95"/>
      <c r="J186" s="95"/>
      <c r="K186" s="95"/>
    </row>
    <row r="187" spans="2:11">
      <c r="B187" s="94"/>
      <c r="C187" s="95"/>
      <c r="D187" s="95"/>
      <c r="E187" s="95"/>
      <c r="F187" s="95"/>
      <c r="G187" s="95"/>
      <c r="H187" s="95"/>
      <c r="I187" s="95"/>
      <c r="J187" s="95"/>
      <c r="K187" s="95"/>
    </row>
    <row r="188" spans="2:11">
      <c r="B188" s="94"/>
      <c r="C188" s="95"/>
      <c r="D188" s="95"/>
      <c r="E188" s="95"/>
      <c r="F188" s="95"/>
      <c r="G188" s="95"/>
      <c r="H188" s="95"/>
      <c r="I188" s="95"/>
      <c r="J188" s="95"/>
      <c r="K188" s="95"/>
    </row>
    <row r="189" spans="2:11">
      <c r="B189" s="94"/>
      <c r="C189" s="95"/>
      <c r="D189" s="95"/>
      <c r="E189" s="95"/>
      <c r="F189" s="95"/>
      <c r="G189" s="95"/>
      <c r="H189" s="95"/>
      <c r="I189" s="95"/>
      <c r="J189" s="95"/>
      <c r="K189" s="95"/>
    </row>
    <row r="190" spans="2:11">
      <c r="B190" s="94"/>
      <c r="C190" s="95"/>
      <c r="D190" s="95"/>
      <c r="E190" s="95"/>
      <c r="F190" s="95"/>
      <c r="G190" s="95"/>
      <c r="H190" s="95"/>
      <c r="I190" s="95"/>
      <c r="J190" s="95"/>
      <c r="K190" s="95"/>
    </row>
    <row r="191" spans="2:11">
      <c r="B191" s="94"/>
      <c r="C191" s="95"/>
      <c r="D191" s="95"/>
      <c r="E191" s="95"/>
      <c r="F191" s="95"/>
      <c r="G191" s="95"/>
      <c r="H191" s="95"/>
      <c r="I191" s="95"/>
      <c r="J191" s="95"/>
      <c r="K191" s="95"/>
    </row>
    <row r="192" spans="2:11">
      <c r="B192" s="94"/>
      <c r="C192" s="95"/>
      <c r="D192" s="95"/>
      <c r="E192" s="95"/>
      <c r="F192" s="95"/>
      <c r="G192" s="95"/>
      <c r="H192" s="95"/>
      <c r="I192" s="95"/>
      <c r="J192" s="95"/>
      <c r="K192" s="95"/>
    </row>
    <row r="193" spans="2:11">
      <c r="B193" s="94"/>
      <c r="C193" s="95"/>
      <c r="D193" s="95"/>
      <c r="E193" s="95"/>
      <c r="F193" s="95"/>
      <c r="G193" s="95"/>
      <c r="H193" s="95"/>
      <c r="I193" s="95"/>
      <c r="J193" s="95"/>
      <c r="K193" s="95"/>
    </row>
    <row r="194" spans="2:11">
      <c r="B194" s="94"/>
      <c r="C194" s="95"/>
      <c r="D194" s="95"/>
      <c r="E194" s="95"/>
      <c r="F194" s="95"/>
      <c r="G194" s="95"/>
      <c r="H194" s="95"/>
      <c r="I194" s="95"/>
      <c r="J194" s="95"/>
      <c r="K194" s="95"/>
    </row>
    <row r="195" spans="2:11">
      <c r="B195" s="94"/>
      <c r="C195" s="95"/>
      <c r="D195" s="95"/>
      <c r="E195" s="95"/>
      <c r="F195" s="95"/>
      <c r="G195" s="95"/>
      <c r="H195" s="95"/>
      <c r="I195" s="95"/>
      <c r="J195" s="95"/>
      <c r="K195" s="95"/>
    </row>
    <row r="196" spans="2:11">
      <c r="B196" s="94"/>
      <c r="C196" s="95"/>
      <c r="D196" s="95"/>
      <c r="E196" s="95"/>
      <c r="F196" s="95"/>
      <c r="G196" s="95"/>
      <c r="H196" s="95"/>
      <c r="I196" s="95"/>
      <c r="J196" s="95"/>
      <c r="K196" s="95"/>
    </row>
    <row r="197" spans="2:11">
      <c r="B197" s="94"/>
      <c r="C197" s="95"/>
      <c r="D197" s="95"/>
      <c r="E197" s="95"/>
      <c r="F197" s="95"/>
      <c r="G197" s="95"/>
      <c r="H197" s="95"/>
      <c r="I197" s="95"/>
      <c r="J197" s="95"/>
      <c r="K197" s="95"/>
    </row>
    <row r="198" spans="2:11">
      <c r="B198" s="94"/>
      <c r="C198" s="95"/>
      <c r="D198" s="95"/>
      <c r="E198" s="95"/>
      <c r="F198" s="95"/>
      <c r="G198" s="95"/>
      <c r="H198" s="95"/>
      <c r="I198" s="95"/>
      <c r="J198" s="95"/>
      <c r="K198" s="95"/>
    </row>
    <row r="199" spans="2:11">
      <c r="B199" s="94"/>
      <c r="C199" s="95"/>
      <c r="D199" s="95"/>
      <c r="E199" s="95"/>
      <c r="F199" s="95"/>
      <c r="G199" s="95"/>
      <c r="H199" s="95"/>
      <c r="I199" s="95"/>
      <c r="J199" s="95"/>
      <c r="K199" s="95"/>
    </row>
    <row r="200" spans="2:11">
      <c r="B200" s="94"/>
      <c r="C200" s="95"/>
      <c r="D200" s="95"/>
      <c r="E200" s="95"/>
      <c r="F200" s="95"/>
      <c r="G200" s="95"/>
      <c r="H200" s="95"/>
      <c r="I200" s="95"/>
      <c r="J200" s="95"/>
      <c r="K200" s="95"/>
    </row>
    <row r="201" spans="2:11">
      <c r="B201" s="94"/>
      <c r="C201" s="95"/>
      <c r="D201" s="95"/>
      <c r="E201" s="95"/>
      <c r="F201" s="95"/>
      <c r="G201" s="95"/>
      <c r="H201" s="95"/>
      <c r="I201" s="95"/>
      <c r="J201" s="95"/>
      <c r="K201" s="95"/>
    </row>
    <row r="202" spans="2:11">
      <c r="B202" s="94"/>
      <c r="C202" s="95"/>
      <c r="D202" s="95"/>
      <c r="E202" s="95"/>
      <c r="F202" s="95"/>
      <c r="G202" s="95"/>
      <c r="H202" s="95"/>
      <c r="I202" s="95"/>
      <c r="J202" s="95"/>
      <c r="K202" s="95"/>
    </row>
    <row r="203" spans="2:11">
      <c r="B203" s="94"/>
      <c r="C203" s="95"/>
      <c r="D203" s="95"/>
      <c r="E203" s="95"/>
      <c r="F203" s="95"/>
      <c r="G203" s="95"/>
      <c r="H203" s="95"/>
      <c r="I203" s="95"/>
      <c r="J203" s="95"/>
      <c r="K203" s="95"/>
    </row>
    <row r="204" spans="2:11">
      <c r="B204" s="94"/>
      <c r="C204" s="95"/>
      <c r="D204" s="95"/>
      <c r="E204" s="95"/>
      <c r="F204" s="95"/>
      <c r="G204" s="95"/>
      <c r="H204" s="95"/>
      <c r="I204" s="95"/>
      <c r="J204" s="95"/>
      <c r="K204" s="95"/>
    </row>
    <row r="205" spans="2:11">
      <c r="B205" s="94"/>
      <c r="C205" s="95"/>
      <c r="D205" s="95"/>
      <c r="E205" s="95"/>
      <c r="F205" s="95"/>
      <c r="G205" s="95"/>
      <c r="H205" s="95"/>
      <c r="I205" s="95"/>
      <c r="J205" s="95"/>
      <c r="K205" s="95"/>
    </row>
    <row r="206" spans="2:11">
      <c r="B206" s="94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2:11">
      <c r="B207" s="94"/>
      <c r="C207" s="95"/>
      <c r="D207" s="95"/>
      <c r="E207" s="95"/>
      <c r="F207" s="95"/>
      <c r="G207" s="95"/>
      <c r="H207" s="95"/>
      <c r="I207" s="95"/>
      <c r="J207" s="95"/>
      <c r="K207" s="95"/>
    </row>
    <row r="208" spans="2:11">
      <c r="B208" s="94"/>
      <c r="C208" s="95"/>
      <c r="D208" s="95"/>
      <c r="E208" s="95"/>
      <c r="F208" s="95"/>
      <c r="G208" s="95"/>
      <c r="H208" s="95"/>
      <c r="I208" s="95"/>
      <c r="J208" s="95"/>
      <c r="K208" s="95"/>
    </row>
    <row r="209" spans="2:11">
      <c r="B209" s="94"/>
      <c r="C209" s="95"/>
      <c r="D209" s="95"/>
      <c r="E209" s="95"/>
      <c r="F209" s="95"/>
      <c r="G209" s="95"/>
      <c r="H209" s="95"/>
      <c r="I209" s="95"/>
      <c r="J209" s="95"/>
      <c r="K209" s="95"/>
    </row>
    <row r="210" spans="2:11">
      <c r="B210" s="94"/>
      <c r="C210" s="95"/>
      <c r="D210" s="95"/>
      <c r="E210" s="95"/>
      <c r="F210" s="95"/>
      <c r="G210" s="95"/>
      <c r="H210" s="95"/>
      <c r="I210" s="95"/>
      <c r="J210" s="95"/>
      <c r="K210" s="95"/>
    </row>
    <row r="211" spans="2:11">
      <c r="B211" s="94"/>
      <c r="C211" s="95"/>
      <c r="D211" s="95"/>
      <c r="E211" s="95"/>
      <c r="F211" s="95"/>
      <c r="G211" s="95"/>
      <c r="H211" s="95"/>
      <c r="I211" s="95"/>
      <c r="J211" s="95"/>
      <c r="K211" s="95"/>
    </row>
    <row r="212" spans="2:11">
      <c r="B212" s="94"/>
      <c r="C212" s="95"/>
      <c r="D212" s="95"/>
      <c r="E212" s="95"/>
      <c r="F212" s="95"/>
      <c r="G212" s="95"/>
      <c r="H212" s="95"/>
      <c r="I212" s="95"/>
      <c r="J212" s="95"/>
      <c r="K212" s="95"/>
    </row>
    <row r="213" spans="2:11">
      <c r="B213" s="94"/>
      <c r="C213" s="95"/>
      <c r="D213" s="95"/>
      <c r="E213" s="95"/>
      <c r="F213" s="95"/>
      <c r="G213" s="95"/>
      <c r="H213" s="95"/>
      <c r="I213" s="95"/>
      <c r="J213" s="95"/>
      <c r="K213" s="95"/>
    </row>
    <row r="214" spans="2:11">
      <c r="B214" s="94"/>
      <c r="C214" s="95"/>
      <c r="D214" s="95"/>
      <c r="E214" s="95"/>
      <c r="F214" s="95"/>
      <c r="G214" s="95"/>
      <c r="H214" s="95"/>
      <c r="I214" s="95"/>
      <c r="J214" s="95"/>
      <c r="K214" s="95"/>
    </row>
    <row r="215" spans="2:11">
      <c r="B215" s="94"/>
      <c r="C215" s="95"/>
      <c r="D215" s="95"/>
      <c r="E215" s="95"/>
      <c r="F215" s="95"/>
      <c r="G215" s="95"/>
      <c r="H215" s="95"/>
      <c r="I215" s="95"/>
      <c r="J215" s="95"/>
      <c r="K215" s="95"/>
    </row>
    <row r="216" spans="2:11">
      <c r="B216" s="94"/>
      <c r="C216" s="95"/>
      <c r="D216" s="95"/>
      <c r="E216" s="95"/>
      <c r="F216" s="95"/>
      <c r="G216" s="95"/>
      <c r="H216" s="95"/>
      <c r="I216" s="95"/>
      <c r="J216" s="95"/>
      <c r="K216" s="95"/>
    </row>
    <row r="217" spans="2:11">
      <c r="B217" s="94"/>
      <c r="C217" s="95"/>
      <c r="D217" s="95"/>
      <c r="E217" s="95"/>
      <c r="F217" s="95"/>
      <c r="G217" s="95"/>
      <c r="H217" s="95"/>
      <c r="I217" s="95"/>
      <c r="J217" s="95"/>
      <c r="K217" s="95"/>
    </row>
    <row r="218" spans="2:11">
      <c r="B218" s="94"/>
      <c r="C218" s="95"/>
      <c r="D218" s="95"/>
      <c r="E218" s="95"/>
      <c r="F218" s="95"/>
      <c r="G218" s="95"/>
      <c r="H218" s="95"/>
      <c r="I218" s="95"/>
      <c r="J218" s="95"/>
      <c r="K218" s="95"/>
    </row>
    <row r="219" spans="2:11">
      <c r="B219" s="94"/>
      <c r="C219" s="95"/>
      <c r="D219" s="95"/>
      <c r="E219" s="95"/>
      <c r="F219" s="95"/>
      <c r="G219" s="95"/>
      <c r="H219" s="95"/>
      <c r="I219" s="95"/>
      <c r="J219" s="95"/>
      <c r="K219" s="95"/>
    </row>
    <row r="220" spans="2:11">
      <c r="B220" s="94"/>
      <c r="C220" s="95"/>
      <c r="D220" s="95"/>
      <c r="E220" s="95"/>
      <c r="F220" s="95"/>
      <c r="G220" s="95"/>
      <c r="H220" s="95"/>
      <c r="I220" s="95"/>
      <c r="J220" s="95"/>
      <c r="K220" s="95"/>
    </row>
    <row r="221" spans="2:11">
      <c r="B221" s="94"/>
      <c r="C221" s="95"/>
      <c r="D221" s="95"/>
      <c r="E221" s="95"/>
      <c r="F221" s="95"/>
      <c r="G221" s="95"/>
      <c r="H221" s="95"/>
      <c r="I221" s="95"/>
      <c r="J221" s="95"/>
      <c r="K221" s="95"/>
    </row>
    <row r="222" spans="2:11">
      <c r="B222" s="94"/>
      <c r="C222" s="95"/>
      <c r="D222" s="95"/>
      <c r="E222" s="95"/>
      <c r="F222" s="95"/>
      <c r="G222" s="95"/>
      <c r="H222" s="95"/>
      <c r="I222" s="95"/>
      <c r="J222" s="95"/>
      <c r="K222" s="95"/>
    </row>
    <row r="223" spans="2:11">
      <c r="B223" s="94"/>
      <c r="C223" s="95"/>
      <c r="D223" s="95"/>
      <c r="E223" s="95"/>
      <c r="F223" s="95"/>
      <c r="G223" s="95"/>
      <c r="H223" s="95"/>
      <c r="I223" s="95"/>
      <c r="J223" s="95"/>
      <c r="K223" s="95"/>
    </row>
    <row r="224" spans="2:11">
      <c r="B224" s="94"/>
      <c r="C224" s="95"/>
      <c r="D224" s="95"/>
      <c r="E224" s="95"/>
      <c r="F224" s="95"/>
      <c r="G224" s="95"/>
      <c r="H224" s="95"/>
      <c r="I224" s="95"/>
      <c r="J224" s="95"/>
      <c r="K224" s="95"/>
    </row>
    <row r="225" spans="2:11">
      <c r="B225" s="94"/>
      <c r="C225" s="95"/>
      <c r="D225" s="95"/>
      <c r="E225" s="95"/>
      <c r="F225" s="95"/>
      <c r="G225" s="95"/>
      <c r="H225" s="95"/>
      <c r="I225" s="95"/>
      <c r="J225" s="95"/>
      <c r="K225" s="95"/>
    </row>
    <row r="226" spans="2:11">
      <c r="B226" s="94"/>
      <c r="C226" s="95"/>
      <c r="D226" s="95"/>
      <c r="E226" s="95"/>
      <c r="F226" s="95"/>
      <c r="G226" s="95"/>
      <c r="H226" s="95"/>
      <c r="I226" s="95"/>
      <c r="J226" s="95"/>
      <c r="K226" s="95"/>
    </row>
    <row r="227" spans="2:11">
      <c r="B227" s="94"/>
      <c r="C227" s="95"/>
      <c r="D227" s="95"/>
      <c r="E227" s="95"/>
      <c r="F227" s="95"/>
      <c r="G227" s="95"/>
      <c r="H227" s="95"/>
      <c r="I227" s="95"/>
      <c r="J227" s="95"/>
      <c r="K227" s="95"/>
    </row>
    <row r="228" spans="2:11">
      <c r="B228" s="94"/>
      <c r="C228" s="95"/>
      <c r="D228" s="95"/>
      <c r="E228" s="95"/>
      <c r="F228" s="95"/>
      <c r="G228" s="95"/>
      <c r="H228" s="95"/>
      <c r="I228" s="95"/>
      <c r="J228" s="95"/>
      <c r="K228" s="95"/>
    </row>
    <row r="229" spans="2:11">
      <c r="B229" s="94"/>
      <c r="C229" s="95"/>
      <c r="D229" s="95"/>
      <c r="E229" s="95"/>
      <c r="F229" s="95"/>
      <c r="G229" s="95"/>
      <c r="H229" s="95"/>
      <c r="I229" s="95"/>
      <c r="J229" s="95"/>
      <c r="K229" s="95"/>
    </row>
    <row r="230" spans="2:11">
      <c r="B230" s="94"/>
      <c r="C230" s="95"/>
      <c r="D230" s="95"/>
      <c r="E230" s="95"/>
      <c r="F230" s="95"/>
      <c r="G230" s="95"/>
      <c r="H230" s="95"/>
      <c r="I230" s="95"/>
      <c r="J230" s="95"/>
      <c r="K230" s="95"/>
    </row>
    <row r="231" spans="2:11">
      <c r="B231" s="94"/>
      <c r="C231" s="95"/>
      <c r="D231" s="95"/>
      <c r="E231" s="95"/>
      <c r="F231" s="95"/>
      <c r="G231" s="95"/>
      <c r="H231" s="95"/>
      <c r="I231" s="95"/>
      <c r="J231" s="95"/>
      <c r="K231" s="95"/>
    </row>
    <row r="232" spans="2:11">
      <c r="B232" s="94"/>
      <c r="C232" s="95"/>
      <c r="D232" s="95"/>
      <c r="E232" s="95"/>
      <c r="F232" s="95"/>
      <c r="G232" s="95"/>
      <c r="H232" s="95"/>
      <c r="I232" s="95"/>
      <c r="J232" s="95"/>
      <c r="K232" s="95"/>
    </row>
    <row r="233" spans="2:11">
      <c r="B233" s="94"/>
      <c r="C233" s="95"/>
      <c r="D233" s="95"/>
      <c r="E233" s="95"/>
      <c r="F233" s="95"/>
      <c r="G233" s="95"/>
      <c r="H233" s="95"/>
      <c r="I233" s="95"/>
      <c r="J233" s="95"/>
      <c r="K233" s="95"/>
    </row>
    <row r="234" spans="2:11">
      <c r="B234" s="94"/>
      <c r="C234" s="95"/>
      <c r="D234" s="95"/>
      <c r="E234" s="95"/>
      <c r="F234" s="95"/>
      <c r="G234" s="95"/>
      <c r="H234" s="95"/>
      <c r="I234" s="95"/>
      <c r="J234" s="95"/>
      <c r="K234" s="95"/>
    </row>
    <row r="235" spans="2:11">
      <c r="B235" s="94"/>
      <c r="C235" s="95"/>
      <c r="D235" s="95"/>
      <c r="E235" s="95"/>
      <c r="F235" s="95"/>
      <c r="G235" s="95"/>
      <c r="H235" s="95"/>
      <c r="I235" s="95"/>
      <c r="J235" s="95"/>
      <c r="K235" s="95"/>
    </row>
    <row r="236" spans="2:11">
      <c r="B236" s="94"/>
      <c r="C236" s="95"/>
      <c r="D236" s="95"/>
      <c r="E236" s="95"/>
      <c r="F236" s="95"/>
      <c r="G236" s="95"/>
      <c r="H236" s="95"/>
      <c r="I236" s="95"/>
      <c r="J236" s="95"/>
      <c r="K236" s="95"/>
    </row>
    <row r="237" spans="2:11">
      <c r="B237" s="94"/>
      <c r="C237" s="95"/>
      <c r="D237" s="95"/>
      <c r="E237" s="95"/>
      <c r="F237" s="95"/>
      <c r="G237" s="95"/>
      <c r="H237" s="95"/>
      <c r="I237" s="95"/>
      <c r="J237" s="95"/>
      <c r="K237" s="95"/>
    </row>
    <row r="238" spans="2:11">
      <c r="B238" s="94"/>
      <c r="C238" s="95"/>
      <c r="D238" s="95"/>
      <c r="E238" s="95"/>
      <c r="F238" s="95"/>
      <c r="G238" s="95"/>
      <c r="H238" s="95"/>
      <c r="I238" s="95"/>
      <c r="J238" s="95"/>
      <c r="K238" s="95"/>
    </row>
    <row r="239" spans="2:11">
      <c r="B239" s="94"/>
      <c r="C239" s="95"/>
      <c r="D239" s="95"/>
      <c r="E239" s="95"/>
      <c r="F239" s="95"/>
      <c r="G239" s="95"/>
      <c r="H239" s="95"/>
      <c r="I239" s="95"/>
      <c r="J239" s="95"/>
      <c r="K239" s="95"/>
    </row>
    <row r="240" spans="2:11">
      <c r="B240" s="94"/>
      <c r="C240" s="95"/>
      <c r="D240" s="95"/>
      <c r="E240" s="95"/>
      <c r="F240" s="95"/>
      <c r="G240" s="95"/>
      <c r="H240" s="95"/>
      <c r="I240" s="95"/>
      <c r="J240" s="95"/>
      <c r="K240" s="95"/>
    </row>
    <row r="241" spans="2:11">
      <c r="B241" s="94"/>
      <c r="C241" s="95"/>
      <c r="D241" s="95"/>
      <c r="E241" s="95"/>
      <c r="F241" s="95"/>
      <c r="G241" s="95"/>
      <c r="H241" s="95"/>
      <c r="I241" s="95"/>
      <c r="J241" s="95"/>
      <c r="K241" s="95"/>
    </row>
    <row r="242" spans="2:11">
      <c r="B242" s="94"/>
      <c r="C242" s="95"/>
      <c r="D242" s="95"/>
      <c r="E242" s="95"/>
      <c r="F242" s="95"/>
      <c r="G242" s="95"/>
      <c r="H242" s="95"/>
      <c r="I242" s="95"/>
      <c r="J242" s="95"/>
      <c r="K242" s="95"/>
    </row>
    <row r="243" spans="2:11">
      <c r="B243" s="94"/>
      <c r="C243" s="95"/>
      <c r="D243" s="95"/>
      <c r="E243" s="95"/>
      <c r="F243" s="95"/>
      <c r="G243" s="95"/>
      <c r="H243" s="95"/>
      <c r="I243" s="95"/>
      <c r="J243" s="95"/>
      <c r="K243" s="95"/>
    </row>
    <row r="244" spans="2:11">
      <c r="B244" s="94"/>
      <c r="C244" s="95"/>
      <c r="D244" s="95"/>
      <c r="E244" s="95"/>
      <c r="F244" s="95"/>
      <c r="G244" s="95"/>
      <c r="H244" s="95"/>
      <c r="I244" s="95"/>
      <c r="J244" s="95"/>
      <c r="K244" s="95"/>
    </row>
    <row r="245" spans="2:11">
      <c r="B245" s="94"/>
      <c r="C245" s="95"/>
      <c r="D245" s="95"/>
      <c r="E245" s="95"/>
      <c r="F245" s="95"/>
      <c r="G245" s="95"/>
      <c r="H245" s="95"/>
      <c r="I245" s="95"/>
      <c r="J245" s="95"/>
      <c r="K245" s="95"/>
    </row>
    <row r="246" spans="2:11">
      <c r="B246" s="94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2:11">
      <c r="B247" s="94"/>
      <c r="C247" s="95"/>
      <c r="D247" s="95"/>
      <c r="E247" s="95"/>
      <c r="F247" s="95"/>
      <c r="G247" s="95"/>
      <c r="H247" s="95"/>
      <c r="I247" s="95"/>
      <c r="J247" s="95"/>
      <c r="K247" s="95"/>
    </row>
    <row r="248" spans="2:11">
      <c r="B248" s="94"/>
      <c r="C248" s="95"/>
      <c r="D248" s="95"/>
      <c r="E248" s="95"/>
      <c r="F248" s="95"/>
      <c r="G248" s="95"/>
      <c r="H248" s="95"/>
      <c r="I248" s="95"/>
      <c r="J248" s="95"/>
      <c r="K248" s="95"/>
    </row>
    <row r="249" spans="2:11">
      <c r="B249" s="94"/>
      <c r="C249" s="95"/>
      <c r="D249" s="95"/>
      <c r="E249" s="95"/>
      <c r="F249" s="95"/>
      <c r="G249" s="95"/>
      <c r="H249" s="95"/>
      <c r="I249" s="95"/>
      <c r="J249" s="95"/>
      <c r="K249" s="95"/>
    </row>
    <row r="250" spans="2:11">
      <c r="B250" s="94"/>
      <c r="C250" s="95"/>
      <c r="D250" s="95"/>
      <c r="E250" s="95"/>
      <c r="F250" s="95"/>
      <c r="G250" s="95"/>
      <c r="H250" s="95"/>
      <c r="I250" s="95"/>
      <c r="J250" s="95"/>
      <c r="K250" s="95"/>
    </row>
    <row r="251" spans="2:11">
      <c r="B251" s="94"/>
      <c r="C251" s="95"/>
      <c r="D251" s="95"/>
      <c r="E251" s="95"/>
      <c r="F251" s="95"/>
      <c r="G251" s="95"/>
      <c r="H251" s="95"/>
      <c r="I251" s="95"/>
      <c r="J251" s="95"/>
      <c r="K251" s="95"/>
    </row>
    <row r="252" spans="2:11">
      <c r="B252" s="94"/>
      <c r="C252" s="95"/>
      <c r="D252" s="95"/>
      <c r="E252" s="95"/>
      <c r="F252" s="95"/>
      <c r="G252" s="95"/>
      <c r="H252" s="95"/>
      <c r="I252" s="95"/>
      <c r="J252" s="95"/>
      <c r="K252" s="95"/>
    </row>
    <row r="253" spans="2:11">
      <c r="B253" s="94"/>
      <c r="C253" s="95"/>
      <c r="D253" s="95"/>
      <c r="E253" s="95"/>
      <c r="F253" s="95"/>
      <c r="G253" s="95"/>
      <c r="H253" s="95"/>
      <c r="I253" s="95"/>
      <c r="J253" s="95"/>
      <c r="K253" s="95"/>
    </row>
    <row r="254" spans="2:11">
      <c r="B254" s="94"/>
      <c r="C254" s="95"/>
      <c r="D254" s="95"/>
      <c r="E254" s="95"/>
      <c r="F254" s="95"/>
      <c r="G254" s="95"/>
      <c r="H254" s="95"/>
      <c r="I254" s="95"/>
      <c r="J254" s="95"/>
      <c r="K254" s="95"/>
    </row>
    <row r="255" spans="2:11">
      <c r="B255" s="94"/>
      <c r="C255" s="95"/>
      <c r="D255" s="95"/>
      <c r="E255" s="95"/>
      <c r="F255" s="95"/>
      <c r="G255" s="95"/>
      <c r="H255" s="95"/>
      <c r="I255" s="95"/>
      <c r="J255" s="95"/>
      <c r="K255" s="95"/>
    </row>
    <row r="256" spans="2:11">
      <c r="B256" s="94"/>
      <c r="C256" s="95"/>
      <c r="D256" s="95"/>
      <c r="E256" s="95"/>
      <c r="F256" s="95"/>
      <c r="G256" s="95"/>
      <c r="H256" s="95"/>
      <c r="I256" s="95"/>
      <c r="J256" s="95"/>
      <c r="K256" s="95"/>
    </row>
    <row r="257" spans="2:11">
      <c r="B257" s="94"/>
      <c r="C257" s="95"/>
      <c r="D257" s="95"/>
      <c r="E257" s="95"/>
      <c r="F257" s="95"/>
      <c r="G257" s="95"/>
      <c r="H257" s="95"/>
      <c r="I257" s="95"/>
      <c r="J257" s="95"/>
      <c r="K257" s="95"/>
    </row>
    <row r="258" spans="2:11">
      <c r="B258" s="94"/>
      <c r="C258" s="95"/>
      <c r="D258" s="95"/>
      <c r="E258" s="95"/>
      <c r="F258" s="95"/>
      <c r="G258" s="95"/>
      <c r="H258" s="95"/>
      <c r="I258" s="95"/>
      <c r="J258" s="95"/>
      <c r="K258" s="95"/>
    </row>
    <row r="259" spans="2:11">
      <c r="B259" s="94"/>
      <c r="C259" s="95"/>
      <c r="D259" s="95"/>
      <c r="E259" s="95"/>
      <c r="F259" s="95"/>
      <c r="G259" s="95"/>
      <c r="H259" s="95"/>
      <c r="I259" s="95"/>
      <c r="J259" s="95"/>
      <c r="K259" s="95"/>
    </row>
    <row r="260" spans="2:11">
      <c r="B260" s="94"/>
      <c r="C260" s="95"/>
      <c r="D260" s="95"/>
      <c r="E260" s="95"/>
      <c r="F260" s="95"/>
      <c r="G260" s="95"/>
      <c r="H260" s="95"/>
      <c r="I260" s="95"/>
      <c r="J260" s="95"/>
      <c r="K260" s="95"/>
    </row>
    <row r="261" spans="2:11">
      <c r="B261" s="94"/>
      <c r="C261" s="95"/>
      <c r="D261" s="95"/>
      <c r="E261" s="95"/>
      <c r="F261" s="95"/>
      <c r="G261" s="95"/>
      <c r="H261" s="95"/>
      <c r="I261" s="95"/>
      <c r="J261" s="95"/>
      <c r="K261" s="95"/>
    </row>
    <row r="262" spans="2:11">
      <c r="B262" s="94"/>
      <c r="C262" s="95"/>
      <c r="D262" s="95"/>
      <c r="E262" s="95"/>
      <c r="F262" s="95"/>
      <c r="G262" s="95"/>
      <c r="H262" s="95"/>
      <c r="I262" s="95"/>
      <c r="J262" s="95"/>
      <c r="K262" s="95"/>
    </row>
    <row r="263" spans="2:11">
      <c r="B263" s="94"/>
      <c r="C263" s="95"/>
      <c r="D263" s="95"/>
      <c r="E263" s="95"/>
      <c r="F263" s="95"/>
      <c r="G263" s="95"/>
      <c r="H263" s="95"/>
      <c r="I263" s="95"/>
      <c r="J263" s="95"/>
      <c r="K263" s="95"/>
    </row>
    <row r="264" spans="2:11">
      <c r="B264" s="94"/>
      <c r="C264" s="95"/>
      <c r="D264" s="95"/>
      <c r="E264" s="95"/>
      <c r="F264" s="95"/>
      <c r="G264" s="95"/>
      <c r="H264" s="95"/>
      <c r="I264" s="95"/>
      <c r="J264" s="95"/>
      <c r="K264" s="95"/>
    </row>
    <row r="265" spans="2:11">
      <c r="B265" s="94"/>
      <c r="C265" s="95"/>
      <c r="D265" s="95"/>
      <c r="E265" s="95"/>
      <c r="F265" s="95"/>
      <c r="G265" s="95"/>
      <c r="H265" s="95"/>
      <c r="I265" s="95"/>
      <c r="J265" s="95"/>
      <c r="K265" s="95"/>
    </row>
    <row r="266" spans="2:11">
      <c r="B266" s="94"/>
      <c r="C266" s="95"/>
      <c r="D266" s="95"/>
      <c r="E266" s="95"/>
      <c r="F266" s="95"/>
      <c r="G266" s="95"/>
      <c r="H266" s="95"/>
      <c r="I266" s="95"/>
      <c r="J266" s="95"/>
      <c r="K266" s="95"/>
    </row>
    <row r="267" spans="2:11">
      <c r="B267" s="94"/>
      <c r="C267" s="95"/>
      <c r="D267" s="95"/>
      <c r="E267" s="95"/>
      <c r="F267" s="95"/>
      <c r="G267" s="95"/>
      <c r="H267" s="95"/>
      <c r="I267" s="95"/>
      <c r="J267" s="95"/>
      <c r="K267" s="95"/>
    </row>
    <row r="268" spans="2:11">
      <c r="B268" s="94"/>
      <c r="C268" s="95"/>
      <c r="D268" s="95"/>
      <c r="E268" s="95"/>
      <c r="F268" s="95"/>
      <c r="G268" s="95"/>
      <c r="H268" s="95"/>
      <c r="I268" s="95"/>
      <c r="J268" s="95"/>
      <c r="K268" s="95"/>
    </row>
    <row r="269" spans="2:11">
      <c r="B269" s="94"/>
      <c r="C269" s="95"/>
      <c r="D269" s="95"/>
      <c r="E269" s="95"/>
      <c r="F269" s="95"/>
      <c r="G269" s="95"/>
      <c r="H269" s="95"/>
      <c r="I269" s="95"/>
      <c r="J269" s="95"/>
      <c r="K269" s="95"/>
    </row>
    <row r="270" spans="2:11">
      <c r="B270" s="94"/>
      <c r="C270" s="95"/>
      <c r="D270" s="95"/>
      <c r="E270" s="95"/>
      <c r="F270" s="95"/>
      <c r="G270" s="95"/>
      <c r="H270" s="95"/>
      <c r="I270" s="95"/>
      <c r="J270" s="95"/>
      <c r="K270" s="95"/>
    </row>
    <row r="271" spans="2:11">
      <c r="B271" s="94"/>
      <c r="C271" s="95"/>
      <c r="D271" s="95"/>
      <c r="E271" s="95"/>
      <c r="F271" s="95"/>
      <c r="G271" s="95"/>
      <c r="H271" s="95"/>
      <c r="I271" s="95"/>
      <c r="J271" s="95"/>
      <c r="K271" s="95"/>
    </row>
    <row r="272" spans="2:11">
      <c r="B272" s="94"/>
      <c r="C272" s="95"/>
      <c r="D272" s="95"/>
      <c r="E272" s="95"/>
      <c r="F272" s="95"/>
      <c r="G272" s="95"/>
      <c r="H272" s="95"/>
      <c r="I272" s="95"/>
      <c r="J272" s="95"/>
      <c r="K272" s="95"/>
    </row>
    <row r="273" spans="2:11">
      <c r="B273" s="94"/>
      <c r="C273" s="95"/>
      <c r="D273" s="95"/>
      <c r="E273" s="95"/>
      <c r="F273" s="95"/>
      <c r="G273" s="95"/>
      <c r="H273" s="95"/>
      <c r="I273" s="95"/>
      <c r="J273" s="95"/>
      <c r="K273" s="95"/>
    </row>
    <row r="274" spans="2:11">
      <c r="B274" s="94"/>
      <c r="C274" s="95"/>
      <c r="D274" s="95"/>
      <c r="E274" s="95"/>
      <c r="F274" s="95"/>
      <c r="G274" s="95"/>
      <c r="H274" s="95"/>
      <c r="I274" s="95"/>
      <c r="J274" s="95"/>
      <c r="K274" s="95"/>
    </row>
    <row r="275" spans="2:11">
      <c r="B275" s="94"/>
      <c r="C275" s="95"/>
      <c r="D275" s="95"/>
      <c r="E275" s="95"/>
      <c r="F275" s="95"/>
      <c r="G275" s="95"/>
      <c r="H275" s="95"/>
      <c r="I275" s="95"/>
      <c r="J275" s="95"/>
      <c r="K275" s="95"/>
    </row>
    <row r="276" spans="2:11">
      <c r="B276" s="94"/>
      <c r="C276" s="95"/>
      <c r="D276" s="95"/>
      <c r="E276" s="95"/>
      <c r="F276" s="95"/>
      <c r="G276" s="95"/>
      <c r="H276" s="95"/>
      <c r="I276" s="95"/>
      <c r="J276" s="95"/>
      <c r="K276" s="95"/>
    </row>
    <row r="277" spans="2:11">
      <c r="B277" s="94"/>
      <c r="C277" s="95"/>
      <c r="D277" s="95"/>
      <c r="E277" s="95"/>
      <c r="F277" s="95"/>
      <c r="G277" s="95"/>
      <c r="H277" s="95"/>
      <c r="I277" s="95"/>
      <c r="J277" s="95"/>
      <c r="K277" s="95"/>
    </row>
    <row r="278" spans="2:11">
      <c r="B278" s="94"/>
      <c r="C278" s="95"/>
      <c r="D278" s="95"/>
      <c r="E278" s="95"/>
      <c r="F278" s="95"/>
      <c r="G278" s="95"/>
      <c r="H278" s="95"/>
      <c r="I278" s="95"/>
      <c r="J278" s="95"/>
      <c r="K278" s="95"/>
    </row>
    <row r="279" spans="2:11">
      <c r="B279" s="94"/>
      <c r="C279" s="95"/>
      <c r="D279" s="95"/>
      <c r="E279" s="95"/>
      <c r="F279" s="95"/>
      <c r="G279" s="95"/>
      <c r="H279" s="95"/>
      <c r="I279" s="95"/>
      <c r="J279" s="95"/>
      <c r="K279" s="95"/>
    </row>
    <row r="280" spans="2:11">
      <c r="B280" s="94"/>
      <c r="C280" s="95"/>
      <c r="D280" s="95"/>
      <c r="E280" s="95"/>
      <c r="F280" s="95"/>
      <c r="G280" s="95"/>
      <c r="H280" s="95"/>
      <c r="I280" s="95"/>
      <c r="J280" s="95"/>
      <c r="K280" s="95"/>
    </row>
    <row r="281" spans="2:11">
      <c r="B281" s="94"/>
      <c r="C281" s="95"/>
      <c r="D281" s="95"/>
      <c r="E281" s="95"/>
      <c r="F281" s="95"/>
      <c r="G281" s="95"/>
      <c r="H281" s="95"/>
      <c r="I281" s="95"/>
      <c r="J281" s="95"/>
      <c r="K281" s="95"/>
    </row>
    <row r="282" spans="2:11">
      <c r="B282" s="94"/>
      <c r="C282" s="95"/>
      <c r="D282" s="95"/>
      <c r="E282" s="95"/>
      <c r="F282" s="95"/>
      <c r="G282" s="95"/>
      <c r="H282" s="95"/>
      <c r="I282" s="95"/>
      <c r="J282" s="95"/>
      <c r="K282" s="95"/>
    </row>
    <row r="283" spans="2:11">
      <c r="B283" s="94"/>
      <c r="C283" s="95"/>
      <c r="D283" s="95"/>
      <c r="E283" s="95"/>
      <c r="F283" s="95"/>
      <c r="G283" s="95"/>
      <c r="H283" s="95"/>
      <c r="I283" s="95"/>
      <c r="J283" s="95"/>
      <c r="K283" s="95"/>
    </row>
    <row r="284" spans="2:11">
      <c r="B284" s="94"/>
      <c r="C284" s="95"/>
      <c r="D284" s="95"/>
      <c r="E284" s="95"/>
      <c r="F284" s="95"/>
      <c r="G284" s="95"/>
      <c r="H284" s="95"/>
      <c r="I284" s="95"/>
      <c r="J284" s="95"/>
      <c r="K284" s="95"/>
    </row>
    <row r="285" spans="2:11">
      <c r="B285" s="94"/>
      <c r="C285" s="95"/>
      <c r="D285" s="95"/>
      <c r="E285" s="95"/>
      <c r="F285" s="95"/>
      <c r="G285" s="95"/>
      <c r="H285" s="95"/>
      <c r="I285" s="95"/>
      <c r="J285" s="95"/>
      <c r="K285" s="95"/>
    </row>
    <row r="286" spans="2:11">
      <c r="B286" s="94"/>
      <c r="C286" s="95"/>
      <c r="D286" s="95"/>
      <c r="E286" s="95"/>
      <c r="F286" s="95"/>
      <c r="G286" s="95"/>
      <c r="H286" s="95"/>
      <c r="I286" s="95"/>
      <c r="J286" s="95"/>
      <c r="K286" s="95"/>
    </row>
    <row r="287" spans="2:11">
      <c r="B287" s="94"/>
      <c r="C287" s="95"/>
      <c r="D287" s="95"/>
      <c r="E287" s="95"/>
      <c r="F287" s="95"/>
      <c r="G287" s="95"/>
      <c r="H287" s="95"/>
      <c r="I287" s="95"/>
      <c r="J287" s="95"/>
      <c r="K287" s="95"/>
    </row>
    <row r="288" spans="2:11">
      <c r="B288" s="94"/>
      <c r="C288" s="95"/>
      <c r="D288" s="95"/>
      <c r="E288" s="95"/>
      <c r="F288" s="95"/>
      <c r="G288" s="95"/>
      <c r="H288" s="95"/>
      <c r="I288" s="95"/>
      <c r="J288" s="95"/>
      <c r="K288" s="95"/>
    </row>
    <row r="289" spans="2:11">
      <c r="B289" s="94"/>
      <c r="C289" s="95"/>
      <c r="D289" s="95"/>
      <c r="E289" s="95"/>
      <c r="F289" s="95"/>
      <c r="G289" s="95"/>
      <c r="H289" s="95"/>
      <c r="I289" s="95"/>
      <c r="J289" s="95"/>
      <c r="K289" s="95"/>
    </row>
    <row r="290" spans="2:11">
      <c r="B290" s="94"/>
      <c r="C290" s="95"/>
      <c r="D290" s="95"/>
      <c r="E290" s="95"/>
      <c r="F290" s="95"/>
      <c r="G290" s="95"/>
      <c r="H290" s="95"/>
      <c r="I290" s="95"/>
      <c r="J290" s="95"/>
      <c r="K290" s="95"/>
    </row>
    <row r="291" spans="2:11">
      <c r="B291" s="94"/>
      <c r="C291" s="95"/>
      <c r="D291" s="95"/>
      <c r="E291" s="95"/>
      <c r="F291" s="95"/>
      <c r="G291" s="95"/>
      <c r="H291" s="95"/>
      <c r="I291" s="95"/>
      <c r="J291" s="95"/>
      <c r="K291" s="95"/>
    </row>
    <row r="292" spans="2:11">
      <c r="B292" s="94"/>
      <c r="C292" s="95"/>
      <c r="D292" s="95"/>
      <c r="E292" s="95"/>
      <c r="F292" s="95"/>
      <c r="G292" s="95"/>
      <c r="H292" s="95"/>
      <c r="I292" s="95"/>
      <c r="J292" s="95"/>
      <c r="K292" s="95"/>
    </row>
    <row r="293" spans="2:11">
      <c r="B293" s="94"/>
      <c r="C293" s="95"/>
      <c r="D293" s="95"/>
      <c r="E293" s="95"/>
      <c r="F293" s="95"/>
      <c r="G293" s="95"/>
      <c r="H293" s="95"/>
      <c r="I293" s="95"/>
      <c r="J293" s="95"/>
      <c r="K293" s="95"/>
    </row>
    <row r="294" spans="2:11">
      <c r="B294" s="94"/>
      <c r="C294" s="95"/>
      <c r="D294" s="95"/>
      <c r="E294" s="95"/>
      <c r="F294" s="95"/>
      <c r="G294" s="95"/>
      <c r="H294" s="95"/>
      <c r="I294" s="95"/>
      <c r="J294" s="95"/>
      <c r="K294" s="95"/>
    </row>
    <row r="295" spans="2:11">
      <c r="B295" s="94"/>
      <c r="C295" s="95"/>
      <c r="D295" s="95"/>
      <c r="E295" s="95"/>
      <c r="F295" s="95"/>
      <c r="G295" s="95"/>
      <c r="H295" s="95"/>
      <c r="I295" s="95"/>
      <c r="J295" s="95"/>
      <c r="K295" s="95"/>
    </row>
    <row r="296" spans="2:11">
      <c r="B296" s="94"/>
      <c r="C296" s="95"/>
      <c r="D296" s="95"/>
      <c r="E296" s="95"/>
      <c r="F296" s="95"/>
      <c r="G296" s="95"/>
      <c r="H296" s="95"/>
      <c r="I296" s="95"/>
      <c r="J296" s="95"/>
      <c r="K296" s="95"/>
    </row>
    <row r="297" spans="2:11">
      <c r="B297" s="94"/>
      <c r="C297" s="95"/>
      <c r="D297" s="95"/>
      <c r="E297" s="95"/>
      <c r="F297" s="95"/>
      <c r="G297" s="95"/>
      <c r="H297" s="95"/>
      <c r="I297" s="95"/>
      <c r="J297" s="95"/>
      <c r="K297" s="95"/>
    </row>
    <row r="298" spans="2:11">
      <c r="B298" s="94"/>
      <c r="C298" s="95"/>
      <c r="D298" s="95"/>
      <c r="E298" s="95"/>
      <c r="F298" s="95"/>
      <c r="G298" s="95"/>
      <c r="H298" s="95"/>
      <c r="I298" s="95"/>
      <c r="J298" s="95"/>
      <c r="K298" s="95"/>
    </row>
    <row r="299" spans="2:11">
      <c r="B299" s="94"/>
      <c r="C299" s="95"/>
      <c r="D299" s="95"/>
      <c r="E299" s="95"/>
      <c r="F299" s="95"/>
      <c r="G299" s="95"/>
      <c r="H299" s="95"/>
      <c r="I299" s="95"/>
      <c r="J299" s="95"/>
      <c r="K299" s="95"/>
    </row>
    <row r="300" spans="2:11">
      <c r="B300" s="94"/>
      <c r="C300" s="95"/>
      <c r="D300" s="95"/>
      <c r="E300" s="95"/>
      <c r="F300" s="95"/>
      <c r="G300" s="95"/>
      <c r="H300" s="95"/>
      <c r="I300" s="95"/>
      <c r="J300" s="95"/>
      <c r="K300" s="95"/>
    </row>
    <row r="301" spans="2:11">
      <c r="B301" s="94"/>
      <c r="C301" s="95"/>
      <c r="D301" s="95"/>
      <c r="E301" s="95"/>
      <c r="F301" s="95"/>
      <c r="G301" s="95"/>
      <c r="H301" s="95"/>
      <c r="I301" s="95"/>
      <c r="J301" s="95"/>
      <c r="K301" s="95"/>
    </row>
    <row r="302" spans="2:11">
      <c r="B302" s="94"/>
      <c r="C302" s="95"/>
      <c r="D302" s="95"/>
      <c r="E302" s="95"/>
      <c r="F302" s="95"/>
      <c r="G302" s="95"/>
      <c r="H302" s="95"/>
      <c r="I302" s="95"/>
      <c r="J302" s="95"/>
      <c r="K302" s="95"/>
    </row>
    <row r="303" spans="2:11">
      <c r="B303" s="94"/>
      <c r="C303" s="95"/>
      <c r="D303" s="95"/>
      <c r="E303" s="95"/>
      <c r="F303" s="95"/>
      <c r="G303" s="95"/>
      <c r="H303" s="95"/>
      <c r="I303" s="95"/>
      <c r="J303" s="95"/>
      <c r="K303" s="95"/>
    </row>
    <row r="304" spans="2:11">
      <c r="B304" s="94"/>
      <c r="C304" s="95"/>
      <c r="D304" s="95"/>
      <c r="E304" s="95"/>
      <c r="F304" s="95"/>
      <c r="G304" s="95"/>
      <c r="H304" s="95"/>
      <c r="I304" s="95"/>
      <c r="J304" s="95"/>
      <c r="K304" s="95"/>
    </row>
    <row r="305" spans="2:11">
      <c r="B305" s="94"/>
      <c r="C305" s="95"/>
      <c r="D305" s="95"/>
      <c r="E305" s="95"/>
      <c r="F305" s="95"/>
      <c r="G305" s="95"/>
      <c r="H305" s="95"/>
      <c r="I305" s="95"/>
      <c r="J305" s="95"/>
      <c r="K305" s="95"/>
    </row>
    <row r="306" spans="2:11">
      <c r="B306" s="94"/>
      <c r="C306" s="95"/>
      <c r="D306" s="95"/>
      <c r="E306" s="95"/>
      <c r="F306" s="95"/>
      <c r="G306" s="95"/>
      <c r="H306" s="95"/>
      <c r="I306" s="95"/>
      <c r="J306" s="95"/>
      <c r="K306" s="95"/>
    </row>
    <row r="307" spans="2:11">
      <c r="B307" s="94"/>
      <c r="C307" s="95"/>
      <c r="D307" s="95"/>
      <c r="E307" s="95"/>
      <c r="F307" s="95"/>
      <c r="G307" s="95"/>
      <c r="H307" s="95"/>
      <c r="I307" s="95"/>
      <c r="J307" s="95"/>
      <c r="K307" s="95"/>
    </row>
    <row r="308" spans="2:11">
      <c r="B308" s="94"/>
      <c r="C308" s="95"/>
      <c r="D308" s="95"/>
      <c r="E308" s="95"/>
      <c r="F308" s="95"/>
      <c r="G308" s="95"/>
      <c r="H308" s="95"/>
      <c r="I308" s="95"/>
      <c r="J308" s="95"/>
      <c r="K308" s="95"/>
    </row>
    <row r="309" spans="2:11">
      <c r="B309" s="94"/>
      <c r="C309" s="95"/>
      <c r="D309" s="95"/>
      <c r="E309" s="95"/>
      <c r="F309" s="95"/>
      <c r="G309" s="95"/>
      <c r="H309" s="95"/>
      <c r="I309" s="95"/>
      <c r="J309" s="95"/>
      <c r="K309" s="95"/>
    </row>
    <row r="310" spans="2:11">
      <c r="B310" s="94"/>
      <c r="C310" s="95"/>
      <c r="D310" s="95"/>
      <c r="E310" s="95"/>
      <c r="F310" s="95"/>
      <c r="G310" s="95"/>
      <c r="H310" s="95"/>
      <c r="I310" s="95"/>
      <c r="J310" s="95"/>
      <c r="K310" s="95"/>
    </row>
    <row r="311" spans="2:11">
      <c r="B311" s="94"/>
      <c r="C311" s="95"/>
      <c r="D311" s="95"/>
      <c r="E311" s="95"/>
      <c r="F311" s="95"/>
      <c r="G311" s="95"/>
      <c r="H311" s="95"/>
      <c r="I311" s="95"/>
      <c r="J311" s="95"/>
      <c r="K311" s="95"/>
    </row>
    <row r="312" spans="2:11">
      <c r="B312" s="94"/>
      <c r="C312" s="95"/>
      <c r="D312" s="95"/>
      <c r="E312" s="95"/>
      <c r="F312" s="95"/>
      <c r="G312" s="95"/>
      <c r="H312" s="95"/>
      <c r="I312" s="95"/>
      <c r="J312" s="95"/>
      <c r="K312" s="95"/>
    </row>
    <row r="313" spans="2:11">
      <c r="B313" s="94"/>
      <c r="C313" s="95"/>
      <c r="D313" s="95"/>
      <c r="E313" s="95"/>
      <c r="F313" s="95"/>
      <c r="G313" s="95"/>
      <c r="H313" s="95"/>
      <c r="I313" s="95"/>
      <c r="J313" s="95"/>
      <c r="K313" s="95"/>
    </row>
    <row r="314" spans="2:11">
      <c r="B314" s="94"/>
      <c r="C314" s="95"/>
      <c r="D314" s="95"/>
      <c r="E314" s="95"/>
      <c r="F314" s="95"/>
      <c r="G314" s="95"/>
      <c r="H314" s="95"/>
      <c r="I314" s="95"/>
      <c r="J314" s="95"/>
      <c r="K314" s="95"/>
    </row>
    <row r="315" spans="2:11">
      <c r="B315" s="94"/>
      <c r="C315" s="95"/>
      <c r="D315" s="95"/>
      <c r="E315" s="95"/>
      <c r="F315" s="95"/>
      <c r="G315" s="95"/>
      <c r="H315" s="95"/>
      <c r="I315" s="95"/>
      <c r="J315" s="95"/>
      <c r="K315" s="95"/>
    </row>
    <row r="316" spans="2:11">
      <c r="B316" s="94"/>
      <c r="C316" s="95"/>
      <c r="D316" s="95"/>
      <c r="E316" s="95"/>
      <c r="F316" s="95"/>
      <c r="G316" s="95"/>
      <c r="H316" s="95"/>
      <c r="I316" s="95"/>
      <c r="J316" s="95"/>
      <c r="K316" s="95"/>
    </row>
    <row r="317" spans="2:11">
      <c r="B317" s="94"/>
      <c r="C317" s="95"/>
      <c r="D317" s="95"/>
      <c r="E317" s="95"/>
      <c r="F317" s="95"/>
      <c r="G317" s="95"/>
      <c r="H317" s="95"/>
      <c r="I317" s="95"/>
      <c r="J317" s="95"/>
      <c r="K317" s="95"/>
    </row>
    <row r="318" spans="2:11">
      <c r="B318" s="94"/>
      <c r="C318" s="95"/>
      <c r="D318" s="95"/>
      <c r="E318" s="95"/>
      <c r="F318" s="95"/>
      <c r="G318" s="95"/>
      <c r="H318" s="95"/>
      <c r="I318" s="95"/>
      <c r="J318" s="95"/>
      <c r="K318" s="95"/>
    </row>
    <row r="319" spans="2:11">
      <c r="B319" s="94"/>
      <c r="C319" s="95"/>
      <c r="D319" s="95"/>
      <c r="E319" s="95"/>
      <c r="F319" s="95"/>
      <c r="G319" s="95"/>
      <c r="H319" s="95"/>
      <c r="I319" s="95"/>
      <c r="J319" s="95"/>
      <c r="K319" s="95"/>
    </row>
    <row r="320" spans="2:11">
      <c r="B320" s="94"/>
      <c r="C320" s="95"/>
      <c r="D320" s="95"/>
      <c r="E320" s="95"/>
      <c r="F320" s="95"/>
      <c r="G320" s="95"/>
      <c r="H320" s="95"/>
      <c r="I320" s="95"/>
      <c r="J320" s="95"/>
      <c r="K320" s="95"/>
    </row>
    <row r="321" spans="2:11">
      <c r="B321" s="94"/>
      <c r="C321" s="95"/>
      <c r="D321" s="95"/>
      <c r="E321" s="95"/>
      <c r="F321" s="95"/>
      <c r="G321" s="95"/>
      <c r="H321" s="95"/>
      <c r="I321" s="95"/>
      <c r="J321" s="95"/>
      <c r="K321" s="95"/>
    </row>
    <row r="322" spans="2:11">
      <c r="B322" s="94"/>
      <c r="C322" s="95"/>
      <c r="D322" s="95"/>
      <c r="E322" s="95"/>
      <c r="F322" s="95"/>
      <c r="G322" s="95"/>
      <c r="H322" s="95"/>
      <c r="I322" s="95"/>
      <c r="J322" s="95"/>
      <c r="K322" s="95"/>
    </row>
    <row r="323" spans="2:11">
      <c r="B323" s="94"/>
      <c r="C323" s="95"/>
      <c r="D323" s="95"/>
      <c r="E323" s="95"/>
      <c r="F323" s="95"/>
      <c r="G323" s="95"/>
      <c r="H323" s="95"/>
      <c r="I323" s="95"/>
      <c r="J323" s="95"/>
      <c r="K323" s="95"/>
    </row>
    <row r="324" spans="2:11">
      <c r="B324" s="94"/>
      <c r="C324" s="95"/>
      <c r="D324" s="95"/>
      <c r="E324" s="95"/>
      <c r="F324" s="95"/>
      <c r="G324" s="95"/>
      <c r="H324" s="95"/>
      <c r="I324" s="95"/>
      <c r="J324" s="95"/>
      <c r="K324" s="95"/>
    </row>
    <row r="325" spans="2:11">
      <c r="B325" s="94"/>
      <c r="C325" s="95"/>
      <c r="D325" s="95"/>
      <c r="E325" s="95"/>
      <c r="F325" s="95"/>
      <c r="G325" s="95"/>
      <c r="H325" s="95"/>
      <c r="I325" s="95"/>
      <c r="J325" s="95"/>
      <c r="K325" s="95"/>
    </row>
    <row r="326" spans="2:11">
      <c r="B326" s="94"/>
      <c r="C326" s="95"/>
      <c r="D326" s="95"/>
      <c r="E326" s="95"/>
      <c r="F326" s="95"/>
      <c r="G326" s="95"/>
      <c r="H326" s="95"/>
      <c r="I326" s="95"/>
      <c r="J326" s="95"/>
      <c r="K326" s="95"/>
    </row>
    <row r="327" spans="2:11">
      <c r="B327" s="94"/>
      <c r="C327" s="95"/>
      <c r="D327" s="95"/>
      <c r="E327" s="95"/>
      <c r="F327" s="95"/>
      <c r="G327" s="95"/>
      <c r="H327" s="95"/>
      <c r="I327" s="95"/>
      <c r="J327" s="95"/>
      <c r="K327" s="95"/>
    </row>
    <row r="328" spans="2:11">
      <c r="B328" s="94"/>
      <c r="C328" s="95"/>
      <c r="D328" s="95"/>
      <c r="E328" s="95"/>
      <c r="F328" s="95"/>
      <c r="G328" s="95"/>
      <c r="H328" s="95"/>
      <c r="I328" s="95"/>
      <c r="J328" s="95"/>
      <c r="K328" s="95"/>
    </row>
    <row r="329" spans="2:11">
      <c r="B329" s="94"/>
      <c r="C329" s="95"/>
      <c r="D329" s="95"/>
      <c r="E329" s="95"/>
      <c r="F329" s="95"/>
      <c r="G329" s="95"/>
      <c r="H329" s="95"/>
      <c r="I329" s="95"/>
      <c r="J329" s="95"/>
      <c r="K329" s="95"/>
    </row>
    <row r="330" spans="2:11">
      <c r="B330" s="94"/>
      <c r="C330" s="95"/>
      <c r="D330" s="95"/>
      <c r="E330" s="95"/>
      <c r="F330" s="95"/>
      <c r="G330" s="95"/>
      <c r="H330" s="95"/>
      <c r="I330" s="95"/>
      <c r="J330" s="95"/>
      <c r="K330" s="95"/>
    </row>
    <row r="331" spans="2:11">
      <c r="B331" s="94"/>
      <c r="C331" s="95"/>
      <c r="D331" s="95"/>
      <c r="E331" s="95"/>
      <c r="F331" s="95"/>
      <c r="G331" s="95"/>
      <c r="H331" s="95"/>
      <c r="I331" s="95"/>
      <c r="J331" s="95"/>
      <c r="K331" s="95"/>
    </row>
    <row r="332" spans="2:11">
      <c r="B332" s="94"/>
      <c r="C332" s="95"/>
      <c r="D332" s="95"/>
      <c r="E332" s="95"/>
      <c r="F332" s="95"/>
      <c r="G332" s="95"/>
      <c r="H332" s="95"/>
      <c r="I332" s="95"/>
      <c r="J332" s="95"/>
      <c r="K332" s="95"/>
    </row>
    <row r="333" spans="2:11">
      <c r="B333" s="94"/>
      <c r="C333" s="95"/>
      <c r="D333" s="95"/>
      <c r="E333" s="95"/>
      <c r="F333" s="95"/>
      <c r="G333" s="95"/>
      <c r="H333" s="95"/>
      <c r="I333" s="95"/>
      <c r="J333" s="95"/>
      <c r="K333" s="95"/>
    </row>
    <row r="334" spans="2:11">
      <c r="B334" s="94"/>
      <c r="C334" s="95"/>
      <c r="D334" s="95"/>
      <c r="E334" s="95"/>
      <c r="F334" s="95"/>
      <c r="G334" s="95"/>
      <c r="H334" s="95"/>
      <c r="I334" s="95"/>
      <c r="J334" s="95"/>
      <c r="K334" s="95"/>
    </row>
    <row r="335" spans="2:11">
      <c r="B335" s="94"/>
      <c r="C335" s="95"/>
      <c r="D335" s="95"/>
      <c r="E335" s="95"/>
      <c r="F335" s="95"/>
      <c r="G335" s="95"/>
      <c r="H335" s="95"/>
      <c r="I335" s="95"/>
      <c r="J335" s="95"/>
      <c r="K335" s="95"/>
    </row>
    <row r="336" spans="2:11">
      <c r="B336" s="94"/>
      <c r="C336" s="95"/>
      <c r="D336" s="95"/>
      <c r="E336" s="95"/>
      <c r="F336" s="95"/>
      <c r="G336" s="95"/>
      <c r="H336" s="95"/>
      <c r="I336" s="95"/>
      <c r="J336" s="95"/>
      <c r="K336" s="95"/>
    </row>
    <row r="337" spans="2:11">
      <c r="B337" s="94"/>
      <c r="C337" s="95"/>
      <c r="D337" s="95"/>
      <c r="E337" s="95"/>
      <c r="F337" s="95"/>
      <c r="G337" s="95"/>
      <c r="H337" s="95"/>
      <c r="I337" s="95"/>
      <c r="J337" s="95"/>
      <c r="K337" s="95"/>
    </row>
    <row r="338" spans="2:11">
      <c r="B338" s="94"/>
      <c r="C338" s="95"/>
      <c r="D338" s="95"/>
      <c r="E338" s="95"/>
      <c r="F338" s="95"/>
      <c r="G338" s="95"/>
      <c r="H338" s="95"/>
      <c r="I338" s="95"/>
      <c r="J338" s="95"/>
      <c r="K338" s="95"/>
    </row>
    <row r="339" spans="2:11">
      <c r="B339" s="94"/>
      <c r="C339" s="95"/>
      <c r="D339" s="95"/>
      <c r="E339" s="95"/>
      <c r="F339" s="95"/>
      <c r="G339" s="95"/>
      <c r="H339" s="95"/>
      <c r="I339" s="95"/>
      <c r="J339" s="95"/>
      <c r="K339" s="95"/>
    </row>
    <row r="340" spans="2:11">
      <c r="B340" s="94"/>
      <c r="C340" s="95"/>
      <c r="D340" s="95"/>
      <c r="E340" s="95"/>
      <c r="F340" s="95"/>
      <c r="G340" s="95"/>
      <c r="H340" s="95"/>
      <c r="I340" s="95"/>
      <c r="J340" s="95"/>
      <c r="K340" s="95"/>
    </row>
    <row r="341" spans="2:11">
      <c r="B341" s="94"/>
      <c r="C341" s="95"/>
      <c r="D341" s="95"/>
      <c r="E341" s="95"/>
      <c r="F341" s="95"/>
      <c r="G341" s="95"/>
      <c r="H341" s="95"/>
      <c r="I341" s="95"/>
      <c r="J341" s="95"/>
      <c r="K341" s="95"/>
    </row>
    <row r="342" spans="2:11">
      <c r="B342" s="94"/>
      <c r="C342" s="95"/>
      <c r="D342" s="95"/>
      <c r="E342" s="95"/>
      <c r="F342" s="95"/>
      <c r="G342" s="95"/>
      <c r="H342" s="95"/>
      <c r="I342" s="95"/>
      <c r="J342" s="95"/>
      <c r="K342" s="95"/>
    </row>
    <row r="343" spans="2:11">
      <c r="B343" s="94"/>
      <c r="C343" s="95"/>
      <c r="D343" s="95"/>
      <c r="E343" s="95"/>
      <c r="F343" s="95"/>
      <c r="G343" s="95"/>
      <c r="H343" s="95"/>
      <c r="I343" s="95"/>
      <c r="J343" s="95"/>
      <c r="K343" s="95"/>
    </row>
    <row r="344" spans="2:11">
      <c r="B344" s="94"/>
      <c r="C344" s="95"/>
      <c r="D344" s="95"/>
      <c r="E344" s="95"/>
      <c r="F344" s="95"/>
      <c r="G344" s="95"/>
      <c r="H344" s="95"/>
      <c r="I344" s="95"/>
      <c r="J344" s="95"/>
      <c r="K344" s="95"/>
    </row>
    <row r="345" spans="2:11">
      <c r="B345" s="94"/>
      <c r="C345" s="95"/>
      <c r="D345" s="95"/>
      <c r="E345" s="95"/>
      <c r="F345" s="95"/>
      <c r="G345" s="95"/>
      <c r="H345" s="95"/>
      <c r="I345" s="95"/>
      <c r="J345" s="95"/>
      <c r="K345" s="95"/>
    </row>
    <row r="346" spans="2:11">
      <c r="B346" s="94"/>
      <c r="C346" s="95"/>
      <c r="D346" s="95"/>
      <c r="E346" s="95"/>
      <c r="F346" s="95"/>
      <c r="G346" s="95"/>
      <c r="H346" s="95"/>
      <c r="I346" s="95"/>
      <c r="J346" s="95"/>
      <c r="K346" s="95"/>
    </row>
    <row r="347" spans="2:11">
      <c r="B347" s="94"/>
      <c r="C347" s="95"/>
      <c r="D347" s="95"/>
      <c r="E347" s="95"/>
      <c r="F347" s="95"/>
      <c r="G347" s="95"/>
      <c r="H347" s="95"/>
      <c r="I347" s="95"/>
      <c r="J347" s="95"/>
      <c r="K347" s="95"/>
    </row>
    <row r="348" spans="2:11">
      <c r="B348" s="94"/>
      <c r="C348" s="95"/>
      <c r="D348" s="95"/>
      <c r="E348" s="95"/>
      <c r="F348" s="95"/>
      <c r="G348" s="95"/>
      <c r="H348" s="95"/>
      <c r="I348" s="95"/>
      <c r="J348" s="95"/>
      <c r="K348" s="95"/>
    </row>
    <row r="349" spans="2:11">
      <c r="B349" s="94"/>
      <c r="C349" s="95"/>
      <c r="D349" s="95"/>
      <c r="E349" s="95"/>
      <c r="F349" s="95"/>
      <c r="G349" s="95"/>
      <c r="H349" s="95"/>
      <c r="I349" s="95"/>
      <c r="J349" s="95"/>
      <c r="K349" s="95"/>
    </row>
    <row r="350" spans="2:11">
      <c r="B350" s="94"/>
      <c r="C350" s="95"/>
      <c r="D350" s="95"/>
      <c r="E350" s="95"/>
      <c r="F350" s="95"/>
      <c r="G350" s="95"/>
      <c r="H350" s="95"/>
      <c r="I350" s="95"/>
      <c r="J350" s="95"/>
      <c r="K350" s="95"/>
    </row>
    <row r="351" spans="2:11">
      <c r="B351" s="94"/>
      <c r="C351" s="95"/>
      <c r="D351" s="95"/>
      <c r="E351" s="95"/>
      <c r="F351" s="95"/>
      <c r="G351" s="95"/>
      <c r="H351" s="95"/>
      <c r="I351" s="95"/>
      <c r="J351" s="95"/>
      <c r="K351" s="95"/>
    </row>
    <row r="352" spans="2:11">
      <c r="B352" s="94"/>
      <c r="C352" s="95"/>
      <c r="D352" s="95"/>
      <c r="E352" s="95"/>
      <c r="F352" s="95"/>
      <c r="G352" s="95"/>
      <c r="H352" s="95"/>
      <c r="I352" s="95"/>
      <c r="J352" s="95"/>
      <c r="K352" s="95"/>
    </row>
    <row r="353" spans="2:11">
      <c r="B353" s="94"/>
      <c r="C353" s="95"/>
      <c r="D353" s="95"/>
      <c r="E353" s="95"/>
      <c r="F353" s="95"/>
      <c r="G353" s="95"/>
      <c r="H353" s="95"/>
      <c r="I353" s="95"/>
      <c r="J353" s="95"/>
      <c r="K353" s="95"/>
    </row>
    <row r="354" spans="2:11">
      <c r="B354" s="94"/>
      <c r="C354" s="95"/>
      <c r="D354" s="95"/>
      <c r="E354" s="95"/>
      <c r="F354" s="95"/>
      <c r="G354" s="95"/>
      <c r="H354" s="95"/>
      <c r="I354" s="95"/>
      <c r="J354" s="95"/>
      <c r="K354" s="95"/>
    </row>
    <row r="355" spans="2:11">
      <c r="B355" s="94"/>
      <c r="C355" s="95"/>
      <c r="D355" s="95"/>
      <c r="E355" s="95"/>
      <c r="F355" s="95"/>
      <c r="G355" s="95"/>
      <c r="H355" s="95"/>
      <c r="I355" s="95"/>
      <c r="J355" s="95"/>
      <c r="K355" s="95"/>
    </row>
    <row r="356" spans="2:11">
      <c r="B356" s="94"/>
      <c r="C356" s="95"/>
      <c r="D356" s="95"/>
      <c r="E356" s="95"/>
      <c r="F356" s="95"/>
      <c r="G356" s="95"/>
      <c r="H356" s="95"/>
      <c r="I356" s="95"/>
      <c r="J356" s="95"/>
      <c r="K356" s="95"/>
    </row>
    <row r="357" spans="2:11">
      <c r="B357" s="94"/>
      <c r="C357" s="95"/>
      <c r="D357" s="95"/>
      <c r="E357" s="95"/>
      <c r="F357" s="95"/>
      <c r="G357" s="95"/>
      <c r="H357" s="95"/>
      <c r="I357" s="95"/>
      <c r="J357" s="95"/>
      <c r="K357" s="95"/>
    </row>
    <row r="358" spans="2:11">
      <c r="B358" s="94"/>
      <c r="C358" s="95"/>
      <c r="D358" s="95"/>
      <c r="E358" s="95"/>
      <c r="F358" s="95"/>
      <c r="G358" s="95"/>
      <c r="H358" s="95"/>
      <c r="I358" s="95"/>
      <c r="J358" s="95"/>
      <c r="K358" s="95"/>
    </row>
    <row r="359" spans="2:11">
      <c r="B359" s="94"/>
      <c r="C359" s="95"/>
      <c r="D359" s="95"/>
      <c r="E359" s="95"/>
      <c r="F359" s="95"/>
      <c r="G359" s="95"/>
      <c r="H359" s="95"/>
      <c r="I359" s="95"/>
      <c r="J359" s="95"/>
      <c r="K359" s="95"/>
    </row>
    <row r="360" spans="2:11">
      <c r="B360" s="94"/>
      <c r="C360" s="95"/>
      <c r="D360" s="95"/>
      <c r="E360" s="95"/>
      <c r="F360" s="95"/>
      <c r="G360" s="95"/>
      <c r="H360" s="95"/>
      <c r="I360" s="95"/>
      <c r="J360" s="95"/>
      <c r="K360" s="95"/>
    </row>
    <row r="361" spans="2:11">
      <c r="B361" s="94"/>
      <c r="C361" s="95"/>
      <c r="D361" s="95"/>
      <c r="E361" s="95"/>
      <c r="F361" s="95"/>
      <c r="G361" s="95"/>
      <c r="H361" s="95"/>
      <c r="I361" s="95"/>
      <c r="J361" s="95"/>
      <c r="K361" s="95"/>
    </row>
    <row r="362" spans="2:11">
      <c r="B362" s="94"/>
      <c r="C362" s="95"/>
      <c r="D362" s="95"/>
      <c r="E362" s="95"/>
      <c r="F362" s="95"/>
      <c r="G362" s="95"/>
      <c r="H362" s="95"/>
      <c r="I362" s="95"/>
      <c r="J362" s="95"/>
      <c r="K362" s="95"/>
    </row>
    <row r="363" spans="2:11">
      <c r="B363" s="94"/>
      <c r="C363" s="95"/>
      <c r="D363" s="95"/>
      <c r="E363" s="95"/>
      <c r="F363" s="95"/>
      <c r="G363" s="95"/>
      <c r="H363" s="95"/>
      <c r="I363" s="95"/>
      <c r="J363" s="95"/>
      <c r="K363" s="95"/>
    </row>
    <row r="364" spans="2:11">
      <c r="B364" s="94"/>
      <c r="C364" s="95"/>
      <c r="D364" s="95"/>
      <c r="E364" s="95"/>
      <c r="F364" s="95"/>
      <c r="G364" s="95"/>
      <c r="H364" s="95"/>
      <c r="I364" s="95"/>
      <c r="J364" s="95"/>
      <c r="K364" s="95"/>
    </row>
    <row r="365" spans="2:11">
      <c r="B365" s="94"/>
      <c r="C365" s="95"/>
      <c r="D365" s="95"/>
      <c r="E365" s="95"/>
      <c r="F365" s="95"/>
      <c r="G365" s="95"/>
      <c r="H365" s="95"/>
      <c r="I365" s="95"/>
      <c r="J365" s="95"/>
      <c r="K365" s="95"/>
    </row>
    <row r="366" spans="2:11">
      <c r="B366" s="94"/>
      <c r="C366" s="95"/>
      <c r="D366" s="95"/>
      <c r="E366" s="95"/>
      <c r="F366" s="95"/>
      <c r="G366" s="95"/>
      <c r="H366" s="95"/>
      <c r="I366" s="95"/>
      <c r="J366" s="95"/>
      <c r="K366" s="95"/>
    </row>
    <row r="367" spans="2:11">
      <c r="B367" s="94"/>
      <c r="C367" s="95"/>
      <c r="D367" s="95"/>
      <c r="E367" s="95"/>
      <c r="F367" s="95"/>
      <c r="G367" s="95"/>
      <c r="H367" s="95"/>
      <c r="I367" s="95"/>
      <c r="J367" s="95"/>
      <c r="K367" s="95"/>
    </row>
    <row r="368" spans="2:11">
      <c r="B368" s="94"/>
      <c r="C368" s="95"/>
      <c r="D368" s="95"/>
      <c r="E368" s="95"/>
      <c r="F368" s="95"/>
      <c r="G368" s="95"/>
      <c r="H368" s="95"/>
      <c r="I368" s="95"/>
      <c r="J368" s="95"/>
      <c r="K368" s="95"/>
    </row>
    <row r="369" spans="2:11">
      <c r="B369" s="94"/>
      <c r="C369" s="95"/>
      <c r="D369" s="95"/>
      <c r="E369" s="95"/>
      <c r="F369" s="95"/>
      <c r="G369" s="95"/>
      <c r="H369" s="95"/>
      <c r="I369" s="95"/>
      <c r="J369" s="95"/>
      <c r="K369" s="95"/>
    </row>
    <row r="370" spans="2:11">
      <c r="B370" s="94"/>
      <c r="C370" s="95"/>
      <c r="D370" s="95"/>
      <c r="E370" s="95"/>
      <c r="F370" s="95"/>
      <c r="G370" s="95"/>
      <c r="H370" s="95"/>
      <c r="I370" s="95"/>
      <c r="J370" s="95"/>
      <c r="K370" s="95"/>
    </row>
    <row r="371" spans="2:11">
      <c r="B371" s="94"/>
      <c r="C371" s="95"/>
      <c r="D371" s="95"/>
      <c r="E371" s="95"/>
      <c r="F371" s="95"/>
      <c r="G371" s="95"/>
      <c r="H371" s="95"/>
      <c r="I371" s="95"/>
      <c r="J371" s="95"/>
      <c r="K371" s="95"/>
    </row>
    <row r="372" spans="2:11">
      <c r="B372" s="94"/>
      <c r="C372" s="95"/>
      <c r="D372" s="95"/>
      <c r="E372" s="95"/>
      <c r="F372" s="95"/>
      <c r="G372" s="95"/>
      <c r="H372" s="95"/>
      <c r="I372" s="95"/>
      <c r="J372" s="95"/>
      <c r="K372" s="95"/>
    </row>
    <row r="373" spans="2:11">
      <c r="B373" s="94"/>
      <c r="C373" s="95"/>
      <c r="D373" s="95"/>
      <c r="E373" s="95"/>
      <c r="F373" s="95"/>
      <c r="G373" s="95"/>
      <c r="H373" s="95"/>
      <c r="I373" s="95"/>
      <c r="J373" s="95"/>
      <c r="K373" s="95"/>
    </row>
    <row r="374" spans="2:11">
      <c r="B374" s="94"/>
      <c r="C374" s="95"/>
      <c r="D374" s="95"/>
      <c r="E374" s="95"/>
      <c r="F374" s="95"/>
      <c r="G374" s="95"/>
      <c r="H374" s="95"/>
      <c r="I374" s="95"/>
      <c r="J374" s="95"/>
      <c r="K374" s="95"/>
    </row>
    <row r="375" spans="2:11">
      <c r="B375" s="94"/>
      <c r="C375" s="95"/>
      <c r="D375" s="95"/>
      <c r="E375" s="95"/>
      <c r="F375" s="95"/>
      <c r="G375" s="95"/>
      <c r="H375" s="95"/>
      <c r="I375" s="95"/>
      <c r="J375" s="95"/>
      <c r="K375" s="95"/>
    </row>
    <row r="376" spans="2:11">
      <c r="B376" s="94"/>
      <c r="C376" s="95"/>
      <c r="D376" s="95"/>
      <c r="E376" s="95"/>
      <c r="F376" s="95"/>
      <c r="G376" s="95"/>
      <c r="H376" s="95"/>
      <c r="I376" s="95"/>
      <c r="J376" s="95"/>
      <c r="K376" s="95"/>
    </row>
    <row r="377" spans="2:11">
      <c r="B377" s="94"/>
      <c r="C377" s="95"/>
      <c r="D377" s="95"/>
      <c r="E377" s="95"/>
      <c r="F377" s="95"/>
      <c r="G377" s="95"/>
      <c r="H377" s="95"/>
      <c r="I377" s="95"/>
      <c r="J377" s="95"/>
      <c r="K377" s="95"/>
    </row>
    <row r="378" spans="2:11">
      <c r="B378" s="94"/>
      <c r="C378" s="95"/>
      <c r="D378" s="95"/>
      <c r="E378" s="95"/>
      <c r="F378" s="95"/>
      <c r="G378" s="95"/>
      <c r="H378" s="95"/>
      <c r="I378" s="95"/>
      <c r="J378" s="95"/>
      <c r="K378" s="95"/>
    </row>
    <row r="379" spans="2:11">
      <c r="B379" s="94"/>
      <c r="C379" s="95"/>
      <c r="D379" s="95"/>
      <c r="E379" s="95"/>
      <c r="F379" s="95"/>
      <c r="G379" s="95"/>
      <c r="H379" s="95"/>
      <c r="I379" s="95"/>
      <c r="J379" s="95"/>
      <c r="K379" s="95"/>
    </row>
    <row r="380" spans="2:11">
      <c r="B380" s="94"/>
      <c r="C380" s="95"/>
      <c r="D380" s="95"/>
      <c r="E380" s="95"/>
      <c r="F380" s="95"/>
      <c r="G380" s="95"/>
      <c r="H380" s="95"/>
      <c r="I380" s="95"/>
      <c r="J380" s="95"/>
      <c r="K380" s="95"/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94"/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94"/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94"/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94"/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64.7109375" style="2" bestFit="1" customWidth="1"/>
    <col min="4" max="4" width="18.140625" style="2" bestFit="1" customWidth="1"/>
    <col min="5" max="5" width="12" style="1" bestFit="1" customWidth="1"/>
    <col min="6" max="6" width="11.28515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12152</v>
      </c>
    </row>
    <row r="6" spans="2:12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98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88"/>
      <c r="D11" s="89"/>
      <c r="E11" s="89"/>
      <c r="F11" s="102"/>
      <c r="G11" s="91"/>
      <c r="H11" s="103"/>
      <c r="I11" s="91">
        <v>0.11522146300000002</v>
      </c>
      <c r="J11" s="92"/>
      <c r="K11" s="92">
        <f>IFERROR(I11/$I$11,0)</f>
        <v>1</v>
      </c>
      <c r="L11" s="92">
        <f>I11/'סכום נכסי הקרן'!$C$42</f>
        <v>7.5581109202134262E-7</v>
      </c>
    </row>
    <row r="12" spans="2:12" ht="21" customHeight="1">
      <c r="B12" s="113" t="s">
        <v>1953</v>
      </c>
      <c r="C12" s="88"/>
      <c r="D12" s="89"/>
      <c r="E12" s="89"/>
      <c r="F12" s="102"/>
      <c r="G12" s="91"/>
      <c r="H12" s="103"/>
      <c r="I12" s="91">
        <v>2.5351463000000001E-2</v>
      </c>
      <c r="J12" s="92"/>
      <c r="K12" s="92">
        <f t="shared" ref="K12:K17" si="0">IFERROR(I12/$I$11,0)</f>
        <v>0.22002379018568785</v>
      </c>
      <c r="L12" s="92">
        <f>I12/'סכום נכסי הקרן'!$C$42</f>
        <v>1.6629642113091949E-7</v>
      </c>
    </row>
    <row r="13" spans="2:12">
      <c r="B13" s="93" t="s">
        <v>1954</v>
      </c>
      <c r="C13" s="88">
        <v>8944</v>
      </c>
      <c r="D13" s="89" t="s">
        <v>497</v>
      </c>
      <c r="E13" s="89" t="s">
        <v>132</v>
      </c>
      <c r="F13" s="102">
        <v>44607</v>
      </c>
      <c r="G13" s="91">
        <v>410.81200000000007</v>
      </c>
      <c r="H13" s="103">
        <v>6.1585999999999999</v>
      </c>
      <c r="I13" s="91">
        <v>2.5300268000000004E-2</v>
      </c>
      <c r="J13" s="92">
        <v>2.4662522183239678E-6</v>
      </c>
      <c r="K13" s="92">
        <f t="shared" si="0"/>
        <v>0.21957947192529573</v>
      </c>
      <c r="L13" s="92">
        <f>I13/'סכום נכסי הקרן'!$C$42</f>
        <v>1.6596060046132749E-7</v>
      </c>
    </row>
    <row r="14" spans="2:12">
      <c r="B14" s="93" t="s">
        <v>1955</v>
      </c>
      <c r="C14" s="88" t="s">
        <v>1956</v>
      </c>
      <c r="D14" s="89" t="s">
        <v>1101</v>
      </c>
      <c r="E14" s="89" t="s">
        <v>132</v>
      </c>
      <c r="F14" s="102">
        <v>44628</v>
      </c>
      <c r="G14" s="91">
        <v>728.86000000000013</v>
      </c>
      <c r="H14" s="103">
        <v>1E-4</v>
      </c>
      <c r="I14" s="91">
        <v>7.2900000000000014E-7</v>
      </c>
      <c r="J14" s="92">
        <v>8.01336538664829E-6</v>
      </c>
      <c r="K14" s="92">
        <f t="shared" si="0"/>
        <v>6.3269462218163291E-6</v>
      </c>
      <c r="L14" s="92">
        <f>I14/'סכום נכסי הקרן'!$C$42</f>
        <v>4.7819761330713073E-12</v>
      </c>
    </row>
    <row r="15" spans="2:12">
      <c r="B15" s="93" t="s">
        <v>1957</v>
      </c>
      <c r="C15" s="88">
        <v>8731</v>
      </c>
      <c r="D15" s="89" t="s">
        <v>154</v>
      </c>
      <c r="E15" s="89" t="s">
        <v>132</v>
      </c>
      <c r="F15" s="102">
        <v>44537</v>
      </c>
      <c r="G15" s="91">
        <v>87.463200000000015</v>
      </c>
      <c r="H15" s="103">
        <v>5.7700000000000001E-2</v>
      </c>
      <c r="I15" s="91">
        <v>5.0466000000000001E-5</v>
      </c>
      <c r="J15" s="92">
        <v>1.3366739279873022E-5</v>
      </c>
      <c r="K15" s="92">
        <f t="shared" si="0"/>
        <v>4.3799131417034679E-4</v>
      </c>
      <c r="L15" s="92">
        <f>I15/'סכום נכסי הקרן'!$C$42</f>
        <v>3.3103869345895275E-10</v>
      </c>
    </row>
    <row r="16" spans="2:12">
      <c r="B16" s="113" t="s">
        <v>198</v>
      </c>
      <c r="C16" s="88"/>
      <c r="D16" s="89"/>
      <c r="E16" s="89"/>
      <c r="F16" s="102"/>
      <c r="G16" s="91"/>
      <c r="H16" s="103"/>
      <c r="I16" s="91">
        <v>8.9870000000000019E-2</v>
      </c>
      <c r="J16" s="92"/>
      <c r="K16" s="92">
        <f t="shared" si="0"/>
        <v>0.77997620981431215</v>
      </c>
      <c r="L16" s="92">
        <f>I16/'סכום נכסי הקרן'!$C$42</f>
        <v>5.8951467089042305E-7</v>
      </c>
    </row>
    <row r="17" spans="2:12">
      <c r="B17" s="93" t="s">
        <v>1958</v>
      </c>
      <c r="C17" s="88">
        <v>9122</v>
      </c>
      <c r="D17" s="89" t="s">
        <v>1194</v>
      </c>
      <c r="E17" s="89" t="s">
        <v>131</v>
      </c>
      <c r="F17" s="102">
        <v>44742</v>
      </c>
      <c r="G17" s="91">
        <v>145.88000000000002</v>
      </c>
      <c r="H17" s="103">
        <v>16.649999999999999</v>
      </c>
      <c r="I17" s="91">
        <v>8.9870000000000019E-2</v>
      </c>
      <c r="J17" s="92">
        <v>1.7537127968066948E-5</v>
      </c>
      <c r="K17" s="92">
        <f t="shared" si="0"/>
        <v>0.77997620981431215</v>
      </c>
      <c r="L17" s="92">
        <f>I17/'סכום נכסי הקרן'!$C$42</f>
        <v>5.8951467089042305E-7</v>
      </c>
    </row>
    <row r="18" spans="2:12">
      <c r="B18" s="88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9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9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9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</row>
    <row r="531" spans="2:12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</row>
    <row r="532" spans="2:12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</row>
    <row r="533" spans="2:12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</row>
    <row r="534" spans="2:12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</row>
    <row r="535" spans="2:12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</row>
    <row r="536" spans="2:12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</row>
    <row r="537" spans="2:12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</row>
    <row r="538" spans="2:12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</row>
    <row r="539" spans="2:12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</row>
    <row r="540" spans="2:12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</row>
    <row r="541" spans="2:12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</row>
    <row r="542" spans="2:12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</row>
    <row r="543" spans="2:12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</row>
    <row r="544" spans="2:12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</row>
    <row r="545" spans="2:12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</row>
    <row r="546" spans="2:12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</row>
    <row r="547" spans="2:12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</row>
    <row r="548" spans="2:12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</row>
    <row r="549" spans="2:12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</row>
    <row r="550" spans="2:12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</row>
    <row r="551" spans="2:12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</row>
    <row r="552" spans="2:12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</row>
    <row r="553" spans="2:12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</row>
    <row r="554" spans="2:12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</row>
    <row r="555" spans="2:12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</row>
    <row r="556" spans="2:12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</row>
    <row r="557" spans="2:12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</row>
    <row r="558" spans="2:12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</row>
    <row r="559" spans="2:12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</row>
    <row r="560" spans="2:12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</row>
    <row r="561" spans="2:12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</row>
    <row r="562" spans="2:12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</row>
    <row r="563" spans="2:12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</row>
    <row r="564" spans="2:12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</row>
    <row r="565" spans="2:12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</row>
    <row r="566" spans="2:12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</row>
    <row r="567" spans="2:12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</row>
    <row r="568" spans="2:12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</row>
    <row r="569" spans="2:12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</row>
    <row r="570" spans="2:12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64.710937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12152</v>
      </c>
    </row>
    <row r="6" spans="2:12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99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59</v>
      </c>
      <c r="K8" s="29" t="s">
        <v>148</v>
      </c>
      <c r="L8" s="30" t="s">
        <v>150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88"/>
      <c r="D11" s="89"/>
      <c r="E11" s="89"/>
      <c r="F11" s="102"/>
      <c r="G11" s="91"/>
      <c r="H11" s="103"/>
      <c r="I11" s="91">
        <v>-0.23685790100000004</v>
      </c>
      <c r="J11" s="92"/>
      <c r="K11" s="92">
        <f>IFERROR(I11/$I$11,0)</f>
        <v>1</v>
      </c>
      <c r="L11" s="92">
        <f>I11/'סכום נכסי הקרן'!$C$42</f>
        <v>-1.553702098095153E-6</v>
      </c>
    </row>
    <row r="12" spans="2:12" ht="19.5" customHeight="1">
      <c r="B12" s="113" t="s">
        <v>200</v>
      </c>
      <c r="C12" s="88"/>
      <c r="D12" s="89"/>
      <c r="E12" s="89"/>
      <c r="F12" s="102"/>
      <c r="G12" s="91"/>
      <c r="H12" s="103"/>
      <c r="I12" s="91">
        <v>-0.23685790100000004</v>
      </c>
      <c r="J12" s="92"/>
      <c r="K12" s="92">
        <f t="shared" ref="K12:K17" si="0">IFERROR(I12/$I$11,0)</f>
        <v>1</v>
      </c>
      <c r="L12" s="92">
        <f>I12/'סכום נכסי הקרן'!$C$42</f>
        <v>-1.553702098095153E-6</v>
      </c>
    </row>
    <row r="13" spans="2:12">
      <c r="B13" s="93" t="s">
        <v>1959</v>
      </c>
      <c r="C13" s="88"/>
      <c r="D13" s="89"/>
      <c r="E13" s="89"/>
      <c r="F13" s="102"/>
      <c r="G13" s="91"/>
      <c r="H13" s="103"/>
      <c r="I13" s="91">
        <v>-0.23685790100000004</v>
      </c>
      <c r="J13" s="92"/>
      <c r="K13" s="92">
        <f t="shared" si="0"/>
        <v>1</v>
      </c>
      <c r="L13" s="92">
        <f>I13/'סכום נכסי הקרן'!$C$42</f>
        <v>-1.553702098095153E-6</v>
      </c>
    </row>
    <row r="14" spans="2:12">
      <c r="B14" s="86" t="s">
        <v>1960</v>
      </c>
      <c r="C14" s="88" t="s">
        <v>1961</v>
      </c>
      <c r="D14" s="89" t="s">
        <v>533</v>
      </c>
      <c r="E14" s="89" t="s">
        <v>131</v>
      </c>
      <c r="F14" s="102">
        <v>45048</v>
      </c>
      <c r="G14" s="91">
        <v>-16565.806500000002</v>
      </c>
      <c r="H14" s="103">
        <v>1.4449000000000001</v>
      </c>
      <c r="I14" s="91">
        <v>-0.23935933800000003</v>
      </c>
      <c r="J14" s="92"/>
      <c r="K14" s="92">
        <f t="shared" si="0"/>
        <v>1.0105609185483746</v>
      </c>
      <c r="L14" s="92">
        <f>I14/'סכום נכסי הקרן'!$C$42</f>
        <v>-1.5701106194015748E-6</v>
      </c>
    </row>
    <row r="15" spans="2:12">
      <c r="B15" s="86" t="s">
        <v>1962</v>
      </c>
      <c r="C15" s="88" t="s">
        <v>1963</v>
      </c>
      <c r="D15" s="89" t="s">
        <v>533</v>
      </c>
      <c r="E15" s="89" t="s">
        <v>131</v>
      </c>
      <c r="F15" s="102">
        <v>45076</v>
      </c>
      <c r="G15" s="91">
        <v>-77307.097000000009</v>
      </c>
      <c r="H15" s="103">
        <v>1.0383</v>
      </c>
      <c r="I15" s="91">
        <v>-0.80267958800000005</v>
      </c>
      <c r="J15" s="92"/>
      <c r="K15" s="92">
        <f t="shared" si="0"/>
        <v>3.3888655797891238</v>
      </c>
      <c r="L15" s="92">
        <f>I15/'סכום נכסי הקרן'!$C$42</f>
        <v>-5.2652875614808092E-6</v>
      </c>
    </row>
    <row r="16" spans="2:12" s="6" customFormat="1">
      <c r="B16" s="86" t="s">
        <v>1964</v>
      </c>
      <c r="C16" s="88" t="s">
        <v>1965</v>
      </c>
      <c r="D16" s="89" t="s">
        <v>533</v>
      </c>
      <c r="E16" s="89" t="s">
        <v>131</v>
      </c>
      <c r="F16" s="102">
        <v>45048</v>
      </c>
      <c r="G16" s="91">
        <v>16565.806500000002</v>
      </c>
      <c r="H16" s="103">
        <v>0.1817</v>
      </c>
      <c r="I16" s="91">
        <v>3.0100070000000007E-2</v>
      </c>
      <c r="J16" s="92"/>
      <c r="K16" s="92">
        <f t="shared" si="0"/>
        <v>-0.1270807090365966</v>
      </c>
      <c r="L16" s="92">
        <f>I16/'סכום נכסי הקרן'!$C$42</f>
        <v>1.9744556425757979E-7</v>
      </c>
    </row>
    <row r="17" spans="2:12" s="6" customFormat="1">
      <c r="B17" s="86" t="s">
        <v>1966</v>
      </c>
      <c r="C17" s="88" t="s">
        <v>1967</v>
      </c>
      <c r="D17" s="89" t="s">
        <v>533</v>
      </c>
      <c r="E17" s="89" t="s">
        <v>131</v>
      </c>
      <c r="F17" s="102">
        <v>45076</v>
      </c>
      <c r="G17" s="91">
        <v>77307.097000000009</v>
      </c>
      <c r="H17" s="103">
        <v>1.0025999999999999</v>
      </c>
      <c r="I17" s="91">
        <v>0.77508095500000018</v>
      </c>
      <c r="J17" s="92"/>
      <c r="K17" s="92">
        <f t="shared" si="0"/>
        <v>-3.2723457893009025</v>
      </c>
      <c r="L17" s="92">
        <f>I17/'סכום נכסי הקרן'!$C$42</f>
        <v>5.0842505185296523E-6</v>
      </c>
    </row>
    <row r="18" spans="2:12" s="6" customFormat="1">
      <c r="B18" s="93"/>
      <c r="C18" s="88"/>
      <c r="D18" s="88"/>
      <c r="E18" s="88"/>
      <c r="F18" s="88"/>
      <c r="G18" s="91"/>
      <c r="H18" s="103"/>
      <c r="I18" s="88"/>
      <c r="J18" s="88"/>
      <c r="K18" s="92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10" t="s">
        <v>220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10" t="s">
        <v>111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10" t="s">
        <v>203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4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4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4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4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4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4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4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4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4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4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4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4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4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4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4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4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4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4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4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4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4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4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4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4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4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4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4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4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4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4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4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4"/>
      <c r="E505" s="95"/>
      <c r="F505" s="95"/>
      <c r="G505" s="95"/>
      <c r="H505" s="95"/>
      <c r="I505" s="95"/>
      <c r="J505" s="95"/>
      <c r="K505" s="95"/>
      <c r="L505" s="95"/>
    </row>
    <row r="506" spans="2:12">
      <c r="B506" s="94"/>
      <c r="C506" s="94"/>
      <c r="D506" s="94"/>
      <c r="E506" s="95"/>
      <c r="F506" s="95"/>
      <c r="G506" s="95"/>
      <c r="H506" s="95"/>
      <c r="I506" s="95"/>
      <c r="J506" s="95"/>
      <c r="K506" s="95"/>
      <c r="L506" s="95"/>
    </row>
    <row r="507" spans="2:12">
      <c r="B507" s="94"/>
      <c r="C507" s="94"/>
      <c r="D507" s="94"/>
      <c r="E507" s="95"/>
      <c r="F507" s="95"/>
      <c r="G507" s="95"/>
      <c r="H507" s="95"/>
      <c r="I507" s="95"/>
      <c r="J507" s="95"/>
      <c r="K507" s="95"/>
      <c r="L507" s="95"/>
    </row>
    <row r="508" spans="2:12">
      <c r="B508" s="94"/>
      <c r="C508" s="94"/>
      <c r="D508" s="94"/>
      <c r="E508" s="95"/>
      <c r="F508" s="95"/>
      <c r="G508" s="95"/>
      <c r="H508" s="95"/>
      <c r="I508" s="95"/>
      <c r="J508" s="95"/>
      <c r="K508" s="95"/>
      <c r="L508" s="95"/>
    </row>
    <row r="509" spans="2:12">
      <c r="B509" s="94"/>
      <c r="C509" s="94"/>
      <c r="D509" s="94"/>
      <c r="E509" s="95"/>
      <c r="F509" s="95"/>
      <c r="G509" s="95"/>
      <c r="H509" s="95"/>
      <c r="I509" s="95"/>
      <c r="J509" s="95"/>
      <c r="K509" s="95"/>
      <c r="L509" s="95"/>
    </row>
    <row r="510" spans="2:12">
      <c r="B510" s="94"/>
      <c r="C510" s="94"/>
      <c r="D510" s="94"/>
      <c r="E510" s="95"/>
      <c r="F510" s="95"/>
      <c r="G510" s="95"/>
      <c r="H510" s="95"/>
      <c r="I510" s="95"/>
      <c r="J510" s="95"/>
      <c r="K510" s="95"/>
      <c r="L510" s="95"/>
    </row>
    <row r="511" spans="2:12">
      <c r="B511" s="94"/>
      <c r="C511" s="94"/>
      <c r="D511" s="94"/>
      <c r="E511" s="95"/>
      <c r="F511" s="95"/>
      <c r="G511" s="95"/>
      <c r="H511" s="95"/>
      <c r="I511" s="95"/>
      <c r="J511" s="95"/>
      <c r="K511" s="95"/>
      <c r="L511" s="95"/>
    </row>
    <row r="512" spans="2:12">
      <c r="B512" s="94"/>
      <c r="C512" s="94"/>
      <c r="D512" s="94"/>
      <c r="E512" s="95"/>
      <c r="F512" s="95"/>
      <c r="G512" s="95"/>
      <c r="H512" s="95"/>
      <c r="I512" s="95"/>
      <c r="J512" s="95"/>
      <c r="K512" s="95"/>
      <c r="L512" s="95"/>
    </row>
    <row r="513" spans="2:12">
      <c r="B513" s="94"/>
      <c r="C513" s="94"/>
      <c r="D513" s="94"/>
      <c r="E513" s="95"/>
      <c r="F513" s="95"/>
      <c r="G513" s="95"/>
      <c r="H513" s="95"/>
      <c r="I513" s="95"/>
      <c r="J513" s="95"/>
      <c r="K513" s="95"/>
      <c r="L513" s="95"/>
    </row>
    <row r="514" spans="2:12">
      <c r="B514" s="94"/>
      <c r="C514" s="94"/>
      <c r="D514" s="94"/>
      <c r="E514" s="95"/>
      <c r="F514" s="95"/>
      <c r="G514" s="95"/>
      <c r="H514" s="95"/>
      <c r="I514" s="95"/>
      <c r="J514" s="95"/>
      <c r="K514" s="95"/>
      <c r="L514" s="95"/>
    </row>
    <row r="515" spans="2:12">
      <c r="B515" s="94"/>
      <c r="C515" s="94"/>
      <c r="D515" s="94"/>
      <c r="E515" s="95"/>
      <c r="F515" s="95"/>
      <c r="G515" s="95"/>
      <c r="H515" s="95"/>
      <c r="I515" s="95"/>
      <c r="J515" s="95"/>
      <c r="K515" s="95"/>
      <c r="L515" s="95"/>
    </row>
    <row r="516" spans="2:12">
      <c r="B516" s="94"/>
      <c r="C516" s="94"/>
      <c r="D516" s="94"/>
      <c r="E516" s="95"/>
      <c r="F516" s="95"/>
      <c r="G516" s="95"/>
      <c r="H516" s="95"/>
      <c r="I516" s="95"/>
      <c r="J516" s="95"/>
      <c r="K516" s="95"/>
      <c r="L516" s="95"/>
    </row>
    <row r="517" spans="2:12">
      <c r="B517" s="94"/>
      <c r="C517" s="94"/>
      <c r="D517" s="94"/>
      <c r="E517" s="95"/>
      <c r="F517" s="95"/>
      <c r="G517" s="95"/>
      <c r="H517" s="95"/>
      <c r="I517" s="95"/>
      <c r="J517" s="95"/>
      <c r="K517" s="95"/>
      <c r="L517" s="95"/>
    </row>
    <row r="518" spans="2:12">
      <c r="B518" s="94"/>
      <c r="C518" s="94"/>
      <c r="D518" s="94"/>
      <c r="E518" s="95"/>
      <c r="F518" s="95"/>
      <c r="G518" s="95"/>
      <c r="H518" s="95"/>
      <c r="I518" s="95"/>
      <c r="J518" s="95"/>
      <c r="K518" s="95"/>
      <c r="L518" s="95"/>
    </row>
    <row r="519" spans="2:12">
      <c r="B519" s="94"/>
      <c r="C519" s="94"/>
      <c r="D519" s="94"/>
      <c r="E519" s="95"/>
      <c r="F519" s="95"/>
      <c r="G519" s="95"/>
      <c r="H519" s="95"/>
      <c r="I519" s="95"/>
      <c r="J519" s="95"/>
      <c r="K519" s="95"/>
      <c r="L519" s="95"/>
    </row>
    <row r="520" spans="2:12">
      <c r="B520" s="94"/>
      <c r="C520" s="94"/>
      <c r="D520" s="94"/>
      <c r="E520" s="95"/>
      <c r="F520" s="95"/>
      <c r="G520" s="95"/>
      <c r="H520" s="95"/>
      <c r="I520" s="95"/>
      <c r="J520" s="95"/>
      <c r="K520" s="95"/>
      <c r="L520" s="95"/>
    </row>
    <row r="521" spans="2:12">
      <c r="B521" s="94"/>
      <c r="C521" s="94"/>
      <c r="D521" s="94"/>
      <c r="E521" s="95"/>
      <c r="F521" s="95"/>
      <c r="G521" s="95"/>
      <c r="H521" s="95"/>
      <c r="I521" s="95"/>
      <c r="J521" s="95"/>
      <c r="K521" s="95"/>
      <c r="L521" s="95"/>
    </row>
    <row r="522" spans="2:12">
      <c r="B522" s="94"/>
      <c r="C522" s="94"/>
      <c r="D522" s="94"/>
      <c r="E522" s="95"/>
      <c r="F522" s="95"/>
      <c r="G522" s="95"/>
      <c r="H522" s="95"/>
      <c r="I522" s="95"/>
      <c r="J522" s="95"/>
      <c r="K522" s="95"/>
      <c r="L522" s="95"/>
    </row>
    <row r="523" spans="2:12">
      <c r="B523" s="94"/>
      <c r="C523" s="94"/>
      <c r="D523" s="94"/>
      <c r="E523" s="95"/>
      <c r="F523" s="95"/>
      <c r="G523" s="95"/>
      <c r="H523" s="95"/>
      <c r="I523" s="95"/>
      <c r="J523" s="95"/>
      <c r="K523" s="95"/>
      <c r="L523" s="95"/>
    </row>
    <row r="524" spans="2:12">
      <c r="B524" s="94"/>
      <c r="C524" s="94"/>
      <c r="D524" s="94"/>
      <c r="E524" s="95"/>
      <c r="F524" s="95"/>
      <c r="G524" s="95"/>
      <c r="H524" s="95"/>
      <c r="I524" s="95"/>
      <c r="J524" s="95"/>
      <c r="K524" s="95"/>
      <c r="L524" s="95"/>
    </row>
    <row r="525" spans="2:12">
      <c r="B525" s="94"/>
      <c r="C525" s="94"/>
      <c r="D525" s="94"/>
      <c r="E525" s="95"/>
      <c r="F525" s="95"/>
      <c r="G525" s="95"/>
      <c r="H525" s="95"/>
      <c r="I525" s="95"/>
      <c r="J525" s="95"/>
      <c r="K525" s="95"/>
      <c r="L525" s="95"/>
    </row>
    <row r="526" spans="2:12">
      <c r="B526" s="94"/>
      <c r="C526" s="94"/>
      <c r="D526" s="94"/>
      <c r="E526" s="95"/>
      <c r="F526" s="95"/>
      <c r="G526" s="95"/>
      <c r="H526" s="95"/>
      <c r="I526" s="95"/>
      <c r="J526" s="95"/>
      <c r="K526" s="95"/>
      <c r="L526" s="95"/>
    </row>
    <row r="527" spans="2:12">
      <c r="B527" s="94"/>
      <c r="C527" s="94"/>
      <c r="D527" s="94"/>
      <c r="E527" s="95"/>
      <c r="F527" s="95"/>
      <c r="G527" s="95"/>
      <c r="H527" s="95"/>
      <c r="I527" s="95"/>
      <c r="J527" s="95"/>
      <c r="K527" s="95"/>
      <c r="L527" s="95"/>
    </row>
    <row r="528" spans="2:12">
      <c r="B528" s="94"/>
      <c r="C528" s="94"/>
      <c r="D528" s="94"/>
      <c r="E528" s="95"/>
      <c r="F528" s="95"/>
      <c r="G528" s="95"/>
      <c r="H528" s="95"/>
      <c r="I528" s="95"/>
      <c r="J528" s="95"/>
      <c r="K528" s="95"/>
      <c r="L528" s="95"/>
    </row>
    <row r="529" spans="2:12">
      <c r="B529" s="94"/>
      <c r="C529" s="94"/>
      <c r="D529" s="94"/>
      <c r="E529" s="95"/>
      <c r="F529" s="95"/>
      <c r="G529" s="95"/>
      <c r="H529" s="95"/>
      <c r="I529" s="95"/>
      <c r="J529" s="95"/>
      <c r="K529" s="95"/>
      <c r="L529" s="95"/>
    </row>
    <row r="530" spans="2:12">
      <c r="B530" s="94"/>
      <c r="C530" s="94"/>
      <c r="D530" s="94"/>
      <c r="E530" s="95"/>
      <c r="F530" s="95"/>
      <c r="G530" s="95"/>
      <c r="H530" s="95"/>
      <c r="I530" s="95"/>
      <c r="J530" s="95"/>
      <c r="K530" s="95"/>
      <c r="L530" s="95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7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12152</v>
      </c>
    </row>
    <row r="6" spans="2:12" ht="26.25" customHeight="1">
      <c r="B6" s="137" t="s">
        <v>171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s="3" customFormat="1" ht="63">
      <c r="B7" s="66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62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45</v>
      </c>
      <c r="C10" s="74"/>
      <c r="D10" s="74"/>
      <c r="E10" s="74"/>
      <c r="F10" s="74"/>
      <c r="G10" s="75"/>
      <c r="H10" s="76"/>
      <c r="I10" s="76"/>
      <c r="J10" s="77">
        <f>J11+J52</f>
        <v>16943.733035397323</v>
      </c>
      <c r="K10" s="78">
        <f>IFERROR(J10/$J$10,0)</f>
        <v>1</v>
      </c>
      <c r="L10" s="78">
        <f>J10/'סכום נכסי הקרן'!$C$42</f>
        <v>0.11114475580302036</v>
      </c>
    </row>
    <row r="11" spans="2:12">
      <c r="B11" s="79" t="s">
        <v>197</v>
      </c>
      <c r="C11" s="80"/>
      <c r="D11" s="80"/>
      <c r="E11" s="80"/>
      <c r="F11" s="80"/>
      <c r="G11" s="81"/>
      <c r="H11" s="82"/>
      <c r="I11" s="82"/>
      <c r="J11" s="83">
        <f>J12+J20</f>
        <v>16584.641279728323</v>
      </c>
      <c r="K11" s="84">
        <f t="shared" ref="K11:K50" si="0">IFERROR(J11/$J$10,0)</f>
        <v>0.97880680987366731</v>
      </c>
      <c r="L11" s="84">
        <f>J11/'סכום נכסי הקרן'!$C$42</f>
        <v>0.10878924386174213</v>
      </c>
    </row>
    <row r="12" spans="2:12">
      <c r="B12" s="85" t="s">
        <v>43</v>
      </c>
      <c r="C12" s="80"/>
      <c r="D12" s="80"/>
      <c r="E12" s="80"/>
      <c r="F12" s="80"/>
      <c r="G12" s="81"/>
      <c r="H12" s="82"/>
      <c r="I12" s="82"/>
      <c r="J12" s="83">
        <v>12206.405297868003</v>
      </c>
      <c r="K12" s="84">
        <f t="shared" si="0"/>
        <v>0.72040826377324751</v>
      </c>
      <c r="L12" s="84">
        <f>J12/'סכום נכסי הקרן'!$C$42</f>
        <v>8.0069600555555481E-2</v>
      </c>
    </row>
    <row r="13" spans="2:12">
      <c r="B13" s="86" t="s">
        <v>2617</v>
      </c>
      <c r="C13" s="87">
        <v>30011000</v>
      </c>
      <c r="D13" s="88">
        <v>11</v>
      </c>
      <c r="E13" s="88" t="s">
        <v>326</v>
      </c>
      <c r="F13" s="88" t="s">
        <v>327</v>
      </c>
      <c r="G13" s="89" t="s">
        <v>132</v>
      </c>
      <c r="H13" s="90"/>
      <c r="I13" s="90"/>
      <c r="J13" s="91">
        <v>1016.9343259800002</v>
      </c>
      <c r="K13" s="92">
        <f t="shared" si="0"/>
        <v>6.0018316144117262E-2</v>
      </c>
      <c r="L13" s="92">
        <f>J13/'סכום נכסי הקרן'!$C$42</f>
        <v>6.6707210915463878E-3</v>
      </c>
    </row>
    <row r="14" spans="2:12">
      <c r="B14" s="86" t="s">
        <v>2618</v>
      </c>
      <c r="C14" s="87">
        <v>30012000</v>
      </c>
      <c r="D14" s="88">
        <v>12</v>
      </c>
      <c r="E14" s="88" t="s">
        <v>326</v>
      </c>
      <c r="F14" s="88" t="s">
        <v>327</v>
      </c>
      <c r="G14" s="89" t="s">
        <v>132</v>
      </c>
      <c r="H14" s="90"/>
      <c r="I14" s="90"/>
      <c r="J14" s="91">
        <v>1037.5573058830005</v>
      </c>
      <c r="K14" s="92">
        <f t="shared" si="0"/>
        <v>6.123546114161673E-2</v>
      </c>
      <c r="L14" s="92">
        <f>J14/'סכום נכסי הקרן'!$C$42</f>
        <v>6.8060003750703337E-3</v>
      </c>
    </row>
    <row r="15" spans="2:12">
      <c r="B15" s="86" t="s">
        <v>2618</v>
      </c>
      <c r="C15" s="87">
        <v>30112000</v>
      </c>
      <c r="D15" s="88">
        <v>12</v>
      </c>
      <c r="E15" s="88" t="s">
        <v>326</v>
      </c>
      <c r="F15" s="88" t="s">
        <v>327</v>
      </c>
      <c r="G15" s="89" t="s">
        <v>132</v>
      </c>
      <c r="H15" s="90"/>
      <c r="I15" s="90"/>
      <c r="J15" s="91">
        <v>13.612360000000002</v>
      </c>
      <c r="K15" s="92">
        <f t="shared" si="0"/>
        <v>8.0338612344530477E-4</v>
      </c>
      <c r="L15" s="92">
        <f>J15/'סכום נכסי הקרן'!$C$42</f>
        <v>8.9292154505863573E-5</v>
      </c>
    </row>
    <row r="16" spans="2:12">
      <c r="B16" s="86" t="s">
        <v>2619</v>
      </c>
      <c r="C16" s="87">
        <v>34810000</v>
      </c>
      <c r="D16" s="88">
        <v>10</v>
      </c>
      <c r="E16" s="88" t="s">
        <v>326</v>
      </c>
      <c r="F16" s="88" t="s">
        <v>327</v>
      </c>
      <c r="G16" s="89" t="s">
        <v>132</v>
      </c>
      <c r="H16" s="90"/>
      <c r="I16" s="90"/>
      <c r="J16" s="91">
        <v>257.758212157</v>
      </c>
      <c r="K16" s="92">
        <f t="shared" si="0"/>
        <v>1.5212598759583543E-2</v>
      </c>
      <c r="L16" s="92">
        <f>J16/'סכום נכסי הקרן'!$C$42</f>
        <v>1.6908005742632432E-3</v>
      </c>
    </row>
    <row r="17" spans="2:12">
      <c r="B17" s="86" t="s">
        <v>2619</v>
      </c>
      <c r="C17" s="87">
        <v>34110000</v>
      </c>
      <c r="D17" s="88">
        <v>10</v>
      </c>
      <c r="E17" s="88" t="s">
        <v>326</v>
      </c>
      <c r="F17" s="88" t="s">
        <v>327</v>
      </c>
      <c r="G17" s="89" t="s">
        <v>132</v>
      </c>
      <c r="H17" s="90"/>
      <c r="I17" s="90"/>
      <c r="J17" s="91">
        <v>9628.039726787003</v>
      </c>
      <c r="K17" s="92">
        <f t="shared" si="0"/>
        <v>0.56823603787152266</v>
      </c>
      <c r="L17" s="92">
        <f>J17/'סכום נכסי הקרן'!$C$42</f>
        <v>6.315645566770621E-2</v>
      </c>
    </row>
    <row r="18" spans="2:12">
      <c r="B18" s="86" t="s">
        <v>2620</v>
      </c>
      <c r="C18" s="87">
        <v>30120000</v>
      </c>
      <c r="D18" s="88">
        <v>20</v>
      </c>
      <c r="E18" s="88" t="s">
        <v>326</v>
      </c>
      <c r="F18" s="88" t="s">
        <v>327</v>
      </c>
      <c r="G18" s="89" t="s">
        <v>132</v>
      </c>
      <c r="H18" s="90"/>
      <c r="I18" s="90"/>
      <c r="J18" s="91">
        <v>252.50336706100003</v>
      </c>
      <c r="K18" s="92">
        <f t="shared" si="0"/>
        <v>1.4902463732962076E-2</v>
      </c>
      <c r="L18" s="92">
        <f>J18/'סכום נכסי הקרן'!$C$42</f>
        <v>1.6563306924634372E-3</v>
      </c>
    </row>
    <row r="19" spans="2:12">
      <c r="B19" s="93"/>
      <c r="C19" s="88"/>
      <c r="D19" s="88"/>
      <c r="E19" s="88"/>
      <c r="F19" s="88"/>
      <c r="G19" s="88"/>
      <c r="H19" s="88"/>
      <c r="I19" s="88"/>
      <c r="J19" s="88"/>
      <c r="K19" s="92"/>
      <c r="L19" s="88"/>
    </row>
    <row r="20" spans="2:12">
      <c r="B20" s="85" t="s">
        <v>44</v>
      </c>
      <c r="C20" s="80"/>
      <c r="D20" s="80"/>
      <c r="E20" s="80"/>
      <c r="F20" s="80"/>
      <c r="G20" s="81"/>
      <c r="H20" s="82"/>
      <c r="I20" s="82"/>
      <c r="J20" s="83">
        <f>SUM(J21:J50)</f>
        <v>4378.23598186032</v>
      </c>
      <c r="K20" s="84">
        <f t="shared" si="0"/>
        <v>0.25839854610041973</v>
      </c>
      <c r="L20" s="84">
        <f>J20/'סכום נכסי הקרן'!$C$42</f>
        <v>2.8719643306186652E-2</v>
      </c>
    </row>
    <row r="21" spans="2:12">
      <c r="B21" s="86" t="s">
        <v>2617</v>
      </c>
      <c r="C21" s="87">
        <v>32011000</v>
      </c>
      <c r="D21" s="88">
        <v>11</v>
      </c>
      <c r="E21" s="88" t="s">
        <v>326</v>
      </c>
      <c r="F21" s="88" t="s">
        <v>327</v>
      </c>
      <c r="G21" s="89" t="s">
        <v>133</v>
      </c>
      <c r="H21" s="90"/>
      <c r="I21" s="90"/>
      <c r="J21" s="91">
        <v>1.0578810000000003E-3</v>
      </c>
      <c r="K21" s="92">
        <f t="shared" si="0"/>
        <v>6.2434942629818975E-8</v>
      </c>
      <c r="L21" s="92">
        <f>J21/'סכום נכסי הקרן'!$C$42</f>
        <v>6.9393164521668154E-9</v>
      </c>
    </row>
    <row r="22" spans="2:12">
      <c r="B22" s="86" t="s">
        <v>2617</v>
      </c>
      <c r="C22" s="87">
        <v>31211000</v>
      </c>
      <c r="D22" s="88">
        <v>11</v>
      </c>
      <c r="E22" s="88" t="s">
        <v>326</v>
      </c>
      <c r="F22" s="88" t="s">
        <v>327</v>
      </c>
      <c r="G22" s="89" t="s">
        <v>135</v>
      </c>
      <c r="H22" s="90"/>
      <c r="I22" s="90"/>
      <c r="J22" s="91">
        <v>9.2920000000000018E-6</v>
      </c>
      <c r="K22" s="92">
        <f t="shared" si="0"/>
        <v>5.4840335247185444E-10</v>
      </c>
      <c r="L22" s="92">
        <f>J22/'סכום נכסי הקרן'!$C$42</f>
        <v>6.0952156692041955E-11</v>
      </c>
    </row>
    <row r="23" spans="2:12">
      <c r="B23" s="86" t="s">
        <v>2617</v>
      </c>
      <c r="C23" s="87">
        <v>30211000</v>
      </c>
      <c r="D23" s="88">
        <v>11</v>
      </c>
      <c r="E23" s="88" t="s">
        <v>326</v>
      </c>
      <c r="F23" s="88" t="s">
        <v>327</v>
      </c>
      <c r="G23" s="89" t="s">
        <v>134</v>
      </c>
      <c r="H23" s="90"/>
      <c r="I23" s="90"/>
      <c r="J23" s="91">
        <v>4.3204500000000015E-4</v>
      </c>
      <c r="K23" s="92">
        <f t="shared" si="0"/>
        <v>2.5498808267187084E-8</v>
      </c>
      <c r="L23" s="92">
        <f>J23/'סכום נכסי הקרן'!$C$42</f>
        <v>2.8340588181245451E-9</v>
      </c>
    </row>
    <row r="24" spans="2:12">
      <c r="B24" s="86" t="s">
        <v>2617</v>
      </c>
      <c r="C24" s="87">
        <v>30311000</v>
      </c>
      <c r="D24" s="88">
        <v>11</v>
      </c>
      <c r="E24" s="88" t="s">
        <v>326</v>
      </c>
      <c r="F24" s="88" t="s">
        <v>327</v>
      </c>
      <c r="G24" s="89" t="s">
        <v>131</v>
      </c>
      <c r="H24" s="90"/>
      <c r="I24" s="90"/>
      <c r="J24" s="91">
        <v>407.04992055600002</v>
      </c>
      <c r="K24" s="92">
        <f t="shared" si="0"/>
        <v>2.4023626889400816E-2</v>
      </c>
      <c r="L24" s="92">
        <f>J24/'סכום נכסי הקרן'!$C$42</f>
        <v>2.670100144125327E-3</v>
      </c>
    </row>
    <row r="25" spans="2:12">
      <c r="B25" s="86" t="s">
        <v>2618</v>
      </c>
      <c r="C25" s="87">
        <v>32012000</v>
      </c>
      <c r="D25" s="88">
        <v>12</v>
      </c>
      <c r="E25" s="88" t="s">
        <v>326</v>
      </c>
      <c r="F25" s="88" t="s">
        <v>327</v>
      </c>
      <c r="G25" s="89" t="s">
        <v>133</v>
      </c>
      <c r="H25" s="90"/>
      <c r="I25" s="90"/>
      <c r="J25" s="91">
        <v>14.335611782000003</v>
      </c>
      <c r="K25" s="92">
        <f t="shared" si="0"/>
        <v>8.4607162731207652E-4</v>
      </c>
      <c r="L25" s="92">
        <f>J25/'סכום נכסי הקרן'!$C$42</f>
        <v>9.4036424409464799E-5</v>
      </c>
    </row>
    <row r="26" spans="2:12">
      <c r="B26" s="86" t="s">
        <v>2618</v>
      </c>
      <c r="C26" s="87">
        <v>31212000</v>
      </c>
      <c r="D26" s="88">
        <v>12</v>
      </c>
      <c r="E26" s="88" t="s">
        <v>326</v>
      </c>
      <c r="F26" s="88" t="s">
        <v>327</v>
      </c>
      <c r="G26" s="89" t="s">
        <v>135</v>
      </c>
      <c r="H26" s="90"/>
      <c r="I26" s="90"/>
      <c r="J26" s="91">
        <v>1.7603000000000002</v>
      </c>
      <c r="K26" s="92">
        <f t="shared" si="0"/>
        <v>1.0389091921612196E-4</v>
      </c>
      <c r="L26" s="92">
        <f>J26/'סכום נכסי הקרן'!$C$42</f>
        <v>1.154693084642719E-5</v>
      </c>
    </row>
    <row r="27" spans="2:12">
      <c r="B27" s="86" t="s">
        <v>2618</v>
      </c>
      <c r="C27" s="87">
        <v>30212000</v>
      </c>
      <c r="D27" s="88">
        <v>12</v>
      </c>
      <c r="E27" s="88" t="s">
        <v>326</v>
      </c>
      <c r="F27" s="88" t="s">
        <v>327</v>
      </c>
      <c r="G27" s="89" t="s">
        <v>134</v>
      </c>
      <c r="H27" s="90"/>
      <c r="I27" s="90"/>
      <c r="J27" s="91">
        <v>17.239511230000002</v>
      </c>
      <c r="K27" s="92">
        <f t="shared" si="0"/>
        <v>1.0174564952118146E-3</v>
      </c>
      <c r="L27" s="92">
        <f>J27/'סכום נכסי הקרן'!$C$42</f>
        <v>1.1308495370051409E-4</v>
      </c>
    </row>
    <row r="28" spans="2:12">
      <c r="B28" s="86" t="s">
        <v>2618</v>
      </c>
      <c r="C28" s="87">
        <v>30312000</v>
      </c>
      <c r="D28" s="88">
        <v>12</v>
      </c>
      <c r="E28" s="88" t="s">
        <v>326</v>
      </c>
      <c r="F28" s="88" t="s">
        <v>327</v>
      </c>
      <c r="G28" s="89" t="s">
        <v>131</v>
      </c>
      <c r="H28" s="90"/>
      <c r="I28" s="90"/>
      <c r="J28" s="91">
        <v>451.06967381100003</v>
      </c>
      <c r="K28" s="92">
        <f t="shared" si="0"/>
        <v>2.6621623043084179E-2</v>
      </c>
      <c r="L28" s="92">
        <f>J28/'סכום נכסי הקרן'!$C$42</f>
        <v>2.9588537922036508E-3</v>
      </c>
    </row>
    <row r="29" spans="2:12">
      <c r="B29" s="86" t="s">
        <v>2618</v>
      </c>
      <c r="C29" s="87">
        <v>31712000</v>
      </c>
      <c r="D29" s="88">
        <v>12</v>
      </c>
      <c r="E29" s="88" t="s">
        <v>326</v>
      </c>
      <c r="F29" s="88" t="s">
        <v>327</v>
      </c>
      <c r="G29" s="89" t="s">
        <v>140</v>
      </c>
      <c r="H29" s="90"/>
      <c r="I29" s="90"/>
      <c r="J29" s="91">
        <v>7.2312318000000014E-2</v>
      </c>
      <c r="K29" s="92">
        <f t="shared" si="0"/>
        <v>4.2677913921879923E-6</v>
      </c>
      <c r="L29" s="92">
        <f>J29/'סכום נכסי הקרן'!$C$42</f>
        <v>4.7434263210296666E-7</v>
      </c>
    </row>
    <row r="30" spans="2:12">
      <c r="B30" s="86" t="s">
        <v>2619</v>
      </c>
      <c r="C30" s="87">
        <v>32610000</v>
      </c>
      <c r="D30" s="88">
        <v>10</v>
      </c>
      <c r="E30" s="88" t="s">
        <v>326</v>
      </c>
      <c r="F30" s="88" t="s">
        <v>327</v>
      </c>
      <c r="G30" s="89" t="s">
        <v>136</v>
      </c>
      <c r="H30" s="90"/>
      <c r="I30" s="90"/>
      <c r="J30" s="91">
        <v>1.0123955000000002E-2</v>
      </c>
      <c r="K30" s="92">
        <f t="shared" si="0"/>
        <v>5.975043975757849E-7</v>
      </c>
      <c r="L30" s="92">
        <f>J30/'סכום נכסי הקרן'!$C$42</f>
        <v>6.6409480359791396E-8</v>
      </c>
    </row>
    <row r="31" spans="2:12">
      <c r="B31" s="86" t="s">
        <v>2619</v>
      </c>
      <c r="C31" s="87">
        <v>34510000</v>
      </c>
      <c r="D31" s="88">
        <v>10</v>
      </c>
      <c r="E31" s="88" t="s">
        <v>326</v>
      </c>
      <c r="F31" s="88" t="s">
        <v>327</v>
      </c>
      <c r="G31" s="89" t="s">
        <v>133</v>
      </c>
      <c r="H31" s="90"/>
      <c r="I31" s="90"/>
      <c r="J31" s="91">
        <v>239.76671131300003</v>
      </c>
      <c r="K31" s="92">
        <f t="shared" si="0"/>
        <v>1.415076068609562E-2</v>
      </c>
      <c r="L31" s="92">
        <f>J31/'סכום נכסי הקרן'!$C$42</f>
        <v>1.5727828408830784E-3</v>
      </c>
    </row>
    <row r="32" spans="2:12">
      <c r="B32" s="86" t="s">
        <v>2619</v>
      </c>
      <c r="C32" s="87">
        <v>33810000</v>
      </c>
      <c r="D32" s="88">
        <v>10</v>
      </c>
      <c r="E32" s="88" t="s">
        <v>326</v>
      </c>
      <c r="F32" s="88" t="s">
        <v>327</v>
      </c>
      <c r="G32" s="89" t="s">
        <v>134</v>
      </c>
      <c r="H32" s="90"/>
      <c r="I32" s="90"/>
      <c r="J32" s="91">
        <v>7.8144407810000009</v>
      </c>
      <c r="K32" s="92">
        <f t="shared" si="0"/>
        <v>4.6119947503155145E-4</v>
      </c>
      <c r="L32" s="92">
        <f>J32/'סכום נכסי הקרן'!$C$42</f>
        <v>5.1259903028862968E-5</v>
      </c>
    </row>
    <row r="33" spans="2:12">
      <c r="B33" s="86" t="s">
        <v>2619</v>
      </c>
      <c r="C33" s="87">
        <v>31110000</v>
      </c>
      <c r="D33" s="88">
        <v>10</v>
      </c>
      <c r="E33" s="88" t="s">
        <v>326</v>
      </c>
      <c r="F33" s="88" t="s">
        <v>327</v>
      </c>
      <c r="G33" s="89" t="s">
        <v>139</v>
      </c>
      <c r="H33" s="90"/>
      <c r="I33" s="90"/>
      <c r="J33" s="91">
        <v>9.6500000000000016E-2</v>
      </c>
      <c r="K33" s="92">
        <f t="shared" si="0"/>
        <v>5.6953210841082594E-6</v>
      </c>
      <c r="L33" s="92">
        <f>J33/'סכום נכסי הקרן'!$C$42</f>
        <v>6.3300507111300572E-7</v>
      </c>
    </row>
    <row r="34" spans="2:12">
      <c r="B34" s="86" t="s">
        <v>2619</v>
      </c>
      <c r="C34" s="87">
        <v>31210000</v>
      </c>
      <c r="D34" s="88">
        <v>10</v>
      </c>
      <c r="E34" s="88" t="s">
        <v>326</v>
      </c>
      <c r="F34" s="88" t="s">
        <v>327</v>
      </c>
      <c r="G34" s="89" t="s">
        <v>135</v>
      </c>
      <c r="H34" s="90"/>
      <c r="I34" s="90"/>
      <c r="J34" s="91">
        <v>21.084619999999997</v>
      </c>
      <c r="K34" s="92">
        <f t="shared" si="0"/>
        <v>1.2443904749887115E-3</v>
      </c>
      <c r="L34" s="92">
        <f>J34/'סכום נכסי הקרן'!$C$42</f>
        <v>1.3830747546622485E-4</v>
      </c>
    </row>
    <row r="35" spans="2:12">
      <c r="B35" s="86" t="s">
        <v>2619</v>
      </c>
      <c r="C35" s="87">
        <v>34610000</v>
      </c>
      <c r="D35" s="88">
        <v>10</v>
      </c>
      <c r="E35" s="88" t="s">
        <v>326</v>
      </c>
      <c r="F35" s="88" t="s">
        <v>327</v>
      </c>
      <c r="G35" s="89" t="s">
        <v>135</v>
      </c>
      <c r="H35" s="90"/>
      <c r="I35" s="90"/>
      <c r="J35" s="91">
        <v>-2.3546873000000003E-2</v>
      </c>
      <c r="K35" s="92">
        <f t="shared" si="0"/>
        <v>-1.3897098679970932E-6</v>
      </c>
      <c r="L35" s="92">
        <f>J35/'סכום נכסי הקרן'!$C$42</f>
        <v>-1.5445896391558459E-7</v>
      </c>
    </row>
    <row r="36" spans="2:12">
      <c r="B36" s="86" t="s">
        <v>2619</v>
      </c>
      <c r="C36" s="87">
        <v>31710000</v>
      </c>
      <c r="D36" s="88">
        <v>10</v>
      </c>
      <c r="E36" s="88" t="s">
        <v>326</v>
      </c>
      <c r="F36" s="88" t="s">
        <v>327</v>
      </c>
      <c r="G36" s="89" t="s">
        <v>140</v>
      </c>
      <c r="H36" s="90"/>
      <c r="I36" s="90"/>
      <c r="J36" s="91">
        <v>3.7701794000000004E-2</v>
      </c>
      <c r="K36" s="92">
        <f t="shared" si="0"/>
        <v>2.2251173292943653E-6</v>
      </c>
      <c r="L36" s="92">
        <f>J36/'סכום נכסי הקרן'!$C$42</f>
        <v>2.4731012219749111E-7</v>
      </c>
    </row>
    <row r="37" spans="2:12">
      <c r="B37" s="86" t="s">
        <v>2619</v>
      </c>
      <c r="C37" s="87">
        <v>30710000</v>
      </c>
      <c r="D37" s="88">
        <v>10</v>
      </c>
      <c r="E37" s="88" t="s">
        <v>326</v>
      </c>
      <c r="F37" s="88" t="s">
        <v>327</v>
      </c>
      <c r="G37" s="89" t="s">
        <v>2612</v>
      </c>
      <c r="H37" s="90"/>
      <c r="I37" s="90"/>
      <c r="J37" s="91">
        <v>1.1113424000000002E-2</v>
      </c>
      <c r="K37" s="92">
        <f t="shared" si="0"/>
        <v>6.5590174117963473E-7</v>
      </c>
      <c r="L37" s="92">
        <f>J37/'סכום נכסי הקרן'!$C$42</f>
        <v>7.2900038854186369E-8</v>
      </c>
    </row>
    <row r="38" spans="2:12">
      <c r="B38" s="86" t="s">
        <v>2619</v>
      </c>
      <c r="C38" s="87">
        <v>34710000</v>
      </c>
      <c r="D38" s="88">
        <v>10</v>
      </c>
      <c r="E38" s="88" t="s">
        <v>326</v>
      </c>
      <c r="F38" s="88" t="s">
        <v>327</v>
      </c>
      <c r="G38" s="89" t="s">
        <v>139</v>
      </c>
      <c r="H38" s="90"/>
      <c r="I38" s="90"/>
      <c r="J38" s="91">
        <v>10.092040152000001</v>
      </c>
      <c r="K38" s="92">
        <f t="shared" si="0"/>
        <v>5.9562081926790389E-4</v>
      </c>
      <c r="L38" s="92">
        <f>J38/'סכום נכסי הקרן'!$C$42</f>
        <v>6.6200130508726096E-5</v>
      </c>
    </row>
    <row r="39" spans="2:12">
      <c r="B39" s="86" t="s">
        <v>2619</v>
      </c>
      <c r="C39" s="87">
        <v>31410000</v>
      </c>
      <c r="D39" s="88">
        <v>10</v>
      </c>
      <c r="E39" s="88" t="s">
        <v>326</v>
      </c>
      <c r="F39" s="88" t="s">
        <v>327</v>
      </c>
      <c r="G39" s="89" t="s">
        <v>131</v>
      </c>
      <c r="H39" s="90"/>
      <c r="I39" s="90"/>
      <c r="J39" s="91">
        <v>20.866602946000004</v>
      </c>
      <c r="K39" s="92">
        <f t="shared" si="0"/>
        <v>1.2315233545292159E-3</v>
      </c>
      <c r="L39" s="92">
        <f>J39/'סכום נכסי הקרן'!$C$42</f>
        <v>1.3687736250486617E-4</v>
      </c>
    </row>
    <row r="40" spans="2:12">
      <c r="B40" s="86" t="s">
        <v>2619</v>
      </c>
      <c r="C40" s="87">
        <v>30910000</v>
      </c>
      <c r="D40" s="88">
        <v>10</v>
      </c>
      <c r="E40" s="88" t="s">
        <v>326</v>
      </c>
      <c r="F40" s="88" t="s">
        <v>327</v>
      </c>
      <c r="G40" s="89" t="s">
        <v>2614</v>
      </c>
      <c r="H40" s="90"/>
      <c r="I40" s="90"/>
      <c r="J40" s="91">
        <v>2.545626478</v>
      </c>
      <c r="K40" s="92">
        <f t="shared" si="0"/>
        <v>1.5024000157945751E-4</v>
      </c>
      <c r="L40" s="92">
        <f>J40/'סכום נכסי הקרן'!$C$42</f>
        <v>1.6698388287394196E-5</v>
      </c>
    </row>
    <row r="41" spans="2:12">
      <c r="B41" s="86" t="s">
        <v>2619</v>
      </c>
      <c r="C41" s="87">
        <v>34010000</v>
      </c>
      <c r="D41" s="88">
        <v>10</v>
      </c>
      <c r="E41" s="88" t="s">
        <v>326</v>
      </c>
      <c r="F41" s="88" t="s">
        <v>327</v>
      </c>
      <c r="G41" s="89" t="s">
        <v>131</v>
      </c>
      <c r="H41" s="90"/>
      <c r="I41" s="90"/>
      <c r="J41" s="91">
        <v>2441.9967091343187</v>
      </c>
      <c r="K41" s="92">
        <f t="shared" si="0"/>
        <v>0.14412388958399658</v>
      </c>
      <c r="L41" s="92">
        <f>J41/'סכום נכסי הקרן'!$C$42</f>
        <v>1.6018614513194768E-2</v>
      </c>
    </row>
    <row r="42" spans="2:12">
      <c r="B42" s="86" t="s">
        <v>2619</v>
      </c>
      <c r="C42" s="87">
        <v>30810000</v>
      </c>
      <c r="D42" s="88">
        <v>10</v>
      </c>
      <c r="E42" s="88" t="s">
        <v>326</v>
      </c>
      <c r="F42" s="88" t="s">
        <v>327</v>
      </c>
      <c r="G42" s="89" t="s">
        <v>137</v>
      </c>
      <c r="H42" s="90"/>
      <c r="I42" s="90"/>
      <c r="J42" s="91">
        <v>4.4913325000000011E-2</v>
      </c>
      <c r="K42" s="92">
        <f t="shared" si="0"/>
        <v>2.6507337495327111E-6</v>
      </c>
      <c r="L42" s="92">
        <f>J42/'סכום נכסי הקרן'!$C$42</f>
        <v>2.9461515529063773E-7</v>
      </c>
    </row>
    <row r="43" spans="2:12">
      <c r="B43" s="86" t="s">
        <v>2620</v>
      </c>
      <c r="C43" s="87">
        <v>33820000</v>
      </c>
      <c r="D43" s="88">
        <v>20</v>
      </c>
      <c r="E43" s="88" t="s">
        <v>326</v>
      </c>
      <c r="F43" s="88" t="s">
        <v>327</v>
      </c>
      <c r="G43" s="89" t="s">
        <v>134</v>
      </c>
      <c r="H43" s="90"/>
      <c r="I43" s="90"/>
      <c r="J43" s="91">
        <v>4.4144347000000007E-2</v>
      </c>
      <c r="K43" s="92">
        <f t="shared" si="0"/>
        <v>2.6053495358890281E-6</v>
      </c>
      <c r="L43" s="92">
        <f>J43/'סכום נכסי הקרן'!$C$42</f>
        <v>2.8957093794789845E-7</v>
      </c>
    </row>
    <row r="44" spans="2:12">
      <c r="B44" s="86" t="s">
        <v>2620</v>
      </c>
      <c r="C44" s="87">
        <v>32020000</v>
      </c>
      <c r="D44" s="88">
        <v>20</v>
      </c>
      <c r="E44" s="88" t="s">
        <v>326</v>
      </c>
      <c r="F44" s="88" t="s">
        <v>327</v>
      </c>
      <c r="G44" s="89" t="s">
        <v>133</v>
      </c>
      <c r="H44" s="90"/>
      <c r="I44" s="90"/>
      <c r="J44" s="91">
        <v>6.3910078830000012</v>
      </c>
      <c r="K44" s="92">
        <f t="shared" si="0"/>
        <v>3.7719007196634191E-4</v>
      </c>
      <c r="L44" s="92">
        <f>J44/'סכום נכסי הקרן'!$C$42</f>
        <v>4.1922698440022746E-5</v>
      </c>
    </row>
    <row r="45" spans="2:12">
      <c r="B45" s="86" t="s">
        <v>2620</v>
      </c>
      <c r="C45" s="87">
        <v>31720000</v>
      </c>
      <c r="D45" s="88">
        <v>20</v>
      </c>
      <c r="E45" s="88" t="s">
        <v>326</v>
      </c>
      <c r="F45" s="88" t="s">
        <v>327</v>
      </c>
      <c r="G45" s="89" t="s">
        <v>140</v>
      </c>
      <c r="H45" s="90"/>
      <c r="I45" s="90"/>
      <c r="J45" s="91">
        <v>1.2498271000000002E-2</v>
      </c>
      <c r="K45" s="92">
        <f t="shared" si="0"/>
        <v>7.3763384809532456E-7</v>
      </c>
      <c r="L45" s="92">
        <f>J45/'סכום נכסי הקרן'!$C$42</f>
        <v>8.1984133918597061E-8</v>
      </c>
    </row>
    <row r="46" spans="2:12">
      <c r="B46" s="86" t="s">
        <v>2620</v>
      </c>
      <c r="C46" s="87">
        <v>34020000</v>
      </c>
      <c r="D46" s="88">
        <v>20</v>
      </c>
      <c r="E46" s="88" t="s">
        <v>326</v>
      </c>
      <c r="F46" s="88" t="s">
        <v>327</v>
      </c>
      <c r="G46" s="89" t="s">
        <v>131</v>
      </c>
      <c r="H46" s="90"/>
      <c r="I46" s="90"/>
      <c r="J46" s="91">
        <v>735.70164819600018</v>
      </c>
      <c r="K46" s="92">
        <f t="shared" si="0"/>
        <v>4.3420280917967631E-2</v>
      </c>
      <c r="L46" s="92">
        <f>J46/'סכום נכסי הקרן'!$C$42</f>
        <v>4.825936519526057E-3</v>
      </c>
    </row>
    <row r="47" spans="2:12">
      <c r="B47" s="86" t="s">
        <v>2620</v>
      </c>
      <c r="C47" s="87">
        <v>30820000</v>
      </c>
      <c r="D47" s="88">
        <v>20</v>
      </c>
      <c r="E47" s="88" t="s">
        <v>326</v>
      </c>
      <c r="F47" s="88" t="s">
        <v>327</v>
      </c>
      <c r="G47" s="89" t="s">
        <v>137</v>
      </c>
      <c r="H47" s="90"/>
      <c r="I47" s="90"/>
      <c r="J47" s="91">
        <v>2.6300000000000007E-7</v>
      </c>
      <c r="K47" s="92">
        <f t="shared" si="0"/>
        <v>1.552196316187018E-11</v>
      </c>
      <c r="L47" s="92">
        <f>J47/'סכום נכסי הקרן'!$C$42</f>
        <v>1.7251848052095389E-12</v>
      </c>
    </row>
    <row r="48" spans="2:12">
      <c r="B48" s="86" t="s">
        <v>2620</v>
      </c>
      <c r="C48" s="87">
        <v>34520000</v>
      </c>
      <c r="D48" s="88">
        <v>20</v>
      </c>
      <c r="E48" s="88" t="s">
        <v>326</v>
      </c>
      <c r="F48" s="88" t="s">
        <v>327</v>
      </c>
      <c r="G48" s="89" t="s">
        <v>133</v>
      </c>
      <c r="H48" s="90"/>
      <c r="I48" s="90"/>
      <c r="J48" s="91">
        <v>0.13458092500000005</v>
      </c>
      <c r="K48" s="92">
        <f t="shared" si="0"/>
        <v>7.9428142971118389E-6</v>
      </c>
      <c r="L48" s="92">
        <f>J48/'סכום נכסי הקרן'!$C$42</f>
        <v>8.8280215544123421E-7</v>
      </c>
    </row>
    <row r="49" spans="2:12">
      <c r="B49" s="86" t="s">
        <v>2620</v>
      </c>
      <c r="C49" s="87">
        <v>31120000</v>
      </c>
      <c r="D49" s="88">
        <v>20</v>
      </c>
      <c r="E49" s="88" t="s">
        <v>326</v>
      </c>
      <c r="F49" s="88" t="s">
        <v>327</v>
      </c>
      <c r="G49" s="89" t="s">
        <v>139</v>
      </c>
      <c r="H49" s="90"/>
      <c r="I49" s="90"/>
      <c r="J49" s="91">
        <v>7.2837001000000012E-2</v>
      </c>
      <c r="K49" s="92">
        <f t="shared" si="0"/>
        <v>4.2987575906581801E-6</v>
      </c>
      <c r="L49" s="92">
        <f>J49/'סכום נכסי הקרן'!$C$42</f>
        <v>4.7778436267008356E-7</v>
      </c>
    </row>
    <row r="50" spans="2:12">
      <c r="B50" s="86" t="s">
        <v>2620</v>
      </c>
      <c r="C50" s="87">
        <v>31220000</v>
      </c>
      <c r="D50" s="88">
        <v>20</v>
      </c>
      <c r="E50" s="88" t="s">
        <v>326</v>
      </c>
      <c r="F50" s="88" t="s">
        <v>327</v>
      </c>
      <c r="G50" s="89" t="s">
        <v>135</v>
      </c>
      <c r="H50" s="90"/>
      <c r="I50" s="90"/>
      <c r="J50" s="91">
        <v>6.8796300000000003E-3</v>
      </c>
      <c r="K50" s="92">
        <f t="shared" si="0"/>
        <v>4.060279978224218E-7</v>
      </c>
      <c r="L50" s="92">
        <f>J50/'סכום נכסי הקרן'!$C$42</f>
        <v>4.5127882667162352E-8</v>
      </c>
    </row>
    <row r="51" spans="2:12">
      <c r="B51" s="94"/>
      <c r="C51" s="94"/>
      <c r="D51" s="94"/>
      <c r="E51" s="95"/>
      <c r="F51" s="95"/>
      <c r="G51" s="95"/>
      <c r="H51" s="95"/>
      <c r="I51" s="95"/>
      <c r="J51" s="95"/>
      <c r="K51" s="95"/>
      <c r="L51" s="95"/>
    </row>
    <row r="52" spans="2:12">
      <c r="B52" s="79" t="s">
        <v>196</v>
      </c>
      <c r="C52" s="94"/>
      <c r="D52" s="94"/>
      <c r="E52" s="95"/>
      <c r="F52" s="95"/>
      <c r="G52" s="95"/>
      <c r="H52" s="95"/>
      <c r="I52" s="95"/>
      <c r="J52" s="91">
        <f>J53</f>
        <v>359.09175566900012</v>
      </c>
      <c r="K52" s="92">
        <v>2.1193190126332723E-2</v>
      </c>
      <c r="L52" s="92">
        <v>2.3555119412782327E-3</v>
      </c>
    </row>
    <row r="53" spans="2:12">
      <c r="B53" s="85" t="s">
        <v>44</v>
      </c>
      <c r="C53" s="94"/>
      <c r="D53" s="94"/>
      <c r="E53" s="95"/>
      <c r="F53" s="95"/>
      <c r="G53" s="95"/>
      <c r="H53" s="95"/>
      <c r="I53" s="95"/>
      <c r="J53" s="91">
        <f>SUM(J54:J56)</f>
        <v>359.09175566900012</v>
      </c>
      <c r="K53" s="92">
        <f>IFERROR(J53/$J$10,0)</f>
        <v>2.1193190126332723E-2</v>
      </c>
      <c r="L53" s="92">
        <f>J53/'סכום נכסי הקרן'!$C$42</f>
        <v>2.3555119412782327E-3</v>
      </c>
    </row>
    <row r="54" spans="2:12">
      <c r="B54" s="86" t="s">
        <v>2621</v>
      </c>
      <c r="C54" s="87">
        <v>31785000</v>
      </c>
      <c r="D54" s="88">
        <v>85</v>
      </c>
      <c r="E54" s="88" t="s">
        <v>714</v>
      </c>
      <c r="F54" s="88" t="s">
        <v>669</v>
      </c>
      <c r="G54" s="89" t="s">
        <v>140</v>
      </c>
      <c r="H54" s="90"/>
      <c r="I54" s="90"/>
      <c r="J54" s="91">
        <v>4.6545958680000012</v>
      </c>
      <c r="K54" s="92">
        <f>IFERROR(J54/$J$10,0)</f>
        <v>2.7470899466345688E-4</v>
      </c>
      <c r="L54" s="92">
        <f>J54/'סכום נכסי הקרן'!$C$42</f>
        <v>3.0532464128763138E-5</v>
      </c>
    </row>
    <row r="55" spans="2:12">
      <c r="B55" s="86" t="s">
        <v>2621</v>
      </c>
      <c r="C55" s="87">
        <v>32085000</v>
      </c>
      <c r="D55" s="88">
        <v>85</v>
      </c>
      <c r="E55" s="88" t="s">
        <v>714</v>
      </c>
      <c r="F55" s="88" t="s">
        <v>669</v>
      </c>
      <c r="G55" s="89" t="s">
        <v>133</v>
      </c>
      <c r="H55" s="90"/>
      <c r="I55" s="90"/>
      <c r="J55" s="91">
        <v>51.003383479000007</v>
      </c>
      <c r="K55" s="92">
        <f>IFERROR(J55/$J$10,0)</f>
        <v>3.0101621273451564E-3</v>
      </c>
      <c r="L55" s="92">
        <f>J55/'סכום נכסי הקרן'!$C$42</f>
        <v>3.3456373457127768E-4</v>
      </c>
    </row>
    <row r="56" spans="2:12">
      <c r="B56" s="86" t="s">
        <v>2621</v>
      </c>
      <c r="C56" s="87">
        <v>30385000</v>
      </c>
      <c r="D56" s="88">
        <v>85</v>
      </c>
      <c r="E56" s="88" t="s">
        <v>714</v>
      </c>
      <c r="F56" s="88" t="s">
        <v>669</v>
      </c>
      <c r="G56" s="89" t="s">
        <v>131</v>
      </c>
      <c r="H56" s="90"/>
      <c r="I56" s="90"/>
      <c r="J56" s="91">
        <v>303.43377632200009</v>
      </c>
      <c r="K56" s="92">
        <f>IFERROR(J56/$J$10,0)</f>
        <v>1.7908319004324109E-2</v>
      </c>
      <c r="L56" s="92">
        <f>J56/'סכום נכסי הקרן'!$C$42</f>
        <v>1.9904157425781918E-3</v>
      </c>
    </row>
    <row r="57" spans="2:12">
      <c r="B57" s="93"/>
      <c r="C57" s="88"/>
      <c r="D57" s="88"/>
      <c r="E57" s="88"/>
      <c r="F57" s="88"/>
      <c r="G57" s="88"/>
      <c r="H57" s="88"/>
      <c r="I57" s="88"/>
      <c r="J57" s="88"/>
      <c r="K57" s="92"/>
      <c r="L57" s="88"/>
    </row>
    <row r="58" spans="2:12">
      <c r="B58" s="93"/>
      <c r="C58" s="88"/>
      <c r="D58" s="88"/>
      <c r="E58" s="88"/>
      <c r="F58" s="88"/>
      <c r="G58" s="88"/>
      <c r="H58" s="88"/>
      <c r="I58" s="88"/>
      <c r="J58" s="88"/>
      <c r="K58" s="92"/>
      <c r="L58" s="88"/>
    </row>
    <row r="59" spans="2:12">
      <c r="B59" s="93"/>
      <c r="C59" s="88"/>
      <c r="D59" s="88"/>
      <c r="E59" s="88"/>
      <c r="F59" s="88"/>
      <c r="G59" s="88"/>
      <c r="H59" s="88"/>
      <c r="I59" s="88"/>
      <c r="J59" s="88"/>
      <c r="K59" s="92"/>
      <c r="L59" s="88"/>
    </row>
    <row r="60" spans="2:12">
      <c r="B60" s="96" t="s">
        <v>220</v>
      </c>
      <c r="C60" s="88"/>
      <c r="D60" s="88"/>
      <c r="E60" s="88"/>
      <c r="F60" s="88"/>
      <c r="G60" s="88"/>
      <c r="H60" s="88"/>
      <c r="I60" s="88"/>
      <c r="J60" s="88"/>
      <c r="K60" s="92"/>
      <c r="L60" s="88"/>
    </row>
    <row r="61" spans="2:12">
      <c r="B61" s="93"/>
      <c r="C61" s="88"/>
      <c r="D61" s="88"/>
      <c r="E61" s="88"/>
      <c r="F61" s="88"/>
      <c r="G61" s="88"/>
      <c r="H61" s="88"/>
      <c r="I61" s="88"/>
      <c r="J61" s="88"/>
      <c r="K61" s="92"/>
      <c r="L61" s="88"/>
    </row>
    <row r="62" spans="2:12">
      <c r="B62" s="93"/>
      <c r="C62" s="88"/>
      <c r="D62" s="88"/>
      <c r="E62" s="88"/>
      <c r="F62" s="88"/>
      <c r="G62" s="88"/>
      <c r="H62" s="88"/>
      <c r="I62" s="88"/>
      <c r="J62" s="88"/>
      <c r="K62" s="92"/>
      <c r="L62" s="88"/>
    </row>
    <row r="63" spans="2:12">
      <c r="B63" s="93"/>
      <c r="C63" s="88"/>
      <c r="D63" s="88"/>
      <c r="E63" s="88"/>
      <c r="F63" s="88"/>
      <c r="G63" s="88"/>
      <c r="H63" s="88"/>
      <c r="I63" s="88"/>
      <c r="J63" s="88"/>
      <c r="K63" s="92"/>
      <c r="L63" s="88"/>
    </row>
    <row r="64" spans="2:12">
      <c r="B64" s="93"/>
      <c r="C64" s="88"/>
      <c r="D64" s="88"/>
      <c r="E64" s="88"/>
      <c r="F64" s="88"/>
      <c r="G64" s="88"/>
      <c r="H64" s="88"/>
      <c r="I64" s="88"/>
      <c r="J64" s="88"/>
      <c r="K64" s="92"/>
      <c r="L64" s="88"/>
    </row>
    <row r="65" spans="2:12">
      <c r="B65" s="93"/>
      <c r="C65" s="88"/>
      <c r="D65" s="88"/>
      <c r="E65" s="88"/>
      <c r="F65" s="88"/>
      <c r="G65" s="88"/>
      <c r="H65" s="88"/>
      <c r="I65" s="88"/>
      <c r="J65" s="88"/>
      <c r="K65" s="92"/>
      <c r="L65" s="88"/>
    </row>
    <row r="66" spans="2:12">
      <c r="B66" s="93"/>
      <c r="C66" s="88"/>
      <c r="D66" s="88"/>
      <c r="E66" s="88"/>
      <c r="F66" s="88"/>
      <c r="G66" s="88"/>
      <c r="H66" s="88"/>
      <c r="I66" s="88"/>
      <c r="J66" s="88"/>
      <c r="K66" s="92"/>
      <c r="L66" s="88"/>
    </row>
    <row r="67" spans="2:12">
      <c r="B67" s="93"/>
      <c r="C67" s="88"/>
      <c r="D67" s="88"/>
      <c r="E67" s="88"/>
      <c r="F67" s="88"/>
      <c r="G67" s="88"/>
      <c r="H67" s="88"/>
      <c r="I67" s="88"/>
      <c r="J67" s="88"/>
      <c r="K67" s="92"/>
      <c r="L67" s="88"/>
    </row>
    <row r="68" spans="2:12">
      <c r="B68" s="93"/>
      <c r="C68" s="88"/>
      <c r="D68" s="88"/>
      <c r="E68" s="88"/>
      <c r="F68" s="88"/>
      <c r="G68" s="88"/>
      <c r="H68" s="88"/>
      <c r="I68" s="88"/>
      <c r="J68" s="88"/>
      <c r="K68" s="92"/>
      <c r="L68" s="88"/>
    </row>
    <row r="69" spans="2:12">
      <c r="B69" s="94"/>
      <c r="C69" s="94"/>
      <c r="D69" s="95"/>
      <c r="E69" s="95"/>
      <c r="F69" s="95"/>
      <c r="G69" s="95"/>
      <c r="H69" s="95"/>
      <c r="I69" s="95"/>
      <c r="J69" s="95"/>
      <c r="K69" s="95"/>
      <c r="L69" s="95"/>
    </row>
    <row r="70" spans="2:12">
      <c r="B70" s="94"/>
      <c r="C70" s="94"/>
      <c r="D70" s="95"/>
      <c r="E70" s="95"/>
      <c r="F70" s="95"/>
      <c r="G70" s="95"/>
      <c r="H70" s="95"/>
      <c r="I70" s="95"/>
      <c r="J70" s="95"/>
      <c r="K70" s="95"/>
      <c r="L70" s="95"/>
    </row>
    <row r="71" spans="2:12">
      <c r="B71" s="94"/>
      <c r="C71" s="94"/>
      <c r="D71" s="95"/>
      <c r="E71" s="95"/>
      <c r="F71" s="95"/>
      <c r="G71" s="95"/>
      <c r="H71" s="95"/>
      <c r="I71" s="95"/>
      <c r="J71" s="95"/>
      <c r="K71" s="95"/>
      <c r="L71" s="95"/>
    </row>
    <row r="72" spans="2:12">
      <c r="B72" s="97"/>
      <c r="C72" s="94"/>
      <c r="D72" s="95"/>
      <c r="E72" s="95"/>
      <c r="F72" s="95"/>
      <c r="G72" s="95"/>
      <c r="H72" s="95"/>
      <c r="I72" s="95"/>
      <c r="J72" s="95"/>
      <c r="K72" s="95"/>
      <c r="L72" s="95"/>
    </row>
    <row r="73" spans="2:12">
      <c r="B73" s="94"/>
      <c r="C73" s="94"/>
      <c r="D73" s="95"/>
      <c r="E73" s="95"/>
      <c r="F73" s="95"/>
      <c r="G73" s="95"/>
      <c r="H73" s="95"/>
      <c r="I73" s="95"/>
      <c r="J73" s="95"/>
      <c r="K73" s="95"/>
      <c r="L73" s="95"/>
    </row>
    <row r="74" spans="2:12">
      <c r="B74" s="94"/>
      <c r="C74" s="94"/>
      <c r="D74" s="95"/>
      <c r="E74" s="95"/>
      <c r="F74" s="95"/>
      <c r="G74" s="95"/>
      <c r="H74" s="95"/>
      <c r="I74" s="95"/>
      <c r="J74" s="95"/>
      <c r="K74" s="95"/>
      <c r="L74" s="95"/>
    </row>
    <row r="75" spans="2:12">
      <c r="B75" s="94"/>
      <c r="C75" s="94"/>
      <c r="D75" s="95"/>
      <c r="E75" s="95"/>
      <c r="F75" s="95"/>
      <c r="G75" s="95"/>
      <c r="H75" s="95"/>
      <c r="I75" s="95"/>
      <c r="J75" s="95"/>
      <c r="K75" s="95"/>
      <c r="L75" s="95"/>
    </row>
    <row r="76" spans="2:12">
      <c r="B76" s="94"/>
      <c r="C76" s="94"/>
      <c r="D76" s="95"/>
      <c r="E76" s="95"/>
      <c r="F76" s="95"/>
      <c r="G76" s="95"/>
      <c r="H76" s="95"/>
      <c r="I76" s="95"/>
      <c r="J76" s="95"/>
      <c r="K76" s="95"/>
      <c r="L76" s="95"/>
    </row>
    <row r="77" spans="2:12">
      <c r="B77" s="94"/>
      <c r="C77" s="94"/>
      <c r="D77" s="95"/>
      <c r="E77" s="95"/>
      <c r="F77" s="95"/>
      <c r="G77" s="95"/>
      <c r="H77" s="95"/>
      <c r="I77" s="95"/>
      <c r="J77" s="95"/>
      <c r="K77" s="95"/>
      <c r="L77" s="95"/>
    </row>
    <row r="78" spans="2:12">
      <c r="B78" s="94"/>
      <c r="C78" s="94"/>
      <c r="D78" s="95"/>
      <c r="E78" s="95"/>
      <c r="F78" s="95"/>
      <c r="G78" s="95"/>
      <c r="H78" s="95"/>
      <c r="I78" s="95"/>
      <c r="J78" s="95"/>
      <c r="K78" s="95"/>
      <c r="L78" s="95"/>
    </row>
    <row r="79" spans="2:12"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</row>
    <row r="80" spans="2:12">
      <c r="B80" s="94"/>
      <c r="C80" s="94"/>
      <c r="D80" s="95"/>
      <c r="E80" s="95"/>
      <c r="F80" s="95"/>
      <c r="G80" s="95"/>
      <c r="H80" s="95"/>
      <c r="I80" s="95"/>
      <c r="J80" s="95"/>
      <c r="K80" s="95"/>
      <c r="L80" s="95"/>
    </row>
    <row r="81" spans="2:12">
      <c r="B81" s="94"/>
      <c r="C81" s="94"/>
      <c r="D81" s="95"/>
      <c r="E81" s="95"/>
      <c r="F81" s="95"/>
      <c r="G81" s="95"/>
      <c r="H81" s="95"/>
      <c r="I81" s="95"/>
      <c r="J81" s="95"/>
      <c r="K81" s="95"/>
      <c r="L81" s="95"/>
    </row>
    <row r="82" spans="2:12">
      <c r="B82" s="94"/>
      <c r="C82" s="94"/>
      <c r="D82" s="95"/>
      <c r="E82" s="95"/>
      <c r="F82" s="95"/>
      <c r="G82" s="95"/>
      <c r="H82" s="95"/>
      <c r="I82" s="95"/>
      <c r="J82" s="95"/>
      <c r="K82" s="95"/>
      <c r="L82" s="95"/>
    </row>
    <row r="83" spans="2:12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</row>
    <row r="84" spans="2:12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</row>
    <row r="85" spans="2:12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</row>
    <row r="86" spans="2:12">
      <c r="B86" s="94"/>
      <c r="C86" s="94"/>
      <c r="D86" s="95"/>
      <c r="E86" s="95"/>
      <c r="F86" s="95"/>
      <c r="G86" s="95"/>
      <c r="H86" s="95"/>
      <c r="I86" s="95"/>
      <c r="J86" s="95"/>
      <c r="K86" s="95"/>
      <c r="L86" s="95"/>
    </row>
    <row r="87" spans="2:12">
      <c r="B87" s="94"/>
      <c r="C87" s="94"/>
      <c r="D87" s="95"/>
      <c r="E87" s="95"/>
      <c r="F87" s="95"/>
      <c r="G87" s="95"/>
      <c r="H87" s="95"/>
      <c r="I87" s="95"/>
      <c r="J87" s="95"/>
      <c r="K87" s="95"/>
      <c r="L87" s="95"/>
    </row>
    <row r="88" spans="2:12">
      <c r="B88" s="94"/>
      <c r="C88" s="94"/>
      <c r="D88" s="95"/>
      <c r="E88" s="95"/>
      <c r="F88" s="95"/>
      <c r="G88" s="95"/>
      <c r="H88" s="95"/>
      <c r="I88" s="95"/>
      <c r="J88" s="95"/>
      <c r="K88" s="95"/>
      <c r="L88" s="95"/>
    </row>
    <row r="89" spans="2:12">
      <c r="B89" s="94"/>
      <c r="C89" s="94"/>
      <c r="D89" s="95"/>
      <c r="E89" s="95"/>
      <c r="F89" s="95"/>
      <c r="G89" s="95"/>
      <c r="H89" s="95"/>
      <c r="I89" s="95"/>
      <c r="J89" s="95"/>
      <c r="K89" s="95"/>
      <c r="L89" s="95"/>
    </row>
    <row r="90" spans="2:12">
      <c r="B90" s="94"/>
      <c r="C90" s="94"/>
      <c r="D90" s="95"/>
      <c r="E90" s="95"/>
      <c r="F90" s="95"/>
      <c r="G90" s="95"/>
      <c r="H90" s="95"/>
      <c r="I90" s="95"/>
      <c r="J90" s="95"/>
      <c r="K90" s="95"/>
      <c r="L90" s="95"/>
    </row>
    <row r="91" spans="2:12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</row>
    <row r="92" spans="2:12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</row>
    <row r="93" spans="2:12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</row>
    <row r="94" spans="2:12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</row>
    <row r="95" spans="2:12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</row>
    <row r="96" spans="2:12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</row>
    <row r="97" spans="2:12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</row>
    <row r="98" spans="2:12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</row>
    <row r="99" spans="2:12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</row>
    <row r="100" spans="2:12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</row>
    <row r="101" spans="2:12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</row>
    <row r="102" spans="2:12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</row>
    <row r="103" spans="2:12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</row>
    <row r="104" spans="2:12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</row>
    <row r="105" spans="2:12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</row>
    <row r="106" spans="2:12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</row>
    <row r="107" spans="2:12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</row>
    <row r="108" spans="2:12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</row>
    <row r="109" spans="2:12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</row>
    <row r="110" spans="2:12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2:12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2:12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2:12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2:12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2:12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2:12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2:12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2:12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</row>
    <row r="433" spans="2:12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</row>
    <row r="434" spans="2:12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</row>
    <row r="435" spans="2:12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</row>
    <row r="436" spans="2:12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</row>
    <row r="437" spans="2:12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</row>
    <row r="438" spans="2:12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</row>
    <row r="439" spans="2:12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</row>
    <row r="440" spans="2:12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</row>
    <row r="441" spans="2:12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</row>
    <row r="442" spans="2:12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</row>
    <row r="443" spans="2:12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</row>
    <row r="444" spans="2:12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</row>
    <row r="445" spans="2:12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</row>
    <row r="446" spans="2:12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</row>
    <row r="447" spans="2:12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</row>
    <row r="448" spans="2:12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</row>
    <row r="449" spans="2:12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</row>
    <row r="450" spans="2:12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</row>
    <row r="451" spans="2:12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</row>
    <row r="452" spans="2:12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</row>
    <row r="453" spans="2:12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</row>
    <row r="454" spans="2:12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</row>
    <row r="455" spans="2:12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</row>
    <row r="456" spans="2:12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</row>
    <row r="457" spans="2:12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</row>
    <row r="458" spans="2:12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</row>
    <row r="459" spans="2:12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</row>
    <row r="460" spans="2:12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</row>
    <row r="461" spans="2:12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</row>
    <row r="462" spans="2:12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</row>
    <row r="463" spans="2:12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</row>
    <row r="464" spans="2:12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</row>
    <row r="465" spans="2:12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</row>
    <row r="466" spans="2:12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</row>
    <row r="467" spans="2:12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</row>
    <row r="468" spans="2:12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</row>
    <row r="469" spans="2:12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</row>
    <row r="470" spans="2:12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</row>
    <row r="471" spans="2:12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</row>
    <row r="472" spans="2:12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</row>
    <row r="473" spans="2:12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</row>
    <row r="474" spans="2:12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</row>
    <row r="475" spans="2:12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</row>
    <row r="476" spans="2:12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</row>
    <row r="477" spans="2:12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</row>
    <row r="478" spans="2:12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</row>
    <row r="479" spans="2:12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</row>
    <row r="480" spans="2:12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</row>
    <row r="481" spans="2:12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</row>
    <row r="482" spans="2:12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</row>
    <row r="483" spans="2:12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</row>
    <row r="484" spans="2:12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</row>
    <row r="485" spans="2:12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</row>
    <row r="486" spans="2:12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</row>
    <row r="487" spans="2:12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</row>
    <row r="488" spans="2:12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</row>
    <row r="489" spans="2:12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</row>
    <row r="490" spans="2:12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</row>
    <row r="491" spans="2:12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</row>
    <row r="492" spans="2:12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</row>
    <row r="493" spans="2:12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</row>
    <row r="494" spans="2:12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</row>
    <row r="495" spans="2:12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</row>
    <row r="496" spans="2:12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</row>
    <row r="497" spans="2:12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</row>
    <row r="498" spans="2:12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</row>
    <row r="499" spans="2:12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</row>
    <row r="500" spans="2:12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</row>
    <row r="501" spans="2:12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</row>
    <row r="502" spans="2:12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</row>
    <row r="503" spans="2:12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</row>
    <row r="504" spans="2:12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</row>
    <row r="505" spans="2:12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5703125" style="2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8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12152</v>
      </c>
    </row>
    <row r="6" spans="2:11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ht="26.25" customHeight="1">
      <c r="B7" s="137" t="s">
        <v>100</v>
      </c>
      <c r="C7" s="138"/>
      <c r="D7" s="138"/>
      <c r="E7" s="138"/>
      <c r="F7" s="138"/>
      <c r="G7" s="138"/>
      <c r="H7" s="138"/>
      <c r="I7" s="138"/>
      <c r="J7" s="138"/>
      <c r="K7" s="139"/>
    </row>
    <row r="8" spans="2:11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205</v>
      </c>
      <c r="H8" s="29" t="s">
        <v>204</v>
      </c>
      <c r="I8" s="29" t="s">
        <v>110</v>
      </c>
      <c r="J8" s="29" t="s">
        <v>148</v>
      </c>
      <c r="K8" s="30" t="s">
        <v>150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50</v>
      </c>
      <c r="C11" s="74"/>
      <c r="D11" s="75"/>
      <c r="E11" s="75"/>
      <c r="F11" s="98"/>
      <c r="G11" s="77"/>
      <c r="H11" s="99"/>
      <c r="I11" s="77">
        <v>-445.25276175600004</v>
      </c>
      <c r="J11" s="78">
        <f>IFERROR(I11/$I$11,0)</f>
        <v>1</v>
      </c>
      <c r="K11" s="78">
        <f>I11/'סכום נכסי הקרן'!$C$42</f>
        <v>-2.9206969545970875E-3</v>
      </c>
    </row>
    <row r="12" spans="2:11" ht="19.5" customHeight="1">
      <c r="B12" s="79" t="s">
        <v>34</v>
      </c>
      <c r="C12" s="80"/>
      <c r="D12" s="81"/>
      <c r="E12" s="81"/>
      <c r="F12" s="100"/>
      <c r="G12" s="83"/>
      <c r="H12" s="101"/>
      <c r="I12" s="83">
        <v>-627.97111950300018</v>
      </c>
      <c r="J12" s="84">
        <f t="shared" ref="J12:J75" si="0">IFERROR(I12/$I$11,0)</f>
        <v>1.4103699593605898</v>
      </c>
      <c r="K12" s="84">
        <f>I12/'סכום נכסי הקרן'!$C$42</f>
        <v>-4.1192632451596926E-3</v>
      </c>
    </row>
    <row r="13" spans="2:11">
      <c r="B13" s="85" t="s">
        <v>190</v>
      </c>
      <c r="C13" s="80"/>
      <c r="D13" s="81"/>
      <c r="E13" s="81"/>
      <c r="F13" s="100"/>
      <c r="G13" s="83"/>
      <c r="H13" s="101"/>
      <c r="I13" s="83">
        <v>-9.5711113770000011</v>
      </c>
      <c r="J13" s="84">
        <f t="shared" si="0"/>
        <v>2.1495905694673717E-2</v>
      </c>
      <c r="K13" s="84">
        <f>I13/'סכום נכסי הקרן'!$C$42</f>
        <v>-6.2783026298739714E-5</v>
      </c>
    </row>
    <row r="14" spans="2:11">
      <c r="B14" s="86" t="s">
        <v>972</v>
      </c>
      <c r="C14" s="88" t="s">
        <v>1968</v>
      </c>
      <c r="D14" s="89" t="s">
        <v>533</v>
      </c>
      <c r="E14" s="89" t="s">
        <v>132</v>
      </c>
      <c r="F14" s="102">
        <v>44882</v>
      </c>
      <c r="G14" s="91">
        <v>11545.672480000001</v>
      </c>
      <c r="H14" s="103">
        <v>-3.8064249999999999</v>
      </c>
      <c r="I14" s="91">
        <v>-0.43947731400000001</v>
      </c>
      <c r="J14" s="92">
        <f t="shared" si="0"/>
        <v>9.8702883339067313E-4</v>
      </c>
      <c r="K14" s="92">
        <f>I14/'סכום נכסי הקרן'!$C$42</f>
        <v>-2.8828121077836551E-6</v>
      </c>
    </row>
    <row r="15" spans="2:11">
      <c r="B15" s="86" t="s">
        <v>1004</v>
      </c>
      <c r="C15" s="88" t="s">
        <v>1969</v>
      </c>
      <c r="D15" s="89" t="s">
        <v>533</v>
      </c>
      <c r="E15" s="89" t="s">
        <v>132</v>
      </c>
      <c r="F15" s="102">
        <v>44917</v>
      </c>
      <c r="G15" s="91">
        <v>40656.621928000008</v>
      </c>
      <c r="H15" s="103">
        <v>-5.9169239999999999</v>
      </c>
      <c r="I15" s="91">
        <v>-2.4056213700000004</v>
      </c>
      <c r="J15" s="92">
        <f t="shared" si="0"/>
        <v>5.4028218949448963E-3</v>
      </c>
      <c r="K15" s="92">
        <f>I15/'סכום נכסי הקרן'!$C$42</f>
        <v>-1.5780005454796023E-5</v>
      </c>
    </row>
    <row r="16" spans="2:11" s="6" customFormat="1">
      <c r="B16" s="86" t="s">
        <v>1970</v>
      </c>
      <c r="C16" s="88" t="s">
        <v>1971</v>
      </c>
      <c r="D16" s="89" t="s">
        <v>533</v>
      </c>
      <c r="E16" s="89" t="s">
        <v>132</v>
      </c>
      <c r="F16" s="102">
        <v>44952</v>
      </c>
      <c r="G16" s="91">
        <v>25663.004332000004</v>
      </c>
      <c r="H16" s="103">
        <v>-34.616999</v>
      </c>
      <c r="I16" s="91">
        <v>-8.8837618910000025</v>
      </c>
      <c r="J16" s="92">
        <f t="shared" si="0"/>
        <v>1.9952176952174265E-2</v>
      </c>
      <c r="K16" s="92">
        <f>I16/'סכום נכסי הקרן'!$C$42</f>
        <v>-5.8274262461797574E-5</v>
      </c>
    </row>
    <row r="17" spans="2:11" s="6" customFormat="1">
      <c r="B17" s="86" t="s">
        <v>961</v>
      </c>
      <c r="C17" s="88" t="s">
        <v>1972</v>
      </c>
      <c r="D17" s="89" t="s">
        <v>533</v>
      </c>
      <c r="E17" s="89" t="s">
        <v>132</v>
      </c>
      <c r="F17" s="102">
        <v>44952</v>
      </c>
      <c r="G17" s="91">
        <v>42712.941625000007</v>
      </c>
      <c r="H17" s="103">
        <v>-20.266642000000001</v>
      </c>
      <c r="I17" s="91">
        <v>-8.6564790390000024</v>
      </c>
      <c r="J17" s="92">
        <f t="shared" si="0"/>
        <v>1.9441718912332723E-2</v>
      </c>
      <c r="K17" s="92">
        <f>I17/'סכום נכסי הקרן'!$C$42</f>
        <v>-5.6783369219382785E-5</v>
      </c>
    </row>
    <row r="18" spans="2:11" s="6" customFormat="1">
      <c r="B18" s="86" t="s">
        <v>972</v>
      </c>
      <c r="C18" s="88" t="s">
        <v>1973</v>
      </c>
      <c r="D18" s="89" t="s">
        <v>533</v>
      </c>
      <c r="E18" s="89" t="s">
        <v>132</v>
      </c>
      <c r="F18" s="102">
        <v>44965</v>
      </c>
      <c r="G18" s="91">
        <v>12003.131520000003</v>
      </c>
      <c r="H18" s="103">
        <v>-3.0257000000000001</v>
      </c>
      <c r="I18" s="91">
        <v>-0.3631787090000001</v>
      </c>
      <c r="J18" s="92">
        <f t="shared" si="0"/>
        <v>8.1566862733806742E-4</v>
      </c>
      <c r="K18" s="92">
        <f>I18/'סכום נכסי הקרן'!$C$42</f>
        <v>-2.3823208758266801E-6</v>
      </c>
    </row>
    <row r="19" spans="2:11">
      <c r="B19" s="86" t="s">
        <v>1078</v>
      </c>
      <c r="C19" s="88" t="s">
        <v>1974</v>
      </c>
      <c r="D19" s="89" t="s">
        <v>533</v>
      </c>
      <c r="E19" s="89" t="s">
        <v>132</v>
      </c>
      <c r="F19" s="102">
        <v>44965</v>
      </c>
      <c r="G19" s="91">
        <v>10264.999200000002</v>
      </c>
      <c r="H19" s="103">
        <v>18.024788000000001</v>
      </c>
      <c r="I19" s="91">
        <v>1.8502443090000003</v>
      </c>
      <c r="J19" s="92">
        <f t="shared" si="0"/>
        <v>-4.155492043896496E-3</v>
      </c>
      <c r="K19" s="92">
        <f>I19/'סכום נכסי הקרן'!$C$42</f>
        <v>1.2136932957460924E-5</v>
      </c>
    </row>
    <row r="20" spans="2:11">
      <c r="B20" s="86" t="s">
        <v>1078</v>
      </c>
      <c r="C20" s="88" t="s">
        <v>1975</v>
      </c>
      <c r="D20" s="89" t="s">
        <v>533</v>
      </c>
      <c r="E20" s="89" t="s">
        <v>132</v>
      </c>
      <c r="F20" s="102">
        <v>44952</v>
      </c>
      <c r="G20" s="91">
        <v>29553.840644000004</v>
      </c>
      <c r="H20" s="103">
        <v>30.234833999999999</v>
      </c>
      <c r="I20" s="91">
        <v>8.9355547570000002</v>
      </c>
      <c r="J20" s="92">
        <f t="shared" si="0"/>
        <v>-2.0068499343518308E-2</v>
      </c>
      <c r="K20" s="92">
        <f>I20/'סכום נכסי הקרן'!$C$42</f>
        <v>5.8614004915947571E-5</v>
      </c>
    </row>
    <row r="21" spans="2:11">
      <c r="B21" s="86" t="s">
        <v>985</v>
      </c>
      <c r="C21" s="88" t="s">
        <v>1976</v>
      </c>
      <c r="D21" s="89" t="s">
        <v>533</v>
      </c>
      <c r="E21" s="89" t="s">
        <v>132</v>
      </c>
      <c r="F21" s="102">
        <v>45091</v>
      </c>
      <c r="G21" s="91">
        <v>25148.320400000004</v>
      </c>
      <c r="H21" s="103">
        <v>1.5185919999999999</v>
      </c>
      <c r="I21" s="91">
        <v>0.38190032400000001</v>
      </c>
      <c r="J21" s="92">
        <f t="shared" si="0"/>
        <v>-8.5771578932795618E-4</v>
      </c>
      <c r="K21" s="92">
        <f>I21/'סכום נכסי הקרן'!$C$42</f>
        <v>2.5051278937999987E-6</v>
      </c>
    </row>
    <row r="22" spans="2:11">
      <c r="B22" s="86" t="s">
        <v>1004</v>
      </c>
      <c r="C22" s="88" t="s">
        <v>1977</v>
      </c>
      <c r="D22" s="89" t="s">
        <v>533</v>
      </c>
      <c r="E22" s="89" t="s">
        <v>132</v>
      </c>
      <c r="F22" s="102">
        <v>45043</v>
      </c>
      <c r="G22" s="91">
        <v>33506.356800000009</v>
      </c>
      <c r="H22" s="103">
        <v>2.8972000000000001E-2</v>
      </c>
      <c r="I22" s="91">
        <v>9.7075560000000026E-3</v>
      </c>
      <c r="J22" s="92">
        <f t="shared" si="0"/>
        <v>-2.1802348764138099E-5</v>
      </c>
      <c r="K22" s="92">
        <f>I22/'סכום נכסי הקרן'!$C$42</f>
        <v>6.3678053638481713E-8</v>
      </c>
    </row>
    <row r="23" spans="2:11">
      <c r="B23" s="93"/>
      <c r="C23" s="88"/>
      <c r="D23" s="88"/>
      <c r="E23" s="88"/>
      <c r="F23" s="88"/>
      <c r="G23" s="91"/>
      <c r="H23" s="103"/>
      <c r="I23" s="88"/>
      <c r="J23" s="92"/>
      <c r="K23" s="88"/>
    </row>
    <row r="24" spans="2:11">
      <c r="B24" s="85" t="s">
        <v>1959</v>
      </c>
      <c r="C24" s="80"/>
      <c r="D24" s="81"/>
      <c r="E24" s="81"/>
      <c r="F24" s="100"/>
      <c r="G24" s="83"/>
      <c r="H24" s="101"/>
      <c r="I24" s="83">
        <v>-547.94535863600015</v>
      </c>
      <c r="J24" s="84">
        <f t="shared" si="0"/>
        <v>1.2306388768370538</v>
      </c>
      <c r="K24" s="84">
        <f>I24/'סכום נכסי הקרן'!$C$42</f>
        <v>-3.594323219786763E-3</v>
      </c>
    </row>
    <row r="25" spans="2:11">
      <c r="B25" s="86" t="s">
        <v>1978</v>
      </c>
      <c r="C25" s="88" t="s">
        <v>1979</v>
      </c>
      <c r="D25" s="89" t="s">
        <v>533</v>
      </c>
      <c r="E25" s="89" t="s">
        <v>131</v>
      </c>
      <c r="F25" s="102">
        <v>44951</v>
      </c>
      <c r="G25" s="91">
        <v>34579.255550000009</v>
      </c>
      <c r="H25" s="103">
        <v>-11.310268000000001</v>
      </c>
      <c r="I25" s="91">
        <v>-3.9110066040000007</v>
      </c>
      <c r="J25" s="92">
        <f t="shared" si="0"/>
        <v>8.7837896582059725E-3</v>
      </c>
      <c r="K25" s="92">
        <f>I25/'סכום נכסי הקרן'!$C$42</f>
        <v>-2.5654787704543576E-5</v>
      </c>
    </row>
    <row r="26" spans="2:11">
      <c r="B26" s="86" t="s">
        <v>1978</v>
      </c>
      <c r="C26" s="88" t="s">
        <v>1980</v>
      </c>
      <c r="D26" s="89" t="s">
        <v>533</v>
      </c>
      <c r="E26" s="89" t="s">
        <v>131</v>
      </c>
      <c r="F26" s="102">
        <v>44951</v>
      </c>
      <c r="G26" s="91">
        <v>13159.236000000003</v>
      </c>
      <c r="H26" s="103">
        <v>-11.310268000000001</v>
      </c>
      <c r="I26" s="91">
        <v>-1.4883449060000002</v>
      </c>
      <c r="J26" s="92">
        <f t="shared" si="0"/>
        <v>3.3426966295059569E-3</v>
      </c>
      <c r="K26" s="92">
        <f>I26/'סכום נכסי הקרן'!$C$42</f>
        <v>-9.7630038659399977E-6</v>
      </c>
    </row>
    <row r="27" spans="2:11">
      <c r="B27" s="86" t="s">
        <v>1981</v>
      </c>
      <c r="C27" s="88" t="s">
        <v>1982</v>
      </c>
      <c r="D27" s="89" t="s">
        <v>533</v>
      </c>
      <c r="E27" s="89" t="s">
        <v>131</v>
      </c>
      <c r="F27" s="102">
        <v>44951</v>
      </c>
      <c r="G27" s="91">
        <v>39519.149200000007</v>
      </c>
      <c r="H27" s="103">
        <v>-11.310268000000001</v>
      </c>
      <c r="I27" s="91">
        <v>-4.4697218310000002</v>
      </c>
      <c r="J27" s="92">
        <f t="shared" si="0"/>
        <v>1.0038616747422719E-2</v>
      </c>
      <c r="K27" s="92">
        <f>I27/'סכום נכסי הקרן'!$C$42</f>
        <v>-2.9319757362564856E-5</v>
      </c>
    </row>
    <row r="28" spans="2:11">
      <c r="B28" s="86" t="s">
        <v>1983</v>
      </c>
      <c r="C28" s="88" t="s">
        <v>1984</v>
      </c>
      <c r="D28" s="89" t="s">
        <v>533</v>
      </c>
      <c r="E28" s="89" t="s">
        <v>131</v>
      </c>
      <c r="F28" s="102">
        <v>44951</v>
      </c>
      <c r="G28" s="91">
        <v>222283.84143000003</v>
      </c>
      <c r="H28" s="103">
        <v>-11.259849000000001</v>
      </c>
      <c r="I28" s="91">
        <v>-25.028823789</v>
      </c>
      <c r="J28" s="92">
        <f t="shared" si="0"/>
        <v>5.6212618851123212E-2</v>
      </c>
      <c r="K28" s="92">
        <f>I28/'סכום נכסי הקרן'!$C$42</f>
        <v>-1.6418002468840241E-4</v>
      </c>
    </row>
    <row r="29" spans="2:11">
      <c r="B29" s="86" t="s">
        <v>1983</v>
      </c>
      <c r="C29" s="88" t="s">
        <v>1985</v>
      </c>
      <c r="D29" s="89" t="s">
        <v>533</v>
      </c>
      <c r="E29" s="89" t="s">
        <v>131</v>
      </c>
      <c r="F29" s="102">
        <v>44951</v>
      </c>
      <c r="G29" s="91">
        <v>74131.984088000012</v>
      </c>
      <c r="H29" s="103">
        <v>-11.259848</v>
      </c>
      <c r="I29" s="91">
        <v>-8.3471490980000009</v>
      </c>
      <c r="J29" s="92">
        <f t="shared" si="0"/>
        <v>1.8746990058142E-2</v>
      </c>
      <c r="K29" s="92">
        <f>I29/'סכום נכסי הקרן'!$C$42</f>
        <v>-5.4754276770677216E-5</v>
      </c>
    </row>
    <row r="30" spans="2:11">
      <c r="B30" s="86" t="s">
        <v>1986</v>
      </c>
      <c r="C30" s="88" t="s">
        <v>1987</v>
      </c>
      <c r="D30" s="89" t="s">
        <v>533</v>
      </c>
      <c r="E30" s="89" t="s">
        <v>131</v>
      </c>
      <c r="F30" s="102">
        <v>44950</v>
      </c>
      <c r="G30" s="91">
        <v>39740.097600000008</v>
      </c>
      <c r="H30" s="103">
        <v>-10.581398999999999</v>
      </c>
      <c r="I30" s="91">
        <v>-4.2050581150000008</v>
      </c>
      <c r="J30" s="92">
        <f t="shared" si="0"/>
        <v>9.4442044523564035E-3</v>
      </c>
      <c r="K30" s="92">
        <f>I30/'סכום נכסי הקרן'!$C$42</f>
        <v>-2.7583659182589603E-5</v>
      </c>
    </row>
    <row r="31" spans="2:11">
      <c r="B31" s="86" t="s">
        <v>1988</v>
      </c>
      <c r="C31" s="88" t="s">
        <v>1989</v>
      </c>
      <c r="D31" s="89" t="s">
        <v>533</v>
      </c>
      <c r="E31" s="89" t="s">
        <v>131</v>
      </c>
      <c r="F31" s="102">
        <v>44950</v>
      </c>
      <c r="G31" s="91">
        <v>59740.775484000005</v>
      </c>
      <c r="H31" s="103">
        <v>-10.455429000000001</v>
      </c>
      <c r="I31" s="91">
        <v>-6.2461543540000015</v>
      </c>
      <c r="J31" s="92">
        <f t="shared" si="0"/>
        <v>1.4028333770162922E-2</v>
      </c>
      <c r="K31" s="92">
        <f>I31/'סכום נכסי הקרן'!$C$42</f>
        <v>-4.0972511720586329E-5</v>
      </c>
    </row>
    <row r="32" spans="2:11">
      <c r="B32" s="86" t="s">
        <v>1990</v>
      </c>
      <c r="C32" s="88" t="s">
        <v>1991</v>
      </c>
      <c r="D32" s="89" t="s">
        <v>533</v>
      </c>
      <c r="E32" s="89" t="s">
        <v>131</v>
      </c>
      <c r="F32" s="102">
        <v>44950</v>
      </c>
      <c r="G32" s="91">
        <v>34850.875080000005</v>
      </c>
      <c r="H32" s="103">
        <v>-10.448807</v>
      </c>
      <c r="I32" s="91">
        <v>-3.6415006590000001</v>
      </c>
      <c r="J32" s="92">
        <f t="shared" si="0"/>
        <v>8.1785021268336432E-3</v>
      </c>
      <c r="K32" s="92">
        <f>I32/'סכום נכסי הקרן'!$C$42</f>
        <v>-2.3886926255008828E-5</v>
      </c>
    </row>
    <row r="33" spans="2:11">
      <c r="B33" s="86" t="s">
        <v>1992</v>
      </c>
      <c r="C33" s="88" t="s">
        <v>1993</v>
      </c>
      <c r="D33" s="89" t="s">
        <v>533</v>
      </c>
      <c r="E33" s="89" t="s">
        <v>131</v>
      </c>
      <c r="F33" s="102">
        <v>44952</v>
      </c>
      <c r="G33" s="91">
        <v>46844.638379000004</v>
      </c>
      <c r="H33" s="103">
        <v>-10.330845</v>
      </c>
      <c r="I33" s="91">
        <v>-4.8394468520000009</v>
      </c>
      <c r="J33" s="92">
        <f t="shared" si="0"/>
        <v>1.0868987837187259E-2</v>
      </c>
      <c r="K33" s="92">
        <f>I33/'סכום נכסי הקרן'!$C$42</f>
        <v>-3.1745019675625612E-5</v>
      </c>
    </row>
    <row r="34" spans="2:11">
      <c r="B34" s="86" t="s">
        <v>1994</v>
      </c>
      <c r="C34" s="88" t="s">
        <v>1995</v>
      </c>
      <c r="D34" s="89" t="s">
        <v>533</v>
      </c>
      <c r="E34" s="89" t="s">
        <v>131</v>
      </c>
      <c r="F34" s="102">
        <v>44952</v>
      </c>
      <c r="G34" s="91">
        <v>94708.655900000012</v>
      </c>
      <c r="H34" s="103">
        <v>-10.304418</v>
      </c>
      <c r="I34" s="91">
        <v>-9.7591759520000014</v>
      </c>
      <c r="J34" s="92">
        <f t="shared" si="0"/>
        <v>2.1918282805280076E-2</v>
      </c>
      <c r="K34" s="92">
        <f>I34/'סכום נכסי הקרן'!$C$42</f>
        <v>-6.4016661839379218E-5</v>
      </c>
    </row>
    <row r="35" spans="2:11">
      <c r="B35" s="86" t="s">
        <v>1996</v>
      </c>
      <c r="C35" s="88" t="s">
        <v>1997</v>
      </c>
      <c r="D35" s="89" t="s">
        <v>533</v>
      </c>
      <c r="E35" s="89" t="s">
        <v>131</v>
      </c>
      <c r="F35" s="102">
        <v>44952</v>
      </c>
      <c r="G35" s="91">
        <v>47871.419899</v>
      </c>
      <c r="H35" s="103">
        <v>-10.261502</v>
      </c>
      <c r="I35" s="91">
        <v>-4.9123267210000012</v>
      </c>
      <c r="J35" s="92">
        <f t="shared" si="0"/>
        <v>1.1032669851673985E-2</v>
      </c>
      <c r="K35" s="92">
        <f>I35/'סכום נכסי הקרן'!$C$42</f>
        <v>-3.2223085236859312E-5</v>
      </c>
    </row>
    <row r="36" spans="2:11">
      <c r="B36" s="86" t="s">
        <v>1998</v>
      </c>
      <c r="C36" s="88" t="s">
        <v>1999</v>
      </c>
      <c r="D36" s="89" t="s">
        <v>533</v>
      </c>
      <c r="E36" s="89" t="s">
        <v>131</v>
      </c>
      <c r="F36" s="102">
        <v>44959</v>
      </c>
      <c r="G36" s="91">
        <v>62431.659426000006</v>
      </c>
      <c r="H36" s="103">
        <v>-9.1638409999999997</v>
      </c>
      <c r="I36" s="91">
        <v>-5.7211381890000013</v>
      </c>
      <c r="J36" s="92">
        <f t="shared" si="0"/>
        <v>1.2849191920644848E-2</v>
      </c>
      <c r="K36" s="92">
        <f>I36/'סכום נכסי הקרן'!$C$42</f>
        <v>-3.7528595711660912E-5</v>
      </c>
    </row>
    <row r="37" spans="2:11">
      <c r="B37" s="86" t="s">
        <v>2000</v>
      </c>
      <c r="C37" s="88" t="s">
        <v>2001</v>
      </c>
      <c r="D37" s="89" t="s">
        <v>533</v>
      </c>
      <c r="E37" s="89" t="s">
        <v>131</v>
      </c>
      <c r="F37" s="102">
        <v>44959</v>
      </c>
      <c r="G37" s="91">
        <v>22896.3014</v>
      </c>
      <c r="H37" s="103">
        <v>-9.1509</v>
      </c>
      <c r="I37" s="91">
        <v>-2.0952175360000007</v>
      </c>
      <c r="J37" s="92">
        <f t="shared" si="0"/>
        <v>4.7056811680107821E-3</v>
      </c>
      <c r="K37" s="92">
        <f>I37/'סכום נכסי הקרן'!$C$42</f>
        <v>-1.3743868656713956E-5</v>
      </c>
    </row>
    <row r="38" spans="2:11">
      <c r="B38" s="86" t="s">
        <v>2002</v>
      </c>
      <c r="C38" s="88" t="s">
        <v>2003</v>
      </c>
      <c r="D38" s="89" t="s">
        <v>533</v>
      </c>
      <c r="E38" s="89" t="s">
        <v>131</v>
      </c>
      <c r="F38" s="102">
        <v>44959</v>
      </c>
      <c r="G38" s="91">
        <v>50394.377305000002</v>
      </c>
      <c r="H38" s="103">
        <v>-9.0636229999999998</v>
      </c>
      <c r="I38" s="91">
        <v>-4.5675562550000004</v>
      </c>
      <c r="J38" s="92">
        <f t="shared" si="0"/>
        <v>1.0258344579349371E-2</v>
      </c>
      <c r="K38" s="92">
        <f>I38/'סכום נכסי הקרן'!$C$42</f>
        <v>-2.9961515772113251E-5</v>
      </c>
    </row>
    <row r="39" spans="2:11">
      <c r="B39" s="86" t="s">
        <v>2002</v>
      </c>
      <c r="C39" s="88" t="s">
        <v>2004</v>
      </c>
      <c r="D39" s="89" t="s">
        <v>533</v>
      </c>
      <c r="E39" s="89" t="s">
        <v>131</v>
      </c>
      <c r="F39" s="102">
        <v>44959</v>
      </c>
      <c r="G39" s="91">
        <v>35798.42272000001</v>
      </c>
      <c r="H39" s="103">
        <v>-9.0636229999999998</v>
      </c>
      <c r="I39" s="91">
        <v>-3.2446339920000007</v>
      </c>
      <c r="J39" s="92">
        <f t="shared" si="0"/>
        <v>7.2871731984406433E-3</v>
      </c>
      <c r="K39" s="92">
        <f>I39/'סכום נכסי הקרן'!$C$42</f>
        <v>-2.1283624568307106E-5</v>
      </c>
    </row>
    <row r="40" spans="2:11">
      <c r="B40" s="86" t="s">
        <v>2005</v>
      </c>
      <c r="C40" s="88" t="s">
        <v>2006</v>
      </c>
      <c r="D40" s="89" t="s">
        <v>533</v>
      </c>
      <c r="E40" s="89" t="s">
        <v>131</v>
      </c>
      <c r="F40" s="102">
        <v>44958</v>
      </c>
      <c r="G40" s="91">
        <v>26966.494800000004</v>
      </c>
      <c r="H40" s="103">
        <v>-8.5936509999999995</v>
      </c>
      <c r="I40" s="91">
        <v>-2.3174063970000005</v>
      </c>
      <c r="J40" s="92">
        <f t="shared" si="0"/>
        <v>5.2046985354128961E-3</v>
      </c>
      <c r="K40" s="92">
        <f>I40/'סכום נכסי הקרן'!$C$42</f>
        <v>-1.5201347161976367E-5</v>
      </c>
    </row>
    <row r="41" spans="2:11">
      <c r="B41" s="86" t="s">
        <v>2005</v>
      </c>
      <c r="C41" s="88" t="s">
        <v>2007</v>
      </c>
      <c r="D41" s="89" t="s">
        <v>533</v>
      </c>
      <c r="E41" s="89" t="s">
        <v>131</v>
      </c>
      <c r="F41" s="102">
        <v>44958</v>
      </c>
      <c r="G41" s="91">
        <v>72885.966804000011</v>
      </c>
      <c r="H41" s="103">
        <v>-8.5936509999999995</v>
      </c>
      <c r="I41" s="91">
        <v>-6.2635654710000006</v>
      </c>
      <c r="J41" s="92">
        <f t="shared" si="0"/>
        <v>1.4067437664614543E-2</v>
      </c>
      <c r="K41" s="92">
        <f>I41/'סכום נכסי הקרן'!$C$42</f>
        <v>-4.108672234602406E-5</v>
      </c>
    </row>
    <row r="42" spans="2:11">
      <c r="B42" s="86" t="s">
        <v>2008</v>
      </c>
      <c r="C42" s="88" t="s">
        <v>2009</v>
      </c>
      <c r="D42" s="89" t="s">
        <v>533</v>
      </c>
      <c r="E42" s="89" t="s">
        <v>131</v>
      </c>
      <c r="F42" s="102">
        <v>44958</v>
      </c>
      <c r="G42" s="91">
        <v>96705.996660000004</v>
      </c>
      <c r="H42" s="103">
        <v>-8.5456430000000001</v>
      </c>
      <c r="I42" s="91">
        <v>-8.2641492320000012</v>
      </c>
      <c r="J42" s="92">
        <f t="shared" si="0"/>
        <v>1.856057938732962E-2</v>
      </c>
      <c r="K42" s="92">
        <f>I42/'סכום נכסי הקרן'!$C$42</f>
        <v>-5.4209827692131104E-5</v>
      </c>
    </row>
    <row r="43" spans="2:11">
      <c r="B43" s="86" t="s">
        <v>2008</v>
      </c>
      <c r="C43" s="88" t="s">
        <v>2010</v>
      </c>
      <c r="D43" s="89" t="s">
        <v>533</v>
      </c>
      <c r="E43" s="89" t="s">
        <v>131</v>
      </c>
      <c r="F43" s="102">
        <v>44958</v>
      </c>
      <c r="G43" s="91">
        <v>45573.87685500001</v>
      </c>
      <c r="H43" s="103">
        <v>-8.5456430000000001</v>
      </c>
      <c r="I43" s="91">
        <v>-3.8945808190000006</v>
      </c>
      <c r="J43" s="92">
        <f t="shared" si="0"/>
        <v>8.7468987359908702E-3</v>
      </c>
      <c r="K43" s="92">
        <f>I43/'סכום נכסי הקרן'!$C$42</f>
        <v>-2.5547040500377647E-5</v>
      </c>
    </row>
    <row r="44" spans="2:11">
      <c r="B44" s="86" t="s">
        <v>2011</v>
      </c>
      <c r="C44" s="88" t="s">
        <v>2012</v>
      </c>
      <c r="D44" s="89" t="s">
        <v>533</v>
      </c>
      <c r="E44" s="89" t="s">
        <v>131</v>
      </c>
      <c r="F44" s="102">
        <v>44958</v>
      </c>
      <c r="G44" s="91">
        <v>37475.167464000006</v>
      </c>
      <c r="H44" s="103">
        <v>-8.5360469999999999</v>
      </c>
      <c r="I44" s="91">
        <v>-3.1988977329999999</v>
      </c>
      <c r="J44" s="92">
        <f t="shared" si="0"/>
        <v>7.1844534335600736E-3</v>
      </c>
      <c r="K44" s="92">
        <f>I44/'סכום נכסי הקרן'!$C$42</f>
        <v>-2.0983611263843496E-5</v>
      </c>
    </row>
    <row r="45" spans="2:11">
      <c r="B45" s="86" t="s">
        <v>2011</v>
      </c>
      <c r="C45" s="88" t="s">
        <v>2013</v>
      </c>
      <c r="D45" s="89" t="s">
        <v>533</v>
      </c>
      <c r="E45" s="89" t="s">
        <v>131</v>
      </c>
      <c r="F45" s="102">
        <v>44958</v>
      </c>
      <c r="G45" s="91">
        <v>115136.36565000004</v>
      </c>
      <c r="H45" s="103">
        <v>-8.5360469999999999</v>
      </c>
      <c r="I45" s="91">
        <v>-9.8280937480000006</v>
      </c>
      <c r="J45" s="92">
        <f t="shared" si="0"/>
        <v>2.2073066339307352E-2</v>
      </c>
      <c r="K45" s="92">
        <f>I45/'סכום נכסי הקרן'!$C$42</f>
        <v>-6.4468737635834473E-5</v>
      </c>
    </row>
    <row r="46" spans="2:11">
      <c r="B46" s="86" t="s">
        <v>2014</v>
      </c>
      <c r="C46" s="88" t="s">
        <v>2015</v>
      </c>
      <c r="D46" s="89" t="s">
        <v>533</v>
      </c>
      <c r="E46" s="89" t="s">
        <v>131</v>
      </c>
      <c r="F46" s="102">
        <v>44963</v>
      </c>
      <c r="G46" s="91">
        <v>45594.024458000007</v>
      </c>
      <c r="H46" s="103">
        <v>-8.4678769999999997</v>
      </c>
      <c r="I46" s="91">
        <v>-3.8608458880000005</v>
      </c>
      <c r="J46" s="92">
        <f t="shared" si="0"/>
        <v>8.6711329375554931E-3</v>
      </c>
      <c r="K46" s="92">
        <f>I46/'סכום נכסי הקרן'!$C$42</f>
        <v>-2.5325751563624824E-5</v>
      </c>
    </row>
    <row r="47" spans="2:11">
      <c r="B47" s="86" t="s">
        <v>2016</v>
      </c>
      <c r="C47" s="88" t="s">
        <v>2017</v>
      </c>
      <c r="D47" s="89" t="s">
        <v>533</v>
      </c>
      <c r="E47" s="89" t="s">
        <v>131</v>
      </c>
      <c r="F47" s="102">
        <v>44963</v>
      </c>
      <c r="G47" s="91">
        <v>230415.23940000002</v>
      </c>
      <c r="H47" s="103">
        <v>-8.4629600000000007</v>
      </c>
      <c r="I47" s="91">
        <v>-19.499949962000002</v>
      </c>
      <c r="J47" s="92">
        <f t="shared" si="0"/>
        <v>4.3795236407059138E-2</v>
      </c>
      <c r="K47" s="92">
        <f>I47/'סכום נכסי הקרן'!$C$42</f>
        <v>-1.2791261359995713E-4</v>
      </c>
    </row>
    <row r="48" spans="2:11">
      <c r="B48" s="86" t="s">
        <v>2018</v>
      </c>
      <c r="C48" s="88" t="s">
        <v>2019</v>
      </c>
      <c r="D48" s="89" t="s">
        <v>533</v>
      </c>
      <c r="E48" s="89" t="s">
        <v>131</v>
      </c>
      <c r="F48" s="102">
        <v>44963</v>
      </c>
      <c r="G48" s="91">
        <v>40557.870040000009</v>
      </c>
      <c r="H48" s="103">
        <v>-8.3880510000000008</v>
      </c>
      <c r="I48" s="91">
        <v>-3.4020147100000004</v>
      </c>
      <c r="J48" s="92">
        <f t="shared" si="0"/>
        <v>7.6406369644582139E-3</v>
      </c>
      <c r="K48" s="92">
        <f>I48/'סכום נכסי הקרן'!$C$42</f>
        <v>-2.2315985113275041E-5</v>
      </c>
    </row>
    <row r="49" spans="2:11">
      <c r="B49" s="86" t="s">
        <v>2020</v>
      </c>
      <c r="C49" s="88" t="s">
        <v>2021</v>
      </c>
      <c r="D49" s="89" t="s">
        <v>533</v>
      </c>
      <c r="E49" s="89" t="s">
        <v>131</v>
      </c>
      <c r="F49" s="102">
        <v>44963</v>
      </c>
      <c r="G49" s="91">
        <v>62920.216400000005</v>
      </c>
      <c r="H49" s="103">
        <v>-8.2924140000000008</v>
      </c>
      <c r="I49" s="91">
        <v>-5.2176049640000013</v>
      </c>
      <c r="J49" s="92">
        <f t="shared" si="0"/>
        <v>1.1718298935244485E-2</v>
      </c>
      <c r="K49" s="92">
        <f>I49/'סכום נכסי הקרן'!$C$42</f>
        <v>-3.422560001322686E-5</v>
      </c>
    </row>
    <row r="50" spans="2:11">
      <c r="B50" s="86" t="s">
        <v>2022</v>
      </c>
      <c r="C50" s="88" t="s">
        <v>2023</v>
      </c>
      <c r="D50" s="89" t="s">
        <v>533</v>
      </c>
      <c r="E50" s="89" t="s">
        <v>131</v>
      </c>
      <c r="F50" s="102">
        <v>44964</v>
      </c>
      <c r="G50" s="91">
        <v>197007.51099600003</v>
      </c>
      <c r="H50" s="103">
        <v>-7.5183980000000004</v>
      </c>
      <c r="I50" s="91">
        <v>-14.811807851000001</v>
      </c>
      <c r="J50" s="92">
        <f t="shared" si="0"/>
        <v>3.326606620604617E-2</v>
      </c>
      <c r="K50" s="92">
        <f>I50/'סכום נכסי הקרן'!$C$42</f>
        <v>-9.7160098259424155E-5</v>
      </c>
    </row>
    <row r="51" spans="2:11">
      <c r="B51" s="86" t="s">
        <v>2024</v>
      </c>
      <c r="C51" s="88" t="s">
        <v>2025</v>
      </c>
      <c r="D51" s="89" t="s">
        <v>533</v>
      </c>
      <c r="E51" s="89" t="s">
        <v>131</v>
      </c>
      <c r="F51" s="102">
        <v>44964</v>
      </c>
      <c r="G51" s="91">
        <v>138968.84224100003</v>
      </c>
      <c r="H51" s="103">
        <v>-7.5152580000000002</v>
      </c>
      <c r="I51" s="91">
        <v>-10.443866448000003</v>
      </c>
      <c r="J51" s="92">
        <f t="shared" si="0"/>
        <v>2.3456039681396239E-2</v>
      </c>
      <c r="K51" s="92">
        <f>I51/'סכום נכסי הקרן'!$C$42</f>
        <v>-6.8507983664362434E-5</v>
      </c>
    </row>
    <row r="52" spans="2:11">
      <c r="B52" s="86" t="s">
        <v>2024</v>
      </c>
      <c r="C52" s="88" t="s">
        <v>2026</v>
      </c>
      <c r="D52" s="89" t="s">
        <v>533</v>
      </c>
      <c r="E52" s="89" t="s">
        <v>131</v>
      </c>
      <c r="F52" s="102">
        <v>44964</v>
      </c>
      <c r="G52" s="91">
        <v>46473.927240000005</v>
      </c>
      <c r="H52" s="103">
        <v>-7.5152580000000002</v>
      </c>
      <c r="I52" s="91">
        <v>-3.4926353390000004</v>
      </c>
      <c r="J52" s="92">
        <f t="shared" si="0"/>
        <v>7.8441632236612071E-3</v>
      </c>
      <c r="K52" s="92">
        <f>I52/'סכום נכסי הקרן'!$C$42</f>
        <v>-2.2910423638709757E-5</v>
      </c>
    </row>
    <row r="53" spans="2:11">
      <c r="B53" s="86" t="s">
        <v>2027</v>
      </c>
      <c r="C53" s="88" t="s">
        <v>2028</v>
      </c>
      <c r="D53" s="89" t="s">
        <v>533</v>
      </c>
      <c r="E53" s="89" t="s">
        <v>131</v>
      </c>
      <c r="F53" s="102">
        <v>44964</v>
      </c>
      <c r="G53" s="91">
        <v>20447.876398000004</v>
      </c>
      <c r="H53" s="103">
        <v>-7.4807300000000003</v>
      </c>
      <c r="I53" s="91">
        <v>-1.5296504560000004</v>
      </c>
      <c r="J53" s="92">
        <f t="shared" si="0"/>
        <v>3.4354653971540188E-3</v>
      </c>
      <c r="K53" s="92">
        <f>I53/'סכום נכסי הקרן'!$C$42</f>
        <v>-1.0033953323091416E-5</v>
      </c>
    </row>
    <row r="54" spans="2:11">
      <c r="B54" s="86" t="s">
        <v>2027</v>
      </c>
      <c r="C54" s="88" t="s">
        <v>2029</v>
      </c>
      <c r="D54" s="89" t="s">
        <v>533</v>
      </c>
      <c r="E54" s="89" t="s">
        <v>131</v>
      </c>
      <c r="F54" s="102">
        <v>44964</v>
      </c>
      <c r="G54" s="91">
        <v>46488.856660000005</v>
      </c>
      <c r="H54" s="103">
        <v>-7.4807300000000003</v>
      </c>
      <c r="I54" s="91">
        <v>-3.4777059190000004</v>
      </c>
      <c r="J54" s="92">
        <f t="shared" si="0"/>
        <v>7.8106330105276126E-3</v>
      </c>
      <c r="K54" s="92">
        <f>I54/'סכום נכסי הקרן'!$C$42</f>
        <v>-2.281249204732348E-5</v>
      </c>
    </row>
    <row r="55" spans="2:11">
      <c r="B55" s="86" t="s">
        <v>2027</v>
      </c>
      <c r="C55" s="88" t="s">
        <v>2030</v>
      </c>
      <c r="D55" s="89" t="s">
        <v>533</v>
      </c>
      <c r="E55" s="89" t="s">
        <v>131</v>
      </c>
      <c r="F55" s="102">
        <v>44964</v>
      </c>
      <c r="G55" s="91">
        <v>18156.830240000003</v>
      </c>
      <c r="H55" s="103">
        <v>-7.4807300000000003</v>
      </c>
      <c r="I55" s="91">
        <v>-1.358263475</v>
      </c>
      <c r="J55" s="92">
        <f t="shared" si="0"/>
        <v>3.0505447504541989E-3</v>
      </c>
      <c r="K55" s="92">
        <f>I55/'סכום נכסי הקרן'!$C$42</f>
        <v>-8.9097167625137103E-6</v>
      </c>
    </row>
    <row r="56" spans="2:11">
      <c r="B56" s="86" t="s">
        <v>2031</v>
      </c>
      <c r="C56" s="88" t="s">
        <v>2032</v>
      </c>
      <c r="D56" s="89" t="s">
        <v>533</v>
      </c>
      <c r="E56" s="89" t="s">
        <v>131</v>
      </c>
      <c r="F56" s="102">
        <v>44964</v>
      </c>
      <c r="G56" s="91">
        <v>139503.21492000003</v>
      </c>
      <c r="H56" s="103">
        <v>-7.4524970000000001</v>
      </c>
      <c r="I56" s="91">
        <v>-10.396472817000001</v>
      </c>
      <c r="J56" s="92">
        <f t="shared" si="0"/>
        <v>2.3349597599345833E-2</v>
      </c>
      <c r="K56" s="92">
        <f>I56/'סכום נכסי הקרן'!$C$42</f>
        <v>-6.8197098599476848E-5</v>
      </c>
    </row>
    <row r="57" spans="2:11">
      <c r="B57" s="86" t="s">
        <v>2033</v>
      </c>
      <c r="C57" s="88" t="s">
        <v>2034</v>
      </c>
      <c r="D57" s="89" t="s">
        <v>533</v>
      </c>
      <c r="E57" s="89" t="s">
        <v>131</v>
      </c>
      <c r="F57" s="102">
        <v>44964</v>
      </c>
      <c r="G57" s="91">
        <v>35821.392555000006</v>
      </c>
      <c r="H57" s="103">
        <v>-7.3737870000000001</v>
      </c>
      <c r="I57" s="91">
        <v>-2.6413930250000002</v>
      </c>
      <c r="J57" s="92">
        <f t="shared" si="0"/>
        <v>5.9323450675135671E-3</v>
      </c>
      <c r="K57" s="92">
        <f>I57/'סכום נכסי הקרן'!$C$42</f>
        <v>-1.7326582172305928E-5</v>
      </c>
    </row>
    <row r="58" spans="2:11">
      <c r="B58" s="86" t="s">
        <v>2035</v>
      </c>
      <c r="C58" s="88" t="s">
        <v>2036</v>
      </c>
      <c r="D58" s="89" t="s">
        <v>533</v>
      </c>
      <c r="E58" s="89" t="s">
        <v>131</v>
      </c>
      <c r="F58" s="102">
        <v>44956</v>
      </c>
      <c r="G58" s="91">
        <v>46070.851050000005</v>
      </c>
      <c r="H58" s="103">
        <v>-7.386539</v>
      </c>
      <c r="I58" s="91">
        <v>-3.4030415460000007</v>
      </c>
      <c r="J58" s="92">
        <f t="shared" si="0"/>
        <v>7.6429431511642783E-3</v>
      </c>
      <c r="K58" s="92">
        <f>I58/'סכום נכסי הקרן'!$C$42</f>
        <v>-2.2322720785764178E-5</v>
      </c>
    </row>
    <row r="59" spans="2:11">
      <c r="B59" s="86" t="s">
        <v>2037</v>
      </c>
      <c r="C59" s="88" t="s">
        <v>2038</v>
      </c>
      <c r="D59" s="89" t="s">
        <v>533</v>
      </c>
      <c r="E59" s="89" t="s">
        <v>131</v>
      </c>
      <c r="F59" s="102">
        <v>44956</v>
      </c>
      <c r="G59" s="91">
        <v>20475.933800000003</v>
      </c>
      <c r="H59" s="103">
        <v>-7.386539</v>
      </c>
      <c r="I59" s="91">
        <v>-1.5124629090000004</v>
      </c>
      <c r="J59" s="92">
        <f t="shared" si="0"/>
        <v>3.3968636219910411E-3</v>
      </c>
      <c r="K59" s="92">
        <f>I59/'סכום נכסי הקרן'!$C$42</f>
        <v>-9.9212092359308652E-6</v>
      </c>
    </row>
    <row r="60" spans="2:11">
      <c r="B60" s="86" t="s">
        <v>2039</v>
      </c>
      <c r="C60" s="88" t="s">
        <v>2040</v>
      </c>
      <c r="D60" s="89" t="s">
        <v>533</v>
      </c>
      <c r="E60" s="89" t="s">
        <v>131</v>
      </c>
      <c r="F60" s="102">
        <v>44957</v>
      </c>
      <c r="G60" s="91">
        <v>158781.01668</v>
      </c>
      <c r="H60" s="103">
        <v>-7.3180649999999998</v>
      </c>
      <c r="I60" s="91">
        <v>-11.619697649000001</v>
      </c>
      <c r="J60" s="92">
        <f t="shared" si="0"/>
        <v>2.609685699236074E-2</v>
      </c>
      <c r="K60" s="92">
        <f>I60/'סכום נכסי הקרן'!$C$42</f>
        <v>-7.6221010742143721E-5</v>
      </c>
    </row>
    <row r="61" spans="2:11">
      <c r="B61" s="86" t="s">
        <v>2041</v>
      </c>
      <c r="C61" s="88" t="s">
        <v>2042</v>
      </c>
      <c r="D61" s="89" t="s">
        <v>533</v>
      </c>
      <c r="E61" s="89" t="s">
        <v>131</v>
      </c>
      <c r="F61" s="102">
        <v>44964</v>
      </c>
      <c r="G61" s="91">
        <v>158278.86360000004</v>
      </c>
      <c r="H61" s="103">
        <v>-7.2767999999999997</v>
      </c>
      <c r="I61" s="91">
        <v>-11.517635931000003</v>
      </c>
      <c r="J61" s="92">
        <f t="shared" si="0"/>
        <v>2.5867635016066908E-2</v>
      </c>
      <c r="K61" s="92">
        <f>I61/'סכום נכסי הקרן'!$C$42</f>
        <v>-7.5551522814055593E-5</v>
      </c>
    </row>
    <row r="62" spans="2:11">
      <c r="B62" s="86" t="s">
        <v>2041</v>
      </c>
      <c r="C62" s="88" t="s">
        <v>2043</v>
      </c>
      <c r="D62" s="89" t="s">
        <v>533</v>
      </c>
      <c r="E62" s="89" t="s">
        <v>131</v>
      </c>
      <c r="F62" s="102">
        <v>44964</v>
      </c>
      <c r="G62" s="91">
        <v>199155.62023800003</v>
      </c>
      <c r="H62" s="103">
        <v>-7.2767999999999997</v>
      </c>
      <c r="I62" s="91">
        <v>-14.492155651000001</v>
      </c>
      <c r="J62" s="92">
        <f t="shared" si="0"/>
        <v>3.2548154432204844E-2</v>
      </c>
      <c r="K62" s="92">
        <f>I62/'סכום נכסי הקרן'!$C$42</f>
        <v>-9.5063295527896393E-5</v>
      </c>
    </row>
    <row r="63" spans="2:11">
      <c r="B63" s="86" t="s">
        <v>2044</v>
      </c>
      <c r="C63" s="88" t="s">
        <v>2045</v>
      </c>
      <c r="D63" s="89" t="s">
        <v>533</v>
      </c>
      <c r="E63" s="89" t="s">
        <v>131</v>
      </c>
      <c r="F63" s="102">
        <v>44956</v>
      </c>
      <c r="G63" s="91">
        <v>47142.703502999997</v>
      </c>
      <c r="H63" s="103">
        <v>-7.2770729999999997</v>
      </c>
      <c r="I63" s="91">
        <v>-3.4306089280000003</v>
      </c>
      <c r="J63" s="92">
        <f t="shared" si="0"/>
        <v>7.7048571567984682E-3</v>
      </c>
      <c r="K63" s="92">
        <f>I63/'סכום נכסי הקרן'!$C$42</f>
        <v>-2.2503552833466862E-5</v>
      </c>
    </row>
    <row r="64" spans="2:11">
      <c r="B64" s="86" t="s">
        <v>2046</v>
      </c>
      <c r="C64" s="88" t="s">
        <v>2047</v>
      </c>
      <c r="D64" s="89" t="s">
        <v>533</v>
      </c>
      <c r="E64" s="89" t="s">
        <v>131</v>
      </c>
      <c r="F64" s="102">
        <v>44956</v>
      </c>
      <c r="G64" s="91">
        <v>36895.364237000009</v>
      </c>
      <c r="H64" s="103">
        <v>-7.273949</v>
      </c>
      <c r="I64" s="91">
        <v>-2.6837498400000004</v>
      </c>
      <c r="J64" s="92">
        <f t="shared" si="0"/>
        <v>6.0274748873331051E-3</v>
      </c>
      <c r="K64" s="92">
        <f>I64/'סכום נכסי הקרן'!$C$42</f>
        <v>-1.7604427547344224E-5</v>
      </c>
    </row>
    <row r="65" spans="2:11">
      <c r="B65" s="86" t="s">
        <v>2048</v>
      </c>
      <c r="C65" s="88" t="s">
        <v>2049</v>
      </c>
      <c r="D65" s="89" t="s">
        <v>533</v>
      </c>
      <c r="E65" s="89" t="s">
        <v>131</v>
      </c>
      <c r="F65" s="102">
        <v>44972</v>
      </c>
      <c r="G65" s="91">
        <v>82844.708800000008</v>
      </c>
      <c r="H65" s="103">
        <v>-5.5428649999999999</v>
      </c>
      <c r="I65" s="91">
        <v>-4.5919704150000005</v>
      </c>
      <c r="J65" s="92">
        <f t="shared" si="0"/>
        <v>1.0313176715378613E-2</v>
      </c>
      <c r="K65" s="92">
        <f>I65/'סכום נכסי הקרן'!$C$42</f>
        <v>-3.0121663824827909E-5</v>
      </c>
    </row>
    <row r="66" spans="2:11">
      <c r="B66" s="86" t="s">
        <v>2050</v>
      </c>
      <c r="C66" s="88" t="s">
        <v>2051</v>
      </c>
      <c r="D66" s="89" t="s">
        <v>533</v>
      </c>
      <c r="E66" s="89" t="s">
        <v>131</v>
      </c>
      <c r="F66" s="102">
        <v>44972</v>
      </c>
      <c r="G66" s="91">
        <v>47366.97800000001</v>
      </c>
      <c r="H66" s="103">
        <v>-5.4823820000000003</v>
      </c>
      <c r="I66" s="91">
        <v>-2.5968386920000004</v>
      </c>
      <c r="J66" s="92">
        <f t="shared" si="0"/>
        <v>5.8322798083464255E-3</v>
      </c>
      <c r="K66" s="92">
        <f>I66/'סכום נכסי הקרן'!$C$42</f>
        <v>-1.7034321874595489E-5</v>
      </c>
    </row>
    <row r="67" spans="2:11">
      <c r="B67" s="86" t="s">
        <v>2052</v>
      </c>
      <c r="C67" s="88" t="s">
        <v>2053</v>
      </c>
      <c r="D67" s="89" t="s">
        <v>533</v>
      </c>
      <c r="E67" s="89" t="s">
        <v>131</v>
      </c>
      <c r="F67" s="102">
        <v>44972</v>
      </c>
      <c r="G67" s="91">
        <v>52100.207650000004</v>
      </c>
      <c r="H67" s="103">
        <v>-5.4521670000000002</v>
      </c>
      <c r="I67" s="91">
        <v>-2.8405900750000006</v>
      </c>
      <c r="J67" s="92">
        <f t="shared" si="0"/>
        <v>6.3797247742994421E-3</v>
      </c>
      <c r="K67" s="92">
        <f>I67/'סכום נכסי הקרן'!$C$42</f>
        <v>-1.8633242719463973E-5</v>
      </c>
    </row>
    <row r="68" spans="2:11">
      <c r="B68" s="86" t="s">
        <v>2052</v>
      </c>
      <c r="C68" s="88" t="s">
        <v>2054</v>
      </c>
      <c r="D68" s="89" t="s">
        <v>533</v>
      </c>
      <c r="E68" s="89" t="s">
        <v>131</v>
      </c>
      <c r="F68" s="102">
        <v>44972</v>
      </c>
      <c r="G68" s="91">
        <v>37010.185599999997</v>
      </c>
      <c r="H68" s="103">
        <v>-5.4521670000000002</v>
      </c>
      <c r="I68" s="91">
        <v>-2.0178569460000007</v>
      </c>
      <c r="J68" s="92">
        <f t="shared" si="0"/>
        <v>4.5319358335744421E-3</v>
      </c>
      <c r="K68" s="92">
        <f>I68/'סכום נכסי הקרן'!$C$42</f>
        <v>-1.3236411187550287E-5</v>
      </c>
    </row>
    <row r="69" spans="2:11">
      <c r="B69" s="86" t="s">
        <v>2055</v>
      </c>
      <c r="C69" s="88" t="s">
        <v>2056</v>
      </c>
      <c r="D69" s="89" t="s">
        <v>533</v>
      </c>
      <c r="E69" s="89" t="s">
        <v>131</v>
      </c>
      <c r="F69" s="102">
        <v>44972</v>
      </c>
      <c r="G69" s="91">
        <v>10421.832428000002</v>
      </c>
      <c r="H69" s="103">
        <v>-5.4340460000000004</v>
      </c>
      <c r="I69" s="91">
        <v>-0.56632711700000016</v>
      </c>
      <c r="J69" s="92">
        <f t="shared" si="0"/>
        <v>1.2719227496007072E-3</v>
      </c>
      <c r="K69" s="92">
        <f>I69/'סכום נכסי הקרן'!$C$42</f>
        <v>-3.7149009012415395E-6</v>
      </c>
    </row>
    <row r="70" spans="2:11">
      <c r="B70" s="86" t="s">
        <v>2057</v>
      </c>
      <c r="C70" s="88" t="s">
        <v>2058</v>
      </c>
      <c r="D70" s="89" t="s">
        <v>533</v>
      </c>
      <c r="E70" s="89" t="s">
        <v>131</v>
      </c>
      <c r="F70" s="102">
        <v>44973</v>
      </c>
      <c r="G70" s="91">
        <v>52264.373300000007</v>
      </c>
      <c r="H70" s="103">
        <v>-5.0895729999999997</v>
      </c>
      <c r="I70" s="91">
        <v>-2.6600332310000003</v>
      </c>
      <c r="J70" s="92">
        <f t="shared" si="0"/>
        <v>5.9742093917829692E-3</v>
      </c>
      <c r="K70" s="92">
        <f>I70/'סכום נכסי הקרן'!$C$42</f>
        <v>-1.7448855176705837E-5</v>
      </c>
    </row>
    <row r="71" spans="2:11">
      <c r="B71" s="86" t="s">
        <v>2059</v>
      </c>
      <c r="C71" s="88" t="s">
        <v>2060</v>
      </c>
      <c r="D71" s="89" t="s">
        <v>533</v>
      </c>
      <c r="E71" s="89" t="s">
        <v>131</v>
      </c>
      <c r="F71" s="102">
        <v>44973</v>
      </c>
      <c r="G71" s="91">
        <v>129630.45054100001</v>
      </c>
      <c r="H71" s="103">
        <v>-5.0775709999999998</v>
      </c>
      <c r="I71" s="91">
        <v>-6.5820776560000009</v>
      </c>
      <c r="J71" s="92">
        <f t="shared" si="0"/>
        <v>1.4782789061299526E-2</v>
      </c>
      <c r="K71" s="92">
        <f>I71/'סכום נכסי הקרן'!$C$42</f>
        <v>-4.3176046991788663E-5</v>
      </c>
    </row>
    <row r="72" spans="2:11">
      <c r="B72" s="86" t="s">
        <v>2061</v>
      </c>
      <c r="C72" s="88" t="s">
        <v>2062</v>
      </c>
      <c r="D72" s="89" t="s">
        <v>533</v>
      </c>
      <c r="E72" s="89" t="s">
        <v>131</v>
      </c>
      <c r="F72" s="102">
        <v>44977</v>
      </c>
      <c r="G72" s="91">
        <v>91228.254575000014</v>
      </c>
      <c r="H72" s="103">
        <v>-4.7525950000000003</v>
      </c>
      <c r="I72" s="91">
        <v>-4.3357095189999999</v>
      </c>
      <c r="J72" s="92">
        <f t="shared" si="0"/>
        <v>9.7376364425022545E-3</v>
      </c>
      <c r="K72" s="92">
        <f>I72/'סכום נכסי הקרן'!$C$42</f>
        <v>-2.844068510258995E-5</v>
      </c>
    </row>
    <row r="73" spans="2:11">
      <c r="B73" s="86" t="s">
        <v>2063</v>
      </c>
      <c r="C73" s="88" t="s">
        <v>2064</v>
      </c>
      <c r="D73" s="89" t="s">
        <v>533</v>
      </c>
      <c r="E73" s="89" t="s">
        <v>131</v>
      </c>
      <c r="F73" s="102">
        <v>44977</v>
      </c>
      <c r="G73" s="91">
        <v>87554.426768000019</v>
      </c>
      <c r="H73" s="103">
        <v>-4.7168260000000002</v>
      </c>
      <c r="I73" s="91">
        <v>-4.1297899880000015</v>
      </c>
      <c r="J73" s="92">
        <f t="shared" si="0"/>
        <v>9.2751586126334686E-3</v>
      </c>
      <c r="K73" s="92">
        <f>I73/'סכום נכסי הקרן'!$C$42</f>
        <v>-2.7089927513323518E-5</v>
      </c>
    </row>
    <row r="74" spans="2:11">
      <c r="B74" s="86" t="s">
        <v>2065</v>
      </c>
      <c r="C74" s="88" t="s">
        <v>2066</v>
      </c>
      <c r="D74" s="89" t="s">
        <v>533</v>
      </c>
      <c r="E74" s="89" t="s">
        <v>131</v>
      </c>
      <c r="F74" s="102">
        <v>45013</v>
      </c>
      <c r="G74" s="91">
        <v>52488.235550000005</v>
      </c>
      <c r="H74" s="103">
        <v>-4.5674039999999998</v>
      </c>
      <c r="I74" s="91">
        <v>-2.3973495360000001</v>
      </c>
      <c r="J74" s="92">
        <f t="shared" si="0"/>
        <v>5.3842440562193649E-3</v>
      </c>
      <c r="K74" s="92">
        <f>I74/'סכום נכסי הקרן'!$C$42</f>
        <v>-1.5725745217807367E-5</v>
      </c>
    </row>
    <row r="75" spans="2:11">
      <c r="B75" s="86" t="s">
        <v>2065</v>
      </c>
      <c r="C75" s="88" t="s">
        <v>2067</v>
      </c>
      <c r="D75" s="89" t="s">
        <v>533</v>
      </c>
      <c r="E75" s="89" t="s">
        <v>131</v>
      </c>
      <c r="F75" s="102">
        <v>45013</v>
      </c>
      <c r="G75" s="91">
        <v>13982.185200000002</v>
      </c>
      <c r="H75" s="103">
        <v>-4.5674039999999998</v>
      </c>
      <c r="I75" s="91">
        <v>-0.6386228220000002</v>
      </c>
      <c r="J75" s="92">
        <f t="shared" si="0"/>
        <v>1.434292781208997E-3</v>
      </c>
      <c r="K75" s="92">
        <f>I75/'סכום נכסי הקרן'!$C$42</f>
        <v>-4.1891345580777039E-6</v>
      </c>
    </row>
    <row r="76" spans="2:11">
      <c r="B76" s="86" t="s">
        <v>2068</v>
      </c>
      <c r="C76" s="88" t="s">
        <v>2069</v>
      </c>
      <c r="D76" s="89" t="s">
        <v>533</v>
      </c>
      <c r="E76" s="89" t="s">
        <v>131</v>
      </c>
      <c r="F76" s="102">
        <v>45013</v>
      </c>
      <c r="G76" s="91">
        <v>17861.222720000005</v>
      </c>
      <c r="H76" s="103">
        <v>-4.4782840000000004</v>
      </c>
      <c r="I76" s="91">
        <v>-0.79987620900000012</v>
      </c>
      <c r="J76" s="92">
        <f t="shared" ref="J76:J139" si="1">IFERROR(I76/$I$11,0)</f>
        <v>1.7964542338725232E-3</v>
      </c>
      <c r="K76" s="92">
        <f>I76/'סכום נכסי הקרן'!$C$42</f>
        <v>-5.2468984099445224E-6</v>
      </c>
    </row>
    <row r="77" spans="2:11">
      <c r="B77" s="86" t="s">
        <v>2070</v>
      </c>
      <c r="C77" s="88" t="s">
        <v>2071</v>
      </c>
      <c r="D77" s="89" t="s">
        <v>533</v>
      </c>
      <c r="E77" s="89" t="s">
        <v>131</v>
      </c>
      <c r="F77" s="102">
        <v>45013</v>
      </c>
      <c r="G77" s="91">
        <v>21037.081840000003</v>
      </c>
      <c r="H77" s="103">
        <v>-4.359693</v>
      </c>
      <c r="I77" s="91">
        <v>-0.91715219400000014</v>
      </c>
      <c r="J77" s="92">
        <f t="shared" si="1"/>
        <v>2.0598461655418152E-3</v>
      </c>
      <c r="K77" s="92">
        <f>I77/'סכום נכסי הקרן'!$C$42</f>
        <v>-6.0161864226364684E-6</v>
      </c>
    </row>
    <row r="78" spans="2:11">
      <c r="B78" s="86" t="s">
        <v>2072</v>
      </c>
      <c r="C78" s="88" t="s">
        <v>2073</v>
      </c>
      <c r="D78" s="89" t="s">
        <v>533</v>
      </c>
      <c r="E78" s="89" t="s">
        <v>131</v>
      </c>
      <c r="F78" s="102">
        <v>45014</v>
      </c>
      <c r="G78" s="91">
        <v>23363.276000000005</v>
      </c>
      <c r="H78" s="103">
        <v>-4.2759080000000003</v>
      </c>
      <c r="I78" s="91">
        <v>-0.99899208100000025</v>
      </c>
      <c r="J78" s="92">
        <f t="shared" si="1"/>
        <v>2.2436516217443502E-3</v>
      </c>
      <c r="K78" s="92">
        <f>I78/'סכום נכסי הקרן'!$C$42</f>
        <v>-6.55302645880554E-6</v>
      </c>
    </row>
    <row r="79" spans="2:11">
      <c r="B79" s="86" t="s">
        <v>2072</v>
      </c>
      <c r="C79" s="88" t="s">
        <v>2074</v>
      </c>
      <c r="D79" s="89" t="s">
        <v>533</v>
      </c>
      <c r="E79" s="89" t="s">
        <v>131</v>
      </c>
      <c r="F79" s="102">
        <v>45014</v>
      </c>
      <c r="G79" s="91">
        <v>17891.667986000004</v>
      </c>
      <c r="H79" s="103">
        <v>-4.2759080000000003</v>
      </c>
      <c r="I79" s="91">
        <v>-0.76503118100000012</v>
      </c>
      <c r="J79" s="92">
        <f t="shared" si="1"/>
        <v>1.7181952515754179E-3</v>
      </c>
      <c r="K79" s="92">
        <f>I79/'סכום נכסי הקרן'!$C$42</f>
        <v>-5.0183276386794995E-6</v>
      </c>
    </row>
    <row r="80" spans="2:11">
      <c r="B80" s="86" t="s">
        <v>2075</v>
      </c>
      <c r="C80" s="88" t="s">
        <v>2076</v>
      </c>
      <c r="D80" s="89" t="s">
        <v>533</v>
      </c>
      <c r="E80" s="89" t="s">
        <v>131</v>
      </c>
      <c r="F80" s="102">
        <v>45012</v>
      </c>
      <c r="G80" s="91">
        <v>73702.914775000012</v>
      </c>
      <c r="H80" s="103">
        <v>-4.2364819999999996</v>
      </c>
      <c r="I80" s="91">
        <v>-3.1224110200000008</v>
      </c>
      <c r="J80" s="92">
        <f t="shared" si="1"/>
        <v>7.0126707528679905E-3</v>
      </c>
      <c r="K80" s="92">
        <f>I80/'סכום נכסי הקרן'!$C$42</f>
        <v>-2.0481886111493605E-5</v>
      </c>
    </row>
    <row r="81" spans="2:11">
      <c r="B81" s="86" t="s">
        <v>2077</v>
      </c>
      <c r="C81" s="88" t="s">
        <v>2078</v>
      </c>
      <c r="D81" s="89" t="s">
        <v>533</v>
      </c>
      <c r="E81" s="89" t="s">
        <v>131</v>
      </c>
      <c r="F81" s="102">
        <v>45014</v>
      </c>
      <c r="G81" s="91">
        <v>89509.082039999994</v>
      </c>
      <c r="H81" s="103">
        <v>-4.2167940000000002</v>
      </c>
      <c r="I81" s="91">
        <v>-3.7744137960000002</v>
      </c>
      <c r="J81" s="92">
        <f t="shared" si="1"/>
        <v>8.477013777779532E-3</v>
      </c>
      <c r="K81" s="92">
        <f>I81/'סכום נכסי הקרן'!$C$42</f>
        <v>-2.4758788324838234E-5</v>
      </c>
    </row>
    <row r="82" spans="2:11">
      <c r="B82" s="86" t="s">
        <v>2079</v>
      </c>
      <c r="C82" s="88" t="s">
        <v>2080</v>
      </c>
      <c r="D82" s="89" t="s">
        <v>533</v>
      </c>
      <c r="E82" s="89" t="s">
        <v>131</v>
      </c>
      <c r="F82" s="102">
        <v>45012</v>
      </c>
      <c r="G82" s="91">
        <v>31609.349700000002</v>
      </c>
      <c r="H82" s="103">
        <v>-4.1626609999999999</v>
      </c>
      <c r="I82" s="91">
        <v>-1.3157899259999999</v>
      </c>
      <c r="J82" s="92">
        <f t="shared" si="1"/>
        <v>2.9551527559554072E-3</v>
      </c>
      <c r="K82" s="92">
        <f>I82/'סכום נכסי הקרן'!$C$42</f>
        <v>-8.631105654688148E-6</v>
      </c>
    </row>
    <row r="83" spans="2:11">
      <c r="B83" s="86" t="s">
        <v>2081</v>
      </c>
      <c r="C83" s="88" t="s">
        <v>2082</v>
      </c>
      <c r="D83" s="89" t="s">
        <v>533</v>
      </c>
      <c r="E83" s="89" t="s">
        <v>131</v>
      </c>
      <c r="F83" s="102">
        <v>44993</v>
      </c>
      <c r="G83" s="91">
        <v>84317.292499999996</v>
      </c>
      <c r="H83" s="103">
        <v>-3.6002540000000001</v>
      </c>
      <c r="I83" s="91">
        <v>-3.0356362920000008</v>
      </c>
      <c r="J83" s="92">
        <f t="shared" si="1"/>
        <v>6.8177820616496018E-3</v>
      </c>
      <c r="K83" s="92">
        <f>I83/'סכום נכסי הקרן'!$C$42</f>
        <v>-1.9912675304566646E-5</v>
      </c>
    </row>
    <row r="84" spans="2:11">
      <c r="B84" s="86" t="s">
        <v>2083</v>
      </c>
      <c r="C84" s="88" t="s">
        <v>2084</v>
      </c>
      <c r="D84" s="89" t="s">
        <v>533</v>
      </c>
      <c r="E84" s="89" t="s">
        <v>131</v>
      </c>
      <c r="F84" s="102">
        <v>44993</v>
      </c>
      <c r="G84" s="91">
        <v>29774.515002000007</v>
      </c>
      <c r="H84" s="103">
        <v>-3.2387139999999999</v>
      </c>
      <c r="I84" s="91">
        <v>-0.96431132000000008</v>
      </c>
      <c r="J84" s="92">
        <f t="shared" si="1"/>
        <v>2.1657615692195209E-3</v>
      </c>
      <c r="K84" s="92">
        <f>I84/'סכום נכסי הקרן'!$C$42</f>
        <v>-6.325533219602864E-6</v>
      </c>
    </row>
    <row r="85" spans="2:11">
      <c r="B85" s="86" t="s">
        <v>2085</v>
      </c>
      <c r="C85" s="88" t="s">
        <v>2086</v>
      </c>
      <c r="D85" s="89" t="s">
        <v>533</v>
      </c>
      <c r="E85" s="89" t="s">
        <v>131</v>
      </c>
      <c r="F85" s="102">
        <v>44993</v>
      </c>
      <c r="G85" s="91">
        <v>37249.48446800001</v>
      </c>
      <c r="H85" s="103">
        <v>-3.1518510000000002</v>
      </c>
      <c r="I85" s="91">
        <v>-1.1740484330000001</v>
      </c>
      <c r="J85" s="92">
        <f t="shared" si="1"/>
        <v>2.6368133649968969E-3</v>
      </c>
      <c r="K85" s="92">
        <f>I85/'סכום נכסי הקרן'!$C$42</f>
        <v>-7.7013327649873348E-6</v>
      </c>
    </row>
    <row r="86" spans="2:11">
      <c r="B86" s="86" t="s">
        <v>2087</v>
      </c>
      <c r="C86" s="88" t="s">
        <v>2088</v>
      </c>
      <c r="D86" s="89" t="s">
        <v>533</v>
      </c>
      <c r="E86" s="89" t="s">
        <v>131</v>
      </c>
      <c r="F86" s="102">
        <v>44993</v>
      </c>
      <c r="G86" s="91">
        <v>157867.11718600002</v>
      </c>
      <c r="H86" s="103">
        <v>-3.1489590000000001</v>
      </c>
      <c r="I86" s="91">
        <v>-4.9711701760000002</v>
      </c>
      <c r="J86" s="92">
        <f t="shared" si="1"/>
        <v>1.1164827268885572E-2</v>
      </c>
      <c r="K86" s="92">
        <f>I86/'סכום נכסי הקרן'!$C$42</f>
        <v>-3.2609077002836608E-5</v>
      </c>
    </row>
    <row r="87" spans="2:11">
      <c r="B87" s="86" t="s">
        <v>2087</v>
      </c>
      <c r="C87" s="88" t="s">
        <v>2089</v>
      </c>
      <c r="D87" s="89" t="s">
        <v>533</v>
      </c>
      <c r="E87" s="89" t="s">
        <v>131</v>
      </c>
      <c r="F87" s="102">
        <v>44993</v>
      </c>
      <c r="G87" s="91">
        <v>87800.747781000013</v>
      </c>
      <c r="H87" s="103">
        <v>-3.1489590000000001</v>
      </c>
      <c r="I87" s="91">
        <v>-2.7648092020000004</v>
      </c>
      <c r="J87" s="92">
        <f t="shared" si="1"/>
        <v>6.2095273504785692E-3</v>
      </c>
      <c r="K87" s="92">
        <f>I87/'סכום נכסי הקרן'!$C$42</f>
        <v>-1.8136147622030079E-5</v>
      </c>
    </row>
    <row r="88" spans="2:11">
      <c r="B88" s="86" t="s">
        <v>2090</v>
      </c>
      <c r="C88" s="88" t="s">
        <v>2091</v>
      </c>
      <c r="D88" s="89" t="s">
        <v>533</v>
      </c>
      <c r="E88" s="89" t="s">
        <v>131</v>
      </c>
      <c r="F88" s="102">
        <v>44986</v>
      </c>
      <c r="G88" s="91">
        <v>133219.05813800002</v>
      </c>
      <c r="H88" s="103">
        <v>-3.1636730000000002</v>
      </c>
      <c r="I88" s="91">
        <v>-4.2146157659999997</v>
      </c>
      <c r="J88" s="92">
        <f t="shared" si="1"/>
        <v>9.465670127184125E-3</v>
      </c>
      <c r="K88" s="92">
        <f>I88/'סכום נכסי הקרן'!$C$42</f>
        <v>-2.76463539136873E-5</v>
      </c>
    </row>
    <row r="89" spans="2:11">
      <c r="B89" s="86" t="s">
        <v>2090</v>
      </c>
      <c r="C89" s="88" t="s">
        <v>2092</v>
      </c>
      <c r="D89" s="89" t="s">
        <v>533</v>
      </c>
      <c r="E89" s="89" t="s">
        <v>131</v>
      </c>
      <c r="F89" s="102">
        <v>44986</v>
      </c>
      <c r="G89" s="91">
        <v>54286.953805000012</v>
      </c>
      <c r="H89" s="103">
        <v>-3.1636730000000002</v>
      </c>
      <c r="I89" s="91">
        <v>-1.71746186</v>
      </c>
      <c r="J89" s="92">
        <f t="shared" si="1"/>
        <v>3.8572739071322699E-3</v>
      </c>
      <c r="K89" s="92">
        <f>I89/'סכום נכסי הקרן'!$C$42</f>
        <v>-1.1265928153608031E-5</v>
      </c>
    </row>
    <row r="90" spans="2:11">
      <c r="B90" s="86" t="s">
        <v>2093</v>
      </c>
      <c r="C90" s="88" t="s">
        <v>2094</v>
      </c>
      <c r="D90" s="89" t="s">
        <v>533</v>
      </c>
      <c r="E90" s="89" t="s">
        <v>131</v>
      </c>
      <c r="F90" s="102">
        <v>44986</v>
      </c>
      <c r="G90" s="91">
        <v>48978.433649999999</v>
      </c>
      <c r="H90" s="103">
        <v>-3.1347529999999999</v>
      </c>
      <c r="I90" s="91">
        <v>-1.5353530270000004</v>
      </c>
      <c r="J90" s="92">
        <f t="shared" si="1"/>
        <v>3.4482728887403934E-3</v>
      </c>
      <c r="K90" s="92">
        <f>I90/'סכום נכסי הקרן'!$C$42</f>
        <v>-1.0071360124763769E-5</v>
      </c>
    </row>
    <row r="91" spans="2:11">
      <c r="B91" s="86" t="s">
        <v>2095</v>
      </c>
      <c r="C91" s="88" t="s">
        <v>2096</v>
      </c>
      <c r="D91" s="89" t="s">
        <v>533</v>
      </c>
      <c r="E91" s="89" t="s">
        <v>131</v>
      </c>
      <c r="F91" s="102">
        <v>44993</v>
      </c>
      <c r="G91" s="91">
        <v>22370.375553000005</v>
      </c>
      <c r="H91" s="103">
        <v>-3.413084</v>
      </c>
      <c r="I91" s="91">
        <v>-0.76351978600000003</v>
      </c>
      <c r="J91" s="92">
        <f t="shared" si="1"/>
        <v>1.7148007863866128E-3</v>
      </c>
      <c r="K91" s="92">
        <f>I91/'סכום נכסי הקרן'!$C$42</f>
        <v>-5.0084134345400712E-6</v>
      </c>
    </row>
    <row r="92" spans="2:11">
      <c r="B92" s="86" t="s">
        <v>2095</v>
      </c>
      <c r="C92" s="88" t="s">
        <v>2097</v>
      </c>
      <c r="D92" s="89" t="s">
        <v>533</v>
      </c>
      <c r="E92" s="89" t="s">
        <v>131</v>
      </c>
      <c r="F92" s="102">
        <v>44993</v>
      </c>
      <c r="G92" s="91">
        <v>96875.649160000015</v>
      </c>
      <c r="H92" s="103">
        <v>-3.413084</v>
      </c>
      <c r="I92" s="91">
        <v>-3.3064476100000006</v>
      </c>
      <c r="J92" s="92">
        <f t="shared" si="1"/>
        <v>7.4260013502441668E-3</v>
      </c>
      <c r="K92" s="92">
        <f>I92/'סכום נכסי הקרן'!$C$42</f>
        <v>-2.1689099528491997E-5</v>
      </c>
    </row>
    <row r="93" spans="2:11">
      <c r="B93" s="86" t="s">
        <v>2098</v>
      </c>
      <c r="C93" s="88" t="s">
        <v>2099</v>
      </c>
      <c r="D93" s="89" t="s">
        <v>533</v>
      </c>
      <c r="E93" s="89" t="s">
        <v>131</v>
      </c>
      <c r="F93" s="102">
        <v>44993</v>
      </c>
      <c r="G93" s="91">
        <v>63935.058600000004</v>
      </c>
      <c r="H93" s="103">
        <v>-3.024718</v>
      </c>
      <c r="I93" s="91">
        <v>-1.9338549460000003</v>
      </c>
      <c r="J93" s="92">
        <f t="shared" si="1"/>
        <v>4.3432744546562947E-3</v>
      </c>
      <c r="K93" s="92">
        <f>I93/'סכום נכסי הקרן'!$C$42</f>
        <v>-1.2685388472693968E-5</v>
      </c>
    </row>
    <row r="94" spans="2:11">
      <c r="B94" s="86" t="s">
        <v>2098</v>
      </c>
      <c r="C94" s="88" t="s">
        <v>2100</v>
      </c>
      <c r="D94" s="89" t="s">
        <v>533</v>
      </c>
      <c r="E94" s="89" t="s">
        <v>131</v>
      </c>
      <c r="F94" s="102">
        <v>44993</v>
      </c>
      <c r="G94" s="91">
        <v>9461.9280000000017</v>
      </c>
      <c r="H94" s="103">
        <v>-3.024718</v>
      </c>
      <c r="I94" s="91">
        <v>-0.28619659800000002</v>
      </c>
      <c r="J94" s="92">
        <f t="shared" si="1"/>
        <v>6.42773324687061E-4</v>
      </c>
      <c r="K94" s="92">
        <f>I94/'סכום נכסי הקרן'!$C$42</f>
        <v>-1.8773460919097439E-6</v>
      </c>
    </row>
    <row r="95" spans="2:11">
      <c r="B95" s="86" t="s">
        <v>2101</v>
      </c>
      <c r="C95" s="88" t="s">
        <v>2102</v>
      </c>
      <c r="D95" s="89" t="s">
        <v>533</v>
      </c>
      <c r="E95" s="89" t="s">
        <v>131</v>
      </c>
      <c r="F95" s="102">
        <v>44980</v>
      </c>
      <c r="G95" s="91">
        <v>42598.951560000001</v>
      </c>
      <c r="H95" s="103">
        <v>-3.0145240000000002</v>
      </c>
      <c r="I95" s="91">
        <v>-1.2841555740000001</v>
      </c>
      <c r="J95" s="92">
        <f t="shared" si="1"/>
        <v>2.88410468008219E-3</v>
      </c>
      <c r="K95" s="92">
        <f>I95/'סכום נכסי הקרן'!$C$42</f>
        <v>-8.4235957558552611E-6</v>
      </c>
    </row>
    <row r="96" spans="2:11">
      <c r="B96" s="86" t="s">
        <v>2101</v>
      </c>
      <c r="C96" s="88" t="s">
        <v>2103</v>
      </c>
      <c r="D96" s="89" t="s">
        <v>533</v>
      </c>
      <c r="E96" s="89" t="s">
        <v>131</v>
      </c>
      <c r="F96" s="102">
        <v>44980</v>
      </c>
      <c r="G96" s="91">
        <v>42643.669243999997</v>
      </c>
      <c r="H96" s="103">
        <v>-3.0145240000000002</v>
      </c>
      <c r="I96" s="91">
        <v>-1.2855036000000002</v>
      </c>
      <c r="J96" s="92">
        <f t="shared" si="1"/>
        <v>2.8871322323306787E-3</v>
      </c>
      <c r="K96" s="92">
        <f>I96/'סכום נכסי הקרן'!$C$42</f>
        <v>-8.4324383184873034E-6</v>
      </c>
    </row>
    <row r="97" spans="2:11">
      <c r="B97" s="86" t="s">
        <v>2101</v>
      </c>
      <c r="C97" s="88" t="s">
        <v>2104</v>
      </c>
      <c r="D97" s="89" t="s">
        <v>533</v>
      </c>
      <c r="E97" s="89" t="s">
        <v>131</v>
      </c>
      <c r="F97" s="102">
        <v>44980</v>
      </c>
      <c r="G97" s="91">
        <v>72713.740110000013</v>
      </c>
      <c r="H97" s="103">
        <v>-3.0145240000000002</v>
      </c>
      <c r="I97" s="91">
        <v>-2.1919730710000005</v>
      </c>
      <c r="J97" s="92">
        <f t="shared" si="1"/>
        <v>4.9229859066010889E-3</v>
      </c>
      <c r="K97" s="92">
        <f>I97/'סכום נכסי הקרן'!$C$42</f>
        <v>-1.4378549944934183E-5</v>
      </c>
    </row>
    <row r="98" spans="2:11">
      <c r="B98" s="86" t="s">
        <v>2105</v>
      </c>
      <c r="C98" s="88" t="s">
        <v>2106</v>
      </c>
      <c r="D98" s="89" t="s">
        <v>533</v>
      </c>
      <c r="E98" s="89" t="s">
        <v>131</v>
      </c>
      <c r="F98" s="102">
        <v>44998</v>
      </c>
      <c r="G98" s="91">
        <v>31985.438280000002</v>
      </c>
      <c r="H98" s="103">
        <v>-2.7841369999999999</v>
      </c>
      <c r="I98" s="91">
        <v>-0.89051850600000027</v>
      </c>
      <c r="J98" s="92">
        <f t="shared" si="1"/>
        <v>2.0000291575687232E-3</v>
      </c>
      <c r="K98" s="92">
        <f>I98/'סכום נכסי הקרן'!$C$42</f>
        <v>-5.8414790696163487E-6</v>
      </c>
    </row>
    <row r="99" spans="2:11">
      <c r="B99" s="86" t="s">
        <v>2107</v>
      </c>
      <c r="C99" s="88" t="s">
        <v>2108</v>
      </c>
      <c r="D99" s="89" t="s">
        <v>533</v>
      </c>
      <c r="E99" s="89" t="s">
        <v>131</v>
      </c>
      <c r="F99" s="102">
        <v>44991</v>
      </c>
      <c r="G99" s="91">
        <v>97065.659960000019</v>
      </c>
      <c r="H99" s="103">
        <v>-2.8547340000000001</v>
      </c>
      <c r="I99" s="91">
        <v>-2.7709659599999998</v>
      </c>
      <c r="J99" s="92">
        <f t="shared" si="1"/>
        <v>6.2233549076075086E-3</v>
      </c>
      <c r="K99" s="92">
        <f>I99/'סכום נכסי הקרן'!$C$42</f>
        <v>-1.817653372602609E-5</v>
      </c>
    </row>
    <row r="100" spans="2:11">
      <c r="B100" s="86" t="s">
        <v>2109</v>
      </c>
      <c r="C100" s="88" t="s">
        <v>2110</v>
      </c>
      <c r="D100" s="89" t="s">
        <v>533</v>
      </c>
      <c r="E100" s="89" t="s">
        <v>131</v>
      </c>
      <c r="F100" s="102">
        <v>44991</v>
      </c>
      <c r="G100" s="91">
        <v>85029.833000000013</v>
      </c>
      <c r="H100" s="103">
        <v>-2.921011</v>
      </c>
      <c r="I100" s="91">
        <v>-2.4837309220000008</v>
      </c>
      <c r="J100" s="92">
        <f t="shared" si="1"/>
        <v>5.5782493346129844E-3</v>
      </c>
      <c r="K100" s="92">
        <f>I100/'סכום נכסי הקרן'!$C$42</f>
        <v>-1.6292375843587371E-5</v>
      </c>
    </row>
    <row r="101" spans="2:11">
      <c r="B101" s="86" t="s">
        <v>2111</v>
      </c>
      <c r="C101" s="88" t="s">
        <v>2112</v>
      </c>
      <c r="D101" s="89" t="s">
        <v>533</v>
      </c>
      <c r="E101" s="89" t="s">
        <v>131</v>
      </c>
      <c r="F101" s="102">
        <v>44980</v>
      </c>
      <c r="G101" s="91">
        <v>32076.774078000002</v>
      </c>
      <c r="H101" s="103">
        <v>-3.033839</v>
      </c>
      <c r="I101" s="91">
        <v>-0.97315770300000004</v>
      </c>
      <c r="J101" s="92">
        <f t="shared" si="1"/>
        <v>2.1856297963476611E-3</v>
      </c>
      <c r="K101" s="92">
        <f>I101/'סכום נכסי הקרן'!$C$42</f>
        <v>-6.3835622900692665E-6</v>
      </c>
    </row>
    <row r="102" spans="2:11">
      <c r="B102" s="86" t="s">
        <v>2113</v>
      </c>
      <c r="C102" s="88" t="s">
        <v>2114</v>
      </c>
      <c r="D102" s="89" t="s">
        <v>533</v>
      </c>
      <c r="E102" s="89" t="s">
        <v>131</v>
      </c>
      <c r="F102" s="102">
        <v>44980</v>
      </c>
      <c r="G102" s="91">
        <v>90960.306386000011</v>
      </c>
      <c r="H102" s="103">
        <v>-2.9476230000000001</v>
      </c>
      <c r="I102" s="91">
        <v>-2.6811669950000003</v>
      </c>
      <c r="J102" s="92">
        <f t="shared" si="1"/>
        <v>6.0216740361720396E-3</v>
      </c>
      <c r="K102" s="92">
        <f>I102/'סכום נכסי הקרן'!$C$42</f>
        <v>-1.7587485019024028E-5</v>
      </c>
    </row>
    <row r="103" spans="2:11">
      <c r="B103" s="86" t="s">
        <v>2115</v>
      </c>
      <c r="C103" s="88" t="s">
        <v>2116</v>
      </c>
      <c r="D103" s="89" t="s">
        <v>533</v>
      </c>
      <c r="E103" s="89" t="s">
        <v>131</v>
      </c>
      <c r="F103" s="102">
        <v>44998</v>
      </c>
      <c r="G103" s="91">
        <v>53550.835030000017</v>
      </c>
      <c r="H103" s="103">
        <v>-2.3200880000000002</v>
      </c>
      <c r="I103" s="91">
        <v>-1.2424262790000002</v>
      </c>
      <c r="J103" s="92">
        <f t="shared" si="1"/>
        <v>2.7903842170458088E-3</v>
      </c>
      <c r="K103" s="92">
        <f>I103/'סכום נכסי הקרן'!$C$42</f>
        <v>-8.1498666848814728E-6</v>
      </c>
    </row>
    <row r="104" spans="2:11">
      <c r="B104" s="86" t="s">
        <v>2115</v>
      </c>
      <c r="C104" s="88" t="s">
        <v>2117</v>
      </c>
      <c r="D104" s="89" t="s">
        <v>533</v>
      </c>
      <c r="E104" s="89" t="s">
        <v>131</v>
      </c>
      <c r="F104" s="102">
        <v>44998</v>
      </c>
      <c r="G104" s="91">
        <v>47550.826400000005</v>
      </c>
      <c r="H104" s="103">
        <v>-2.3200880000000002</v>
      </c>
      <c r="I104" s="91">
        <v>-1.1032208240000003</v>
      </c>
      <c r="J104" s="92">
        <f t="shared" si="1"/>
        <v>2.4777405526898652E-3</v>
      </c>
      <c r="K104" s="92">
        <f>I104/'סכום נכסי הקרן'!$C$42</f>
        <v>-7.2367292865229931E-6</v>
      </c>
    </row>
    <row r="105" spans="2:11">
      <c r="B105" s="86" t="s">
        <v>2118</v>
      </c>
      <c r="C105" s="88" t="s">
        <v>2119</v>
      </c>
      <c r="D105" s="89" t="s">
        <v>533</v>
      </c>
      <c r="E105" s="89" t="s">
        <v>131</v>
      </c>
      <c r="F105" s="102">
        <v>44987</v>
      </c>
      <c r="G105" s="91">
        <v>12198.01475</v>
      </c>
      <c r="H105" s="103">
        <v>-2.4015339999999998</v>
      </c>
      <c r="I105" s="91">
        <v>-0.29293942000000006</v>
      </c>
      <c r="J105" s="92">
        <f t="shared" si="1"/>
        <v>6.5791713193355061E-4</v>
      </c>
      <c r="K105" s="92">
        <f>I105/'סכום נכסי הקרן'!$C$42</f>
        <v>-1.9215765636155716E-6</v>
      </c>
    </row>
    <row r="106" spans="2:11">
      <c r="B106" s="86" t="s">
        <v>2118</v>
      </c>
      <c r="C106" s="88" t="s">
        <v>2120</v>
      </c>
      <c r="D106" s="89" t="s">
        <v>533</v>
      </c>
      <c r="E106" s="89" t="s">
        <v>131</v>
      </c>
      <c r="F106" s="102">
        <v>44987</v>
      </c>
      <c r="G106" s="91">
        <v>33348.65800000001</v>
      </c>
      <c r="H106" s="103">
        <v>-2.4015339999999998</v>
      </c>
      <c r="I106" s="91">
        <v>-0.80087922900000019</v>
      </c>
      <c r="J106" s="92">
        <f t="shared" si="1"/>
        <v>1.7987069318592674E-3</v>
      </c>
      <c r="K106" s="92">
        <f>I106/'סכום נכסי הקרן'!$C$42</f>
        <v>-5.2534778580940331E-6</v>
      </c>
    </row>
    <row r="107" spans="2:11">
      <c r="B107" s="86" t="s">
        <v>2121</v>
      </c>
      <c r="C107" s="88" t="s">
        <v>2122</v>
      </c>
      <c r="D107" s="89" t="s">
        <v>533</v>
      </c>
      <c r="E107" s="89" t="s">
        <v>131</v>
      </c>
      <c r="F107" s="102">
        <v>44987</v>
      </c>
      <c r="G107" s="91">
        <v>73208.44680000002</v>
      </c>
      <c r="H107" s="103">
        <v>-2.3730570000000002</v>
      </c>
      <c r="I107" s="91">
        <v>-1.7372782380000003</v>
      </c>
      <c r="J107" s="92">
        <f t="shared" si="1"/>
        <v>3.9017798141183328E-3</v>
      </c>
      <c r="K107" s="92">
        <f>I107/'סכום נכסי הקרן'!$C$42</f>
        <v>-1.1395916420603806E-5</v>
      </c>
    </row>
    <row r="108" spans="2:11">
      <c r="B108" s="86" t="s">
        <v>2123</v>
      </c>
      <c r="C108" s="88" t="s">
        <v>2124</v>
      </c>
      <c r="D108" s="89" t="s">
        <v>533</v>
      </c>
      <c r="E108" s="89" t="s">
        <v>131</v>
      </c>
      <c r="F108" s="102">
        <v>45001</v>
      </c>
      <c r="G108" s="91">
        <v>38165.760000000009</v>
      </c>
      <c r="H108" s="103">
        <v>-2.5197099999999999</v>
      </c>
      <c r="I108" s="91">
        <v>-0.96166654600000023</v>
      </c>
      <c r="J108" s="92">
        <f t="shared" si="1"/>
        <v>2.1598216307684502E-3</v>
      </c>
      <c r="K108" s="92">
        <f>I108/'סכום נכסי הקרן'!$C$42</f>
        <v>-6.3081844594583275E-6</v>
      </c>
    </row>
    <row r="109" spans="2:11">
      <c r="B109" s="86" t="s">
        <v>2125</v>
      </c>
      <c r="C109" s="88" t="s">
        <v>2126</v>
      </c>
      <c r="D109" s="89" t="s">
        <v>533</v>
      </c>
      <c r="E109" s="89" t="s">
        <v>131</v>
      </c>
      <c r="F109" s="102">
        <v>45001</v>
      </c>
      <c r="G109" s="91">
        <v>954.67408000000012</v>
      </c>
      <c r="H109" s="103">
        <v>-2.4627870000000001</v>
      </c>
      <c r="I109" s="91">
        <v>-2.3511584000000002E-2</v>
      </c>
      <c r="J109" s="92">
        <f t="shared" si="1"/>
        <v>5.2805026761146576E-5</v>
      </c>
      <c r="K109" s="92">
        <f>I109/'סכום נכסי הקרן'!$C$42</f>
        <v>-1.5422748084869852E-7</v>
      </c>
    </row>
    <row r="110" spans="2:11">
      <c r="B110" s="86" t="s">
        <v>2125</v>
      </c>
      <c r="C110" s="88" t="s">
        <v>2127</v>
      </c>
      <c r="D110" s="89" t="s">
        <v>533</v>
      </c>
      <c r="E110" s="89" t="s">
        <v>131</v>
      </c>
      <c r="F110" s="102">
        <v>45001</v>
      </c>
      <c r="G110" s="91">
        <v>149507.11539000002</v>
      </c>
      <c r="H110" s="103">
        <v>-2.4627859999999999</v>
      </c>
      <c r="I110" s="91">
        <v>-3.6820409360000004</v>
      </c>
      <c r="J110" s="92">
        <f t="shared" si="1"/>
        <v>8.2695521561251331E-3</v>
      </c>
      <c r="K110" s="92">
        <f>I110/'סכום נכסי הקרן'!$C$42</f>
        <v>-2.4152855798276454E-5</v>
      </c>
    </row>
    <row r="111" spans="2:11">
      <c r="B111" s="86" t="s">
        <v>2128</v>
      </c>
      <c r="C111" s="88" t="s">
        <v>2129</v>
      </c>
      <c r="D111" s="89" t="s">
        <v>533</v>
      </c>
      <c r="E111" s="89" t="s">
        <v>131</v>
      </c>
      <c r="F111" s="102">
        <v>45001</v>
      </c>
      <c r="G111" s="91">
        <v>97774.12880000002</v>
      </c>
      <c r="H111" s="103">
        <v>-2.4627859999999999</v>
      </c>
      <c r="I111" s="91">
        <v>-2.4079679700000005</v>
      </c>
      <c r="J111" s="92">
        <f t="shared" si="1"/>
        <v>5.4080921598406049E-3</v>
      </c>
      <c r="K111" s="92">
        <f>I111/'סכום נכסי הקרן'!$C$42</f>
        <v>-1.5795398301426841E-5</v>
      </c>
    </row>
    <row r="112" spans="2:11">
      <c r="B112" s="86" t="s">
        <v>2130</v>
      </c>
      <c r="C112" s="88" t="s">
        <v>2131</v>
      </c>
      <c r="D112" s="89" t="s">
        <v>533</v>
      </c>
      <c r="E112" s="89" t="s">
        <v>131</v>
      </c>
      <c r="F112" s="102">
        <v>44987</v>
      </c>
      <c r="G112" s="91">
        <v>47305.973704000011</v>
      </c>
      <c r="H112" s="103">
        <v>-2.1335229999999998</v>
      </c>
      <c r="I112" s="91">
        <v>-1.0092838500000003</v>
      </c>
      <c r="J112" s="92">
        <f t="shared" si="1"/>
        <v>2.2667660634367749E-3</v>
      </c>
      <c r="K112" s="92">
        <f>I112/'סכום נכסי הקרן'!$C$42</f>
        <v>-6.6205367382638165E-6</v>
      </c>
    </row>
    <row r="113" spans="2:11">
      <c r="B113" s="86" t="s">
        <v>2132</v>
      </c>
      <c r="C113" s="88" t="s">
        <v>2133</v>
      </c>
      <c r="D113" s="89" t="s">
        <v>533</v>
      </c>
      <c r="E113" s="89" t="s">
        <v>131</v>
      </c>
      <c r="F113" s="102">
        <v>44987</v>
      </c>
      <c r="G113" s="91">
        <v>64508.145960000009</v>
      </c>
      <c r="H113" s="103">
        <v>-2.1335229999999998</v>
      </c>
      <c r="I113" s="91">
        <v>-1.376296159</v>
      </c>
      <c r="J113" s="92">
        <f t="shared" si="1"/>
        <v>3.091044631755063E-3</v>
      </c>
      <c r="K113" s="92">
        <f>I113/'סכום נכסי הקרן'!$C$42</f>
        <v>-9.0280046424906891E-6</v>
      </c>
    </row>
    <row r="114" spans="2:11">
      <c r="B114" s="86" t="s">
        <v>2134</v>
      </c>
      <c r="C114" s="88" t="s">
        <v>2135</v>
      </c>
      <c r="D114" s="89" t="s">
        <v>533</v>
      </c>
      <c r="E114" s="89" t="s">
        <v>131</v>
      </c>
      <c r="F114" s="102">
        <v>44987</v>
      </c>
      <c r="G114" s="91">
        <v>16616.513565000005</v>
      </c>
      <c r="H114" s="103">
        <v>-2.1099890000000001</v>
      </c>
      <c r="I114" s="91">
        <v>-0.35060667400000006</v>
      </c>
      <c r="J114" s="92">
        <f t="shared" si="1"/>
        <v>7.8743290129693489E-4</v>
      </c>
      <c r="K114" s="92">
        <f>I114/'סכום נכסי הקרן'!$C$42</f>
        <v>-2.2998528767675067E-6</v>
      </c>
    </row>
    <row r="115" spans="2:11">
      <c r="B115" s="86" t="s">
        <v>2136</v>
      </c>
      <c r="C115" s="88" t="s">
        <v>2137</v>
      </c>
      <c r="D115" s="89" t="s">
        <v>533</v>
      </c>
      <c r="E115" s="89" t="s">
        <v>131</v>
      </c>
      <c r="F115" s="102">
        <v>44987</v>
      </c>
      <c r="G115" s="91">
        <v>53771.712450000014</v>
      </c>
      <c r="H115" s="103">
        <v>-2.1051760000000002</v>
      </c>
      <c r="I115" s="91">
        <v>-1.1319893150000002</v>
      </c>
      <c r="J115" s="92">
        <f t="shared" si="1"/>
        <v>2.5423521474311124E-3</v>
      </c>
      <c r="K115" s="92">
        <f>I115/'סכום נכסי הקרן'!$C$42</f>
        <v>-7.4254401745154157E-6</v>
      </c>
    </row>
    <row r="116" spans="2:11">
      <c r="B116" s="86" t="s">
        <v>2138</v>
      </c>
      <c r="C116" s="88" t="s">
        <v>2139</v>
      </c>
      <c r="D116" s="89" t="s">
        <v>533</v>
      </c>
      <c r="E116" s="89" t="s">
        <v>131</v>
      </c>
      <c r="F116" s="102">
        <v>44987</v>
      </c>
      <c r="G116" s="91">
        <v>73149.825775999998</v>
      </c>
      <c r="H116" s="103">
        <v>-2.0768450000000001</v>
      </c>
      <c r="I116" s="91">
        <v>-1.5192086250000003</v>
      </c>
      <c r="J116" s="92">
        <f t="shared" si="1"/>
        <v>3.4120139289164739E-3</v>
      </c>
      <c r="K116" s="92">
        <f>I116/'סכום נכסי הקרן'!$C$42</f>
        <v>-9.9654586912291884E-6</v>
      </c>
    </row>
    <row r="117" spans="2:11">
      <c r="B117" s="86" t="s">
        <v>2140</v>
      </c>
      <c r="C117" s="88" t="s">
        <v>2141</v>
      </c>
      <c r="D117" s="89" t="s">
        <v>533</v>
      </c>
      <c r="E117" s="89" t="s">
        <v>131</v>
      </c>
      <c r="F117" s="102">
        <v>45007</v>
      </c>
      <c r="G117" s="91">
        <v>62513.682554000014</v>
      </c>
      <c r="H117" s="103">
        <v>-1.6810039999999999</v>
      </c>
      <c r="I117" s="91">
        <v>-1.0508577230000002</v>
      </c>
      <c r="J117" s="92">
        <f t="shared" si="1"/>
        <v>2.3601374618219071E-3</v>
      </c>
      <c r="K117" s="92">
        <f>I117/'סכום נכסי הקרן'!$C$42</f>
        <v>-6.8932462971737443E-6</v>
      </c>
    </row>
    <row r="118" spans="2:11">
      <c r="B118" s="86" t="s">
        <v>2142</v>
      </c>
      <c r="C118" s="88" t="s">
        <v>2143</v>
      </c>
      <c r="D118" s="89" t="s">
        <v>533</v>
      </c>
      <c r="E118" s="89" t="s">
        <v>131</v>
      </c>
      <c r="F118" s="102">
        <v>45007</v>
      </c>
      <c r="G118" s="91">
        <v>80859.044700000013</v>
      </c>
      <c r="H118" s="103">
        <v>-1.6528529999999999</v>
      </c>
      <c r="I118" s="91">
        <v>-1.3364815170000002</v>
      </c>
      <c r="J118" s="92">
        <f t="shared" si="1"/>
        <v>3.0016243172285954E-3</v>
      </c>
      <c r="K118" s="92">
        <f>I118/'סכום נכסי הקרן'!$C$42</f>
        <v>-8.7668350021741214E-6</v>
      </c>
    </row>
    <row r="119" spans="2:11">
      <c r="B119" s="86" t="s">
        <v>2144</v>
      </c>
      <c r="C119" s="88" t="s">
        <v>2145</v>
      </c>
      <c r="D119" s="89" t="s">
        <v>533</v>
      </c>
      <c r="E119" s="89" t="s">
        <v>131</v>
      </c>
      <c r="F119" s="102">
        <v>44985</v>
      </c>
      <c r="G119" s="91">
        <v>32348.095125000007</v>
      </c>
      <c r="H119" s="103">
        <v>-1.846265</v>
      </c>
      <c r="I119" s="91">
        <v>-0.59723164700000009</v>
      </c>
      <c r="J119" s="92">
        <f t="shared" si="1"/>
        <v>1.3413317070614487E-3</v>
      </c>
      <c r="K119" s="92">
        <f>I119/'סכום נכסי הקרן'!$C$42</f>
        <v>-3.9176234319188863E-6</v>
      </c>
    </row>
    <row r="120" spans="2:11">
      <c r="B120" s="86" t="s">
        <v>2144</v>
      </c>
      <c r="C120" s="88" t="s">
        <v>2146</v>
      </c>
      <c r="D120" s="89" t="s">
        <v>533</v>
      </c>
      <c r="E120" s="89" t="s">
        <v>131</v>
      </c>
      <c r="F120" s="102">
        <v>44985</v>
      </c>
      <c r="G120" s="91">
        <v>122573.93125000002</v>
      </c>
      <c r="H120" s="103">
        <v>-1.846265</v>
      </c>
      <c r="I120" s="91">
        <v>-2.2630399269999999</v>
      </c>
      <c r="J120" s="92">
        <f t="shared" si="1"/>
        <v>5.0825960474112745E-3</v>
      </c>
      <c r="K120" s="92">
        <f>I120/'סכום נכסי הקרן'!$C$42</f>
        <v>-1.4844722797121304E-5</v>
      </c>
    </row>
    <row r="121" spans="2:11">
      <c r="B121" s="86" t="s">
        <v>2147</v>
      </c>
      <c r="C121" s="88" t="s">
        <v>2148</v>
      </c>
      <c r="D121" s="89" t="s">
        <v>533</v>
      </c>
      <c r="E121" s="89" t="s">
        <v>131</v>
      </c>
      <c r="F121" s="102">
        <v>44991</v>
      </c>
      <c r="G121" s="91">
        <v>73544.358750000014</v>
      </c>
      <c r="H121" s="103">
        <v>-1.8174630000000001</v>
      </c>
      <c r="I121" s="91">
        <v>-1.3366411450000002</v>
      </c>
      <c r="J121" s="92">
        <f t="shared" si="1"/>
        <v>3.0019828281996909E-3</v>
      </c>
      <c r="K121" s="92">
        <f>I121/'סכום נכסי הקרן'!$C$42</f>
        <v>-8.767882104075589E-6</v>
      </c>
    </row>
    <row r="122" spans="2:11">
      <c r="B122" s="86" t="s">
        <v>2149</v>
      </c>
      <c r="C122" s="88" t="s">
        <v>2150</v>
      </c>
      <c r="D122" s="89" t="s">
        <v>533</v>
      </c>
      <c r="E122" s="89" t="s">
        <v>131</v>
      </c>
      <c r="F122" s="102">
        <v>44985</v>
      </c>
      <c r="G122" s="91">
        <v>14363.453986000002</v>
      </c>
      <c r="H122" s="103">
        <v>-1.834927</v>
      </c>
      <c r="I122" s="91">
        <v>-0.26355895600000007</v>
      </c>
      <c r="J122" s="92">
        <f t="shared" si="1"/>
        <v>5.9193109765466481E-4</v>
      </c>
      <c r="K122" s="92">
        <f>I122/'סכום נכסי הקרן'!$C$42</f>
        <v>-1.7288513542512908E-6</v>
      </c>
    </row>
    <row r="123" spans="2:11">
      <c r="B123" s="86" t="s">
        <v>2151</v>
      </c>
      <c r="C123" s="88" t="s">
        <v>2152</v>
      </c>
      <c r="D123" s="89" t="s">
        <v>533</v>
      </c>
      <c r="E123" s="89" t="s">
        <v>131</v>
      </c>
      <c r="F123" s="102">
        <v>44985</v>
      </c>
      <c r="G123" s="91">
        <v>32352.572370000005</v>
      </c>
      <c r="H123" s="103">
        <v>-1.832171</v>
      </c>
      <c r="I123" s="91">
        <v>-0.59275440200000018</v>
      </c>
      <c r="J123" s="92">
        <f t="shared" si="1"/>
        <v>1.3312761939134957E-3</v>
      </c>
      <c r="K123" s="92">
        <f>I123/'סכום נכסי הקרן'!$C$42</f>
        <v>-3.8882543252907482E-6</v>
      </c>
    </row>
    <row r="124" spans="2:11">
      <c r="B124" s="86" t="s">
        <v>2153</v>
      </c>
      <c r="C124" s="88" t="s">
        <v>2154</v>
      </c>
      <c r="D124" s="89" t="s">
        <v>533</v>
      </c>
      <c r="E124" s="89" t="s">
        <v>131</v>
      </c>
      <c r="F124" s="102">
        <v>44985</v>
      </c>
      <c r="G124" s="91">
        <v>122994.21830500002</v>
      </c>
      <c r="H124" s="103">
        <v>-1.7870950000000001</v>
      </c>
      <c r="I124" s="91">
        <v>-2.1980234270000008</v>
      </c>
      <c r="J124" s="92">
        <f t="shared" si="1"/>
        <v>4.9365744938478897E-3</v>
      </c>
      <c r="K124" s="92">
        <f>I124/'סכום נכסי הקרן'!$C$42</f>
        <v>-1.441823809032319E-5</v>
      </c>
    </row>
    <row r="125" spans="2:11">
      <c r="B125" s="86" t="s">
        <v>2153</v>
      </c>
      <c r="C125" s="88" t="s">
        <v>2155</v>
      </c>
      <c r="D125" s="89" t="s">
        <v>533</v>
      </c>
      <c r="E125" s="89" t="s">
        <v>131</v>
      </c>
      <c r="F125" s="102">
        <v>44985</v>
      </c>
      <c r="G125" s="91">
        <v>958.01358400000015</v>
      </c>
      <c r="H125" s="103">
        <v>-1.7870950000000001</v>
      </c>
      <c r="I125" s="91">
        <v>-1.7120611000000004E-2</v>
      </c>
      <c r="J125" s="92">
        <f t="shared" si="1"/>
        <v>3.8451442574952863E-5</v>
      </c>
      <c r="K125" s="92">
        <f>I125/'סכום נכסי הקרן'!$C$42</f>
        <v>-1.1230501122852962E-7</v>
      </c>
    </row>
    <row r="126" spans="2:11">
      <c r="B126" s="86" t="s">
        <v>2156</v>
      </c>
      <c r="C126" s="88" t="s">
        <v>2157</v>
      </c>
      <c r="D126" s="89" t="s">
        <v>533</v>
      </c>
      <c r="E126" s="89" t="s">
        <v>131</v>
      </c>
      <c r="F126" s="102">
        <v>44991</v>
      </c>
      <c r="G126" s="91">
        <v>38323.723840000006</v>
      </c>
      <c r="H126" s="103">
        <v>-1.7498640000000001</v>
      </c>
      <c r="I126" s="91">
        <v>-0.67061303899999991</v>
      </c>
      <c r="J126" s="92">
        <f t="shared" si="1"/>
        <v>1.5061400997384447E-3</v>
      </c>
      <c r="K126" s="92">
        <f>I126/'סכום נכסי הקרן'!$C$42</f>
        <v>-4.3989788025026299E-6</v>
      </c>
    </row>
    <row r="127" spans="2:11">
      <c r="B127" s="86" t="s">
        <v>2158</v>
      </c>
      <c r="C127" s="88" t="s">
        <v>2159</v>
      </c>
      <c r="D127" s="89" t="s">
        <v>533</v>
      </c>
      <c r="E127" s="89" t="s">
        <v>131</v>
      </c>
      <c r="F127" s="102">
        <v>44991</v>
      </c>
      <c r="G127" s="91">
        <v>105544.89191000002</v>
      </c>
      <c r="H127" s="103">
        <v>-1.6907890000000001</v>
      </c>
      <c r="I127" s="91">
        <v>-1.7845412730000003</v>
      </c>
      <c r="J127" s="92">
        <f t="shared" si="1"/>
        <v>4.0079285886112813E-3</v>
      </c>
      <c r="K127" s="92">
        <f>I127/'סכום נכסי הקרן'!$C$42</f>
        <v>-1.1705944822999573E-5</v>
      </c>
    </row>
    <row r="128" spans="2:11">
      <c r="B128" s="86" t="s">
        <v>2160</v>
      </c>
      <c r="C128" s="88" t="s">
        <v>2161</v>
      </c>
      <c r="D128" s="89" t="s">
        <v>533</v>
      </c>
      <c r="E128" s="89" t="s">
        <v>131</v>
      </c>
      <c r="F128" s="102">
        <v>45007</v>
      </c>
      <c r="G128" s="91">
        <v>36817.985550000005</v>
      </c>
      <c r="H128" s="103">
        <v>-1.6764049999999999</v>
      </c>
      <c r="I128" s="91">
        <v>-0.61721869100000015</v>
      </c>
      <c r="J128" s="92">
        <f t="shared" si="1"/>
        <v>1.3862209154319361E-3</v>
      </c>
      <c r="K128" s="92">
        <f>I128/'סכום נכסי הקרן'!$C$42</f>
        <v>-4.0487312061008424E-6</v>
      </c>
    </row>
    <row r="129" spans="2:11">
      <c r="B129" s="86" t="s">
        <v>2160</v>
      </c>
      <c r="C129" s="88" t="s">
        <v>2162</v>
      </c>
      <c r="D129" s="89" t="s">
        <v>533</v>
      </c>
      <c r="E129" s="89" t="s">
        <v>131</v>
      </c>
      <c r="F129" s="102">
        <v>45007</v>
      </c>
      <c r="G129" s="91">
        <v>33362.159070000009</v>
      </c>
      <c r="H129" s="103">
        <v>-1.6764049999999999</v>
      </c>
      <c r="I129" s="91">
        <v>-0.5592850330000001</v>
      </c>
      <c r="J129" s="92">
        <f t="shared" si="1"/>
        <v>1.2561068252429843E-3</v>
      </c>
      <c r="K129" s="92">
        <f>I129/'סכום נכסי הקרן'!$C$42</f>
        <v>-3.6687073791358005E-6</v>
      </c>
    </row>
    <row r="130" spans="2:11">
      <c r="B130" s="86" t="s">
        <v>2160</v>
      </c>
      <c r="C130" s="88" t="s">
        <v>2163</v>
      </c>
      <c r="D130" s="89" t="s">
        <v>533</v>
      </c>
      <c r="E130" s="89" t="s">
        <v>131</v>
      </c>
      <c r="F130" s="102">
        <v>45007</v>
      </c>
      <c r="G130" s="91">
        <v>43184.520440000008</v>
      </c>
      <c r="H130" s="103">
        <v>-1.6764049999999999</v>
      </c>
      <c r="I130" s="91">
        <v>-0.72394762900000009</v>
      </c>
      <c r="J130" s="92">
        <f t="shared" si="1"/>
        <v>1.6259250726371143E-3</v>
      </c>
      <c r="K130" s="92">
        <f>I130/'סכום נכסי הקרן'!$C$42</f>
        <v>-4.7488344080542682E-6</v>
      </c>
    </row>
    <row r="131" spans="2:11">
      <c r="B131" s="86" t="s">
        <v>2164</v>
      </c>
      <c r="C131" s="88" t="s">
        <v>2165</v>
      </c>
      <c r="D131" s="89" t="s">
        <v>533</v>
      </c>
      <c r="E131" s="89" t="s">
        <v>131</v>
      </c>
      <c r="F131" s="102">
        <v>44984</v>
      </c>
      <c r="G131" s="91">
        <v>32460.026250000006</v>
      </c>
      <c r="H131" s="103">
        <v>-1.495071</v>
      </c>
      <c r="I131" s="91">
        <v>-0.48530052200000007</v>
      </c>
      <c r="J131" s="92">
        <f t="shared" si="1"/>
        <v>1.089943878362615E-3</v>
      </c>
      <c r="K131" s="92">
        <f>I131/'סכום נכסי הקרן'!$C$42</f>
        <v>-3.183395766215428E-6</v>
      </c>
    </row>
    <row r="132" spans="2:11">
      <c r="B132" s="86" t="s">
        <v>2166</v>
      </c>
      <c r="C132" s="88" t="s">
        <v>2167</v>
      </c>
      <c r="D132" s="89" t="s">
        <v>533</v>
      </c>
      <c r="E132" s="89" t="s">
        <v>131</v>
      </c>
      <c r="F132" s="102">
        <v>44984</v>
      </c>
      <c r="G132" s="91">
        <v>38542.116800000011</v>
      </c>
      <c r="H132" s="103">
        <v>-1.5232619999999999</v>
      </c>
      <c r="I132" s="91">
        <v>-0.5870973450000001</v>
      </c>
      <c r="J132" s="92">
        <f t="shared" si="1"/>
        <v>1.3185709229171078E-3</v>
      </c>
      <c r="K132" s="92">
        <f>I132/'סכום נכסי הקרן'!$C$42</f>
        <v>-3.8511460789842683E-6</v>
      </c>
    </row>
    <row r="133" spans="2:11">
      <c r="B133" s="86" t="s">
        <v>2168</v>
      </c>
      <c r="C133" s="88" t="s">
        <v>2169</v>
      </c>
      <c r="D133" s="89" t="s">
        <v>533</v>
      </c>
      <c r="E133" s="89" t="s">
        <v>131</v>
      </c>
      <c r="F133" s="102">
        <v>45005</v>
      </c>
      <c r="G133" s="91">
        <v>48851.220195000002</v>
      </c>
      <c r="H133" s="103">
        <v>-1.1220509999999999</v>
      </c>
      <c r="I133" s="91">
        <v>-0.54813567400000007</v>
      </c>
      <c r="J133" s="92">
        <f t="shared" si="1"/>
        <v>1.2310663090291626E-3</v>
      </c>
      <c r="K133" s="92">
        <f>I133/'סכום נכסי הקרן'!$C$42</f>
        <v>-3.5955716196885522E-6</v>
      </c>
    </row>
    <row r="134" spans="2:11">
      <c r="B134" s="86" t="s">
        <v>2170</v>
      </c>
      <c r="C134" s="88" t="s">
        <v>2171</v>
      </c>
      <c r="D134" s="89" t="s">
        <v>533</v>
      </c>
      <c r="E134" s="89" t="s">
        <v>131</v>
      </c>
      <c r="F134" s="102">
        <v>44984</v>
      </c>
      <c r="G134" s="91">
        <v>103172.887573</v>
      </c>
      <c r="H134" s="103">
        <v>-1.439554</v>
      </c>
      <c r="I134" s="91">
        <v>-1.4852297320000005</v>
      </c>
      <c r="J134" s="92">
        <f t="shared" si="1"/>
        <v>3.3357002124871967E-3</v>
      </c>
      <c r="K134" s="92">
        <f>I134/'סכום נכסי הקרן'!$C$42</f>
        <v>-9.7425694520602141E-6</v>
      </c>
    </row>
    <row r="135" spans="2:11">
      <c r="B135" s="86" t="s">
        <v>2172</v>
      </c>
      <c r="C135" s="88" t="s">
        <v>2173</v>
      </c>
      <c r="D135" s="89" t="s">
        <v>533</v>
      </c>
      <c r="E135" s="89" t="s">
        <v>131</v>
      </c>
      <c r="F135" s="102">
        <v>44984</v>
      </c>
      <c r="G135" s="91">
        <v>54368.678450000007</v>
      </c>
      <c r="H135" s="103">
        <v>-1.314252</v>
      </c>
      <c r="I135" s="91">
        <v>-0.71454118500000019</v>
      </c>
      <c r="J135" s="92">
        <f t="shared" si="1"/>
        <v>1.6047989959275561E-3</v>
      </c>
      <c r="K135" s="92">
        <f>I135/'סכום נכסי הקרן'!$C$42</f>
        <v>-4.6871315401460768E-6</v>
      </c>
    </row>
    <row r="136" spans="2:11">
      <c r="B136" s="86" t="s">
        <v>2174</v>
      </c>
      <c r="C136" s="88" t="s">
        <v>2175</v>
      </c>
      <c r="D136" s="89" t="s">
        <v>533</v>
      </c>
      <c r="E136" s="89" t="s">
        <v>131</v>
      </c>
      <c r="F136" s="102">
        <v>45090</v>
      </c>
      <c r="G136" s="91">
        <v>89737.421535000016</v>
      </c>
      <c r="H136" s="103">
        <v>-3.9008470000000002</v>
      </c>
      <c r="I136" s="91">
        <v>-3.5005193030000004</v>
      </c>
      <c r="J136" s="92">
        <f t="shared" si="1"/>
        <v>7.8618699392106108E-3</v>
      </c>
      <c r="K136" s="92">
        <f>I136/'סכום נכסי הקרן'!$C$42</f>
        <v>-2.2962139588890819E-5</v>
      </c>
    </row>
    <row r="137" spans="2:11">
      <c r="B137" s="86" t="s">
        <v>2176</v>
      </c>
      <c r="C137" s="88" t="s">
        <v>2177</v>
      </c>
      <c r="D137" s="89" t="s">
        <v>533</v>
      </c>
      <c r="E137" s="89" t="s">
        <v>131</v>
      </c>
      <c r="F137" s="102">
        <v>45090</v>
      </c>
      <c r="G137" s="91">
        <v>37002.937510000011</v>
      </c>
      <c r="H137" s="103">
        <v>-3.7541769999999999</v>
      </c>
      <c r="I137" s="91">
        <v>-1.3891557760000004</v>
      </c>
      <c r="J137" s="92">
        <f t="shared" si="1"/>
        <v>3.1199262426164632E-3</v>
      </c>
      <c r="K137" s="92">
        <f>I137/'סכום נכסי הקרן'!$C$42</f>
        <v>-9.1123590753774371E-6</v>
      </c>
    </row>
    <row r="138" spans="2:11">
      <c r="B138" s="86" t="s">
        <v>2178</v>
      </c>
      <c r="C138" s="88" t="s">
        <v>2179</v>
      </c>
      <c r="D138" s="89" t="s">
        <v>533</v>
      </c>
      <c r="E138" s="89" t="s">
        <v>131</v>
      </c>
      <c r="F138" s="102">
        <v>45090</v>
      </c>
      <c r="G138" s="91">
        <v>88334.548299000016</v>
      </c>
      <c r="H138" s="103">
        <v>-3.6079210000000002</v>
      </c>
      <c r="I138" s="91">
        <v>-3.1870405220000002</v>
      </c>
      <c r="J138" s="92">
        <f t="shared" si="1"/>
        <v>7.1578231416934111E-3</v>
      </c>
      <c r="K138" s="92">
        <f>I138/'סכום נכסי הקרן'!$C$42</f>
        <v>-2.0905832251488503E-5</v>
      </c>
    </row>
    <row r="139" spans="2:11">
      <c r="B139" s="86" t="s">
        <v>2178</v>
      </c>
      <c r="C139" s="88" t="s">
        <v>2180</v>
      </c>
      <c r="D139" s="89" t="s">
        <v>533</v>
      </c>
      <c r="E139" s="89" t="s">
        <v>131</v>
      </c>
      <c r="F139" s="102">
        <v>45090</v>
      </c>
      <c r="G139" s="91">
        <v>18801.937600000005</v>
      </c>
      <c r="H139" s="103">
        <v>-3.6079210000000002</v>
      </c>
      <c r="I139" s="91">
        <v>-0.67835901300000012</v>
      </c>
      <c r="J139" s="92">
        <f t="shared" si="1"/>
        <v>1.5235369014325016E-3</v>
      </c>
      <c r="K139" s="92">
        <f>I139/'סכום נכסי הקרן'!$C$42</f>
        <v>-4.4497895882301906E-6</v>
      </c>
    </row>
    <row r="140" spans="2:11">
      <c r="B140" s="86" t="s">
        <v>2181</v>
      </c>
      <c r="C140" s="88" t="s">
        <v>2182</v>
      </c>
      <c r="D140" s="89" t="s">
        <v>533</v>
      </c>
      <c r="E140" s="89" t="s">
        <v>131</v>
      </c>
      <c r="F140" s="102">
        <v>45019</v>
      </c>
      <c r="G140" s="91">
        <v>90194.100525000016</v>
      </c>
      <c r="H140" s="103">
        <v>-3.4203960000000002</v>
      </c>
      <c r="I140" s="91">
        <v>-3.0849955400000009</v>
      </c>
      <c r="J140" s="92">
        <f t="shared" ref="J140:J203" si="2">IFERROR(I140/$I$11,0)</f>
        <v>6.9286387530384111E-3</v>
      </c>
      <c r="K140" s="92">
        <f>I140/'סכום נכסי הקרן'!$C$42</f>
        <v>-2.0236454105502649E-5</v>
      </c>
    </row>
    <row r="141" spans="2:11">
      <c r="B141" s="86" t="s">
        <v>2181</v>
      </c>
      <c r="C141" s="88" t="s">
        <v>2183</v>
      </c>
      <c r="D141" s="89" t="s">
        <v>533</v>
      </c>
      <c r="E141" s="89" t="s">
        <v>131</v>
      </c>
      <c r="F141" s="102">
        <v>45019</v>
      </c>
      <c r="G141" s="91">
        <v>32977.601999999999</v>
      </c>
      <c r="H141" s="103">
        <v>-3.4203960000000002</v>
      </c>
      <c r="I141" s="91">
        <v>-1.1279646290000003</v>
      </c>
      <c r="J141" s="92">
        <f t="shared" si="2"/>
        <v>2.5333130434755809E-3</v>
      </c>
      <c r="K141" s="92">
        <f>I141/'סכום נכסי הקרן'!$C$42</f>
        <v>-7.3990396911202091E-6</v>
      </c>
    </row>
    <row r="142" spans="2:11">
      <c r="B142" s="86" t="s">
        <v>2184</v>
      </c>
      <c r="C142" s="88" t="s">
        <v>2185</v>
      </c>
      <c r="D142" s="89" t="s">
        <v>533</v>
      </c>
      <c r="E142" s="89" t="s">
        <v>131</v>
      </c>
      <c r="F142" s="102">
        <v>45019</v>
      </c>
      <c r="G142" s="91">
        <v>82017.229320000013</v>
      </c>
      <c r="H142" s="103">
        <v>-3.368058</v>
      </c>
      <c r="I142" s="91">
        <v>-2.7623877670000008</v>
      </c>
      <c r="J142" s="92">
        <f t="shared" si="2"/>
        <v>6.2040890125097036E-3</v>
      </c>
      <c r="K142" s="92">
        <f>I142/'סכום נכסי הקרן'!$C$42</f>
        <v>-1.8120263884886344E-5</v>
      </c>
    </row>
    <row r="143" spans="2:11">
      <c r="B143" s="86" t="s">
        <v>2184</v>
      </c>
      <c r="C143" s="88" t="s">
        <v>2186</v>
      </c>
      <c r="D143" s="89" t="s">
        <v>533</v>
      </c>
      <c r="E143" s="89" t="s">
        <v>131</v>
      </c>
      <c r="F143" s="102">
        <v>45019</v>
      </c>
      <c r="G143" s="91">
        <v>14140.414080000002</v>
      </c>
      <c r="H143" s="103">
        <v>-3.368058</v>
      </c>
      <c r="I143" s="91">
        <v>-0.47625733100000012</v>
      </c>
      <c r="J143" s="92">
        <f t="shared" si="2"/>
        <v>1.0696336371316898E-3</v>
      </c>
      <c r="K143" s="92">
        <f>I143/'סכום נכסי הקרן'!$C$42</f>
        <v>-3.1240757065051328E-6</v>
      </c>
    </row>
    <row r="144" spans="2:11">
      <c r="B144" s="86" t="s">
        <v>2184</v>
      </c>
      <c r="C144" s="88" t="s">
        <v>2187</v>
      </c>
      <c r="D144" s="89" t="s">
        <v>533</v>
      </c>
      <c r="E144" s="89" t="s">
        <v>131</v>
      </c>
      <c r="F144" s="102">
        <v>45019</v>
      </c>
      <c r="G144" s="91">
        <v>21232.886688000002</v>
      </c>
      <c r="H144" s="103">
        <v>-3.368058</v>
      </c>
      <c r="I144" s="91">
        <v>-0.71513591500000007</v>
      </c>
      <c r="J144" s="92">
        <f t="shared" si="2"/>
        <v>1.6061347091472886E-3</v>
      </c>
      <c r="K144" s="92">
        <f>I144/'סכום נכסי הקרן'!$C$42</f>
        <v>-4.6910327536791648E-6</v>
      </c>
    </row>
    <row r="145" spans="2:11">
      <c r="B145" s="86" t="s">
        <v>2188</v>
      </c>
      <c r="C145" s="88" t="s">
        <v>2189</v>
      </c>
      <c r="D145" s="89" t="s">
        <v>533</v>
      </c>
      <c r="E145" s="89" t="s">
        <v>131</v>
      </c>
      <c r="F145" s="102">
        <v>45091</v>
      </c>
      <c r="G145" s="91">
        <v>50922.665280000008</v>
      </c>
      <c r="H145" s="103">
        <v>-3.5232800000000002</v>
      </c>
      <c r="I145" s="91">
        <v>-1.7941480470000002</v>
      </c>
      <c r="J145" s="92">
        <f t="shared" si="2"/>
        <v>4.02950458953739E-3</v>
      </c>
      <c r="K145" s="92">
        <f>I145/'סכום נכסי הקרן'!$C$42</f>
        <v>-1.1768961783196841E-5</v>
      </c>
    </row>
    <row r="146" spans="2:11">
      <c r="B146" s="86" t="s">
        <v>2190</v>
      </c>
      <c r="C146" s="88" t="s">
        <v>2191</v>
      </c>
      <c r="D146" s="89" t="s">
        <v>533</v>
      </c>
      <c r="E146" s="89" t="s">
        <v>131</v>
      </c>
      <c r="F146" s="102">
        <v>45019</v>
      </c>
      <c r="G146" s="91">
        <v>10620.025140000002</v>
      </c>
      <c r="H146" s="103">
        <v>-3.3331949999999999</v>
      </c>
      <c r="I146" s="91">
        <v>-0.35398616200000005</v>
      </c>
      <c r="J146" s="92">
        <f t="shared" si="2"/>
        <v>7.9502294517823922E-4</v>
      </c>
      <c r="K146" s="92">
        <f>I146/'סכום נכסי הקרן'!$C$42</f>
        <v>-2.3220210948168909E-6</v>
      </c>
    </row>
    <row r="147" spans="2:11">
      <c r="B147" s="86" t="s">
        <v>2192</v>
      </c>
      <c r="C147" s="88" t="s">
        <v>2193</v>
      </c>
      <c r="D147" s="89" t="s">
        <v>533</v>
      </c>
      <c r="E147" s="89" t="s">
        <v>131</v>
      </c>
      <c r="F147" s="102">
        <v>45091</v>
      </c>
      <c r="G147" s="91">
        <v>115960.87680000001</v>
      </c>
      <c r="H147" s="103">
        <v>-3.4651209999999999</v>
      </c>
      <c r="I147" s="91">
        <v>-4.0181844460000011</v>
      </c>
      <c r="J147" s="92">
        <f t="shared" si="2"/>
        <v>9.0245020157830695E-3</v>
      </c>
      <c r="K147" s="92">
        <f>I147/'סכום נכסי הקרן'!$C$42</f>
        <v>-2.6357835554252888E-5</v>
      </c>
    </row>
    <row r="148" spans="2:11">
      <c r="B148" s="86" t="s">
        <v>2192</v>
      </c>
      <c r="C148" s="88" t="s">
        <v>2194</v>
      </c>
      <c r="D148" s="89" t="s">
        <v>533</v>
      </c>
      <c r="E148" s="89" t="s">
        <v>131</v>
      </c>
      <c r="F148" s="102">
        <v>45091</v>
      </c>
      <c r="G148" s="91">
        <v>42459.40800000001</v>
      </c>
      <c r="H148" s="103">
        <v>-3.4651209999999999</v>
      </c>
      <c r="I148" s="91">
        <v>-1.4712697720000003</v>
      </c>
      <c r="J148" s="92">
        <f t="shared" si="2"/>
        <v>3.3043473244221242E-3</v>
      </c>
      <c r="K148" s="92">
        <f>I148/'סכום נכסי הקרן'!$C$42</f>
        <v>-9.6509971673707336E-6</v>
      </c>
    </row>
    <row r="149" spans="2:11">
      <c r="B149" s="86" t="s">
        <v>2195</v>
      </c>
      <c r="C149" s="88" t="s">
        <v>2196</v>
      </c>
      <c r="D149" s="89" t="s">
        <v>533</v>
      </c>
      <c r="E149" s="89" t="s">
        <v>131</v>
      </c>
      <c r="F149" s="102">
        <v>45019</v>
      </c>
      <c r="G149" s="91">
        <v>99058.26250300002</v>
      </c>
      <c r="H149" s="103">
        <v>-3.2664409999999999</v>
      </c>
      <c r="I149" s="91">
        <v>-3.2356792550000009</v>
      </c>
      <c r="J149" s="92">
        <f t="shared" si="2"/>
        <v>7.2670616174036525E-3</v>
      </c>
      <c r="K149" s="92">
        <f>I149/'סכום נכסי הקרן'!$C$42</f>
        <v>-2.1224884734820235E-5</v>
      </c>
    </row>
    <row r="150" spans="2:11">
      <c r="B150" s="86" t="s">
        <v>2197</v>
      </c>
      <c r="C150" s="88" t="s">
        <v>2198</v>
      </c>
      <c r="D150" s="89" t="s">
        <v>533</v>
      </c>
      <c r="E150" s="89" t="s">
        <v>131</v>
      </c>
      <c r="F150" s="102">
        <v>45092</v>
      </c>
      <c r="G150" s="91">
        <v>1139360.0000000002</v>
      </c>
      <c r="H150" s="103">
        <v>-3.1868059999999998</v>
      </c>
      <c r="I150" s="91">
        <v>-36.309190000000008</v>
      </c>
      <c r="J150" s="92">
        <f t="shared" si="2"/>
        <v>8.1547366167483898E-2</v>
      </c>
      <c r="K150" s="92">
        <f>I150/'סכום נכסי הקרן'!$C$42</f>
        <v>-2.381751440207838E-4</v>
      </c>
    </row>
    <row r="151" spans="2:11">
      <c r="B151" s="86" t="s">
        <v>2199</v>
      </c>
      <c r="C151" s="88" t="s">
        <v>2200</v>
      </c>
      <c r="D151" s="89" t="s">
        <v>533</v>
      </c>
      <c r="E151" s="89" t="s">
        <v>131</v>
      </c>
      <c r="F151" s="102">
        <v>45092</v>
      </c>
      <c r="G151" s="91">
        <v>56962.39680000001</v>
      </c>
      <c r="H151" s="103">
        <v>-2.8240080000000001</v>
      </c>
      <c r="I151" s="91">
        <v>-1.6086229040000002</v>
      </c>
      <c r="J151" s="92">
        <f t="shared" si="2"/>
        <v>3.6128308281702039E-3</v>
      </c>
      <c r="K151" s="92">
        <f>I151/'סכום נכסי הקרן'!$C$42</f>
        <v>-1.0551983997311188E-5</v>
      </c>
    </row>
    <row r="152" spans="2:11">
      <c r="B152" s="86" t="s">
        <v>2201</v>
      </c>
      <c r="C152" s="88" t="s">
        <v>2202</v>
      </c>
      <c r="D152" s="89" t="s">
        <v>533</v>
      </c>
      <c r="E152" s="89" t="s">
        <v>131</v>
      </c>
      <c r="F152" s="102">
        <v>45089</v>
      </c>
      <c r="G152" s="91">
        <v>42862.158799999997</v>
      </c>
      <c r="H152" s="103">
        <v>-3.0193690000000002</v>
      </c>
      <c r="I152" s="91">
        <v>-1.2941668540000002</v>
      </c>
      <c r="J152" s="92">
        <f t="shared" si="2"/>
        <v>2.9065891672317304E-3</v>
      </c>
      <c r="K152" s="92">
        <f>I152/'סכום נכסי הקרן'!$C$42</f>
        <v>-8.4892661289986003E-6</v>
      </c>
    </row>
    <row r="153" spans="2:11">
      <c r="B153" s="86" t="s">
        <v>2203</v>
      </c>
      <c r="C153" s="88" t="s">
        <v>2204</v>
      </c>
      <c r="D153" s="89" t="s">
        <v>533</v>
      </c>
      <c r="E153" s="89" t="s">
        <v>131</v>
      </c>
      <c r="F153" s="102">
        <v>45089</v>
      </c>
      <c r="G153" s="91">
        <v>75031.761090999993</v>
      </c>
      <c r="H153" s="103">
        <v>-2.9878130000000001</v>
      </c>
      <c r="I153" s="91">
        <v>-2.2418088030000005</v>
      </c>
      <c r="J153" s="92">
        <f t="shared" si="2"/>
        <v>5.0349127407064102E-3</v>
      </c>
      <c r="K153" s="92">
        <f>I153/'סכום נכסי הקרן'!$C$42</f>
        <v>-1.4705454308443288E-5</v>
      </c>
    </row>
    <row r="154" spans="2:11">
      <c r="B154" s="86" t="s">
        <v>2203</v>
      </c>
      <c r="C154" s="88" t="s">
        <v>2205</v>
      </c>
      <c r="D154" s="89" t="s">
        <v>533</v>
      </c>
      <c r="E154" s="89" t="s">
        <v>131</v>
      </c>
      <c r="F154" s="102">
        <v>45089</v>
      </c>
      <c r="G154" s="91">
        <v>24369.563710000002</v>
      </c>
      <c r="H154" s="103">
        <v>-2.9878130000000001</v>
      </c>
      <c r="I154" s="91">
        <v>-0.72811702200000017</v>
      </c>
      <c r="J154" s="92">
        <f t="shared" si="2"/>
        <v>1.6352891762612147E-3</v>
      </c>
      <c r="K154" s="92">
        <f>I154/'סכום נכסי הקרן'!$C$42</f>
        <v>-4.7761841169917092E-6</v>
      </c>
    </row>
    <row r="155" spans="2:11">
      <c r="B155" s="86" t="s">
        <v>2206</v>
      </c>
      <c r="C155" s="88" t="s">
        <v>2207</v>
      </c>
      <c r="D155" s="89" t="s">
        <v>533</v>
      </c>
      <c r="E155" s="89" t="s">
        <v>131</v>
      </c>
      <c r="F155" s="102">
        <v>45098</v>
      </c>
      <c r="G155" s="91">
        <v>69495.793848000016</v>
      </c>
      <c r="H155" s="103">
        <v>-2.960321</v>
      </c>
      <c r="I155" s="91">
        <v>-2.0572988900000002</v>
      </c>
      <c r="J155" s="92">
        <f t="shared" si="2"/>
        <v>4.6205190999520553E-3</v>
      </c>
      <c r="K155" s="92">
        <f>I155/'סכום נכסי הקרן'!$C$42</f>
        <v>-1.3495136063887644E-5</v>
      </c>
    </row>
    <row r="156" spans="2:11">
      <c r="B156" s="86" t="s">
        <v>2208</v>
      </c>
      <c r="C156" s="88" t="s">
        <v>2209</v>
      </c>
      <c r="D156" s="89" t="s">
        <v>533</v>
      </c>
      <c r="E156" s="89" t="s">
        <v>131</v>
      </c>
      <c r="F156" s="102">
        <v>45097</v>
      </c>
      <c r="G156" s="91">
        <v>32200.346040000004</v>
      </c>
      <c r="H156" s="103">
        <v>-2.384309</v>
      </c>
      <c r="I156" s="91">
        <v>-0.76775588600000011</v>
      </c>
      <c r="J156" s="92">
        <f t="shared" si="2"/>
        <v>1.7243147082841293E-3</v>
      </c>
      <c r="K156" s="92">
        <f>I156/'סכום נכסי הקרן'!$C$42</f>
        <v>-5.0362007172524219E-6</v>
      </c>
    </row>
    <row r="157" spans="2:11">
      <c r="B157" s="86" t="s">
        <v>2210</v>
      </c>
      <c r="C157" s="88" t="s">
        <v>2211</v>
      </c>
      <c r="D157" s="89" t="s">
        <v>533</v>
      </c>
      <c r="E157" s="89" t="s">
        <v>131</v>
      </c>
      <c r="F157" s="102">
        <v>45033</v>
      </c>
      <c r="G157" s="91">
        <v>53788.129015000006</v>
      </c>
      <c r="H157" s="103">
        <v>-2.0740129999999999</v>
      </c>
      <c r="I157" s="91">
        <v>-1.1155727500000003</v>
      </c>
      <c r="J157" s="92">
        <f t="shared" si="2"/>
        <v>2.5054819325552838E-3</v>
      </c>
      <c r="K157" s="92">
        <f>I157/'סכום נכסי הקרן'!$C$42</f>
        <v>-7.3177534502122427E-6</v>
      </c>
    </row>
    <row r="158" spans="2:11">
      <c r="B158" s="86" t="s">
        <v>2212</v>
      </c>
      <c r="C158" s="88" t="s">
        <v>2213</v>
      </c>
      <c r="D158" s="89" t="s">
        <v>533</v>
      </c>
      <c r="E158" s="89" t="s">
        <v>131</v>
      </c>
      <c r="F158" s="102">
        <v>45034</v>
      </c>
      <c r="G158" s="91">
        <v>43047.218260000001</v>
      </c>
      <c r="H158" s="103">
        <v>-1.947802</v>
      </c>
      <c r="I158" s="91">
        <v>-0.83847456500000006</v>
      </c>
      <c r="J158" s="92">
        <f t="shared" si="2"/>
        <v>1.8831428730350847E-3</v>
      </c>
      <c r="K158" s="92">
        <f>I158/'סכום נכסי הקרן'!$C$42</f>
        <v>-5.5000896543447822E-6</v>
      </c>
    </row>
    <row r="159" spans="2:11">
      <c r="B159" s="86" t="s">
        <v>2214</v>
      </c>
      <c r="C159" s="88" t="s">
        <v>2215</v>
      </c>
      <c r="D159" s="89" t="s">
        <v>533</v>
      </c>
      <c r="E159" s="89" t="s">
        <v>131</v>
      </c>
      <c r="F159" s="102">
        <v>45033</v>
      </c>
      <c r="G159" s="91">
        <v>43072.290831999999</v>
      </c>
      <c r="H159" s="103">
        <v>-1.9749829999999999</v>
      </c>
      <c r="I159" s="91">
        <v>-0.85067058000000007</v>
      </c>
      <c r="J159" s="92">
        <f t="shared" si="2"/>
        <v>1.910534089996662E-3</v>
      </c>
      <c r="K159" s="92">
        <f>I159/'סכום נכסי הקרן'!$C$42</f>
        <v>-5.5800910983071687E-6</v>
      </c>
    </row>
    <row r="160" spans="2:11">
      <c r="B160" s="86" t="s">
        <v>2216</v>
      </c>
      <c r="C160" s="88" t="s">
        <v>2217</v>
      </c>
      <c r="D160" s="89" t="s">
        <v>533</v>
      </c>
      <c r="E160" s="89" t="s">
        <v>131</v>
      </c>
      <c r="F160" s="102">
        <v>45034</v>
      </c>
      <c r="G160" s="91">
        <v>41834.293190000004</v>
      </c>
      <c r="H160" s="103">
        <v>-1.877162</v>
      </c>
      <c r="I160" s="91">
        <v>-0.7852973980000002</v>
      </c>
      <c r="J160" s="92">
        <f t="shared" si="2"/>
        <v>1.7637114588642253E-3</v>
      </c>
      <c r="K160" s="92">
        <f>I160/'סכום נכסי הקרן'!$C$42</f>
        <v>-5.1512666866927296E-6</v>
      </c>
    </row>
    <row r="161" spans="2:11">
      <c r="B161" s="86" t="s">
        <v>2218</v>
      </c>
      <c r="C161" s="88" t="s">
        <v>2219</v>
      </c>
      <c r="D161" s="89" t="s">
        <v>533</v>
      </c>
      <c r="E161" s="89" t="s">
        <v>131</v>
      </c>
      <c r="F161" s="102">
        <v>45034</v>
      </c>
      <c r="G161" s="91">
        <v>53853.795275000011</v>
      </c>
      <c r="H161" s="103">
        <v>-1.863046</v>
      </c>
      <c r="I161" s="91">
        <v>-1.0033207560000001</v>
      </c>
      <c r="J161" s="92">
        <f t="shared" si="2"/>
        <v>2.253373459252844E-3</v>
      </c>
      <c r="K161" s="92">
        <f>I161/'סכום נכסי הקרן'!$C$42</f>
        <v>-6.5814210000096851E-6</v>
      </c>
    </row>
    <row r="162" spans="2:11">
      <c r="B162" s="86" t="s">
        <v>2218</v>
      </c>
      <c r="C162" s="88" t="s">
        <v>2220</v>
      </c>
      <c r="D162" s="89" t="s">
        <v>533</v>
      </c>
      <c r="E162" s="89" t="s">
        <v>131</v>
      </c>
      <c r="F162" s="102">
        <v>45034</v>
      </c>
      <c r="G162" s="91">
        <v>57383.810400000009</v>
      </c>
      <c r="H162" s="103">
        <v>-1.863046</v>
      </c>
      <c r="I162" s="91">
        <v>-1.0690865470000004</v>
      </c>
      <c r="J162" s="92">
        <f t="shared" si="2"/>
        <v>2.4010778569541211E-3</v>
      </c>
      <c r="K162" s="92">
        <f>I162/'סכום נכסי הקרן'!$C$42</f>
        <v>-7.0128207845564024E-6</v>
      </c>
    </row>
    <row r="163" spans="2:11">
      <c r="B163" s="86" t="s">
        <v>2221</v>
      </c>
      <c r="C163" s="88" t="s">
        <v>2222</v>
      </c>
      <c r="D163" s="89" t="s">
        <v>533</v>
      </c>
      <c r="E163" s="89" t="s">
        <v>131</v>
      </c>
      <c r="F163" s="102">
        <v>45034</v>
      </c>
      <c r="G163" s="91">
        <v>48468.415748000007</v>
      </c>
      <c r="H163" s="103">
        <v>-1.863046</v>
      </c>
      <c r="I163" s="91">
        <v>-0.90298868100000029</v>
      </c>
      <c r="J163" s="92">
        <f t="shared" si="2"/>
        <v>2.0280361146751088E-3</v>
      </c>
      <c r="K163" s="92">
        <f>I163/'סכום נכסי הקרן'!$C$42</f>
        <v>-5.9232789039445009E-6</v>
      </c>
    </row>
    <row r="164" spans="2:11">
      <c r="B164" s="86" t="s">
        <v>2223</v>
      </c>
      <c r="C164" s="88" t="s">
        <v>2224</v>
      </c>
      <c r="D164" s="89" t="s">
        <v>533</v>
      </c>
      <c r="E164" s="89" t="s">
        <v>131</v>
      </c>
      <c r="F164" s="102">
        <v>45034</v>
      </c>
      <c r="G164" s="91">
        <v>43091.393744000008</v>
      </c>
      <c r="H164" s="103">
        <v>-1.9009480000000001</v>
      </c>
      <c r="I164" s="91">
        <v>-0.81914480600000017</v>
      </c>
      <c r="J164" s="92">
        <f t="shared" si="2"/>
        <v>1.8397298711173276E-3</v>
      </c>
      <c r="K164" s="92">
        <f>I164/'סכום נכסי הקרן'!$C$42</f>
        <v>-5.3732934318536714E-6</v>
      </c>
    </row>
    <row r="165" spans="2:11">
      <c r="B165" s="86" t="s">
        <v>2225</v>
      </c>
      <c r="C165" s="88" t="s">
        <v>2226</v>
      </c>
      <c r="D165" s="89" t="s">
        <v>533</v>
      </c>
      <c r="E165" s="89" t="s">
        <v>131</v>
      </c>
      <c r="F165" s="102">
        <v>45097</v>
      </c>
      <c r="G165" s="91">
        <v>78228.215538000019</v>
      </c>
      <c r="H165" s="103">
        <v>-2.4463590000000002</v>
      </c>
      <c r="I165" s="91">
        <v>-1.9137432310000002</v>
      </c>
      <c r="J165" s="92">
        <f t="shared" si="2"/>
        <v>4.2981052457766395E-3</v>
      </c>
      <c r="K165" s="92">
        <f>I165/'סכום נכסי הקרן'!$C$42</f>
        <v>-1.2553462901877599E-5</v>
      </c>
    </row>
    <row r="166" spans="2:11">
      <c r="B166" s="86" t="s">
        <v>2227</v>
      </c>
      <c r="C166" s="88" t="s">
        <v>2228</v>
      </c>
      <c r="D166" s="89" t="s">
        <v>533</v>
      </c>
      <c r="E166" s="89" t="s">
        <v>131</v>
      </c>
      <c r="F166" s="102">
        <v>45097</v>
      </c>
      <c r="G166" s="91">
        <v>149880.67564500004</v>
      </c>
      <c r="H166" s="103">
        <v>-2.4179889999999999</v>
      </c>
      <c r="I166" s="91">
        <v>-3.6240977560000007</v>
      </c>
      <c r="J166" s="92">
        <f t="shared" si="2"/>
        <v>8.1394166803304812E-3</v>
      </c>
      <c r="K166" s="92">
        <f>I166/'סכום נכסי הקרן'!$C$42</f>
        <v>-2.3772769510437974E-5</v>
      </c>
    </row>
    <row r="167" spans="2:11">
      <c r="B167" s="86" t="s">
        <v>2227</v>
      </c>
      <c r="C167" s="88" t="s">
        <v>2229</v>
      </c>
      <c r="D167" s="89" t="s">
        <v>533</v>
      </c>
      <c r="E167" s="89" t="s">
        <v>131</v>
      </c>
      <c r="F167" s="102">
        <v>45097</v>
      </c>
      <c r="G167" s="91">
        <v>10778.221130000002</v>
      </c>
      <c r="H167" s="103">
        <v>-2.4179889999999999</v>
      </c>
      <c r="I167" s="91">
        <v>-0.26061616600000004</v>
      </c>
      <c r="J167" s="92">
        <f t="shared" si="2"/>
        <v>5.8532184050285251E-4</v>
      </c>
      <c r="K167" s="92">
        <f>I167/'סכום נכסי הקרן'!$C$42</f>
        <v>-1.7095477170158434E-6</v>
      </c>
    </row>
    <row r="168" spans="2:11">
      <c r="B168" s="86" t="s">
        <v>2230</v>
      </c>
      <c r="C168" s="88" t="s">
        <v>2231</v>
      </c>
      <c r="D168" s="89" t="s">
        <v>533</v>
      </c>
      <c r="E168" s="89" t="s">
        <v>131</v>
      </c>
      <c r="F168" s="102">
        <v>45097</v>
      </c>
      <c r="G168" s="91">
        <v>19146.489600000004</v>
      </c>
      <c r="H168" s="103">
        <v>-2.389634</v>
      </c>
      <c r="I168" s="91">
        <v>-0.45753097700000006</v>
      </c>
      <c r="J168" s="92">
        <f t="shared" si="2"/>
        <v>1.0275758317490875E-3</v>
      </c>
      <c r="K168" s="92">
        <f>I168/'סכום נכסי הקרן'!$C$42</f>
        <v>-3.0012376024071293E-6</v>
      </c>
    </row>
    <row r="169" spans="2:11">
      <c r="B169" s="86" t="s">
        <v>2230</v>
      </c>
      <c r="C169" s="88" t="s">
        <v>2232</v>
      </c>
      <c r="D169" s="89" t="s">
        <v>533</v>
      </c>
      <c r="E169" s="89" t="s">
        <v>131</v>
      </c>
      <c r="F169" s="102">
        <v>45097</v>
      </c>
      <c r="G169" s="91">
        <v>59296.632780000007</v>
      </c>
      <c r="H169" s="103">
        <v>-2.389634</v>
      </c>
      <c r="I169" s="91">
        <v>-1.4169723500000002</v>
      </c>
      <c r="J169" s="92">
        <f t="shared" si="2"/>
        <v>3.1823999123816904E-3</v>
      </c>
      <c r="K169" s="92">
        <f>I169/'סכום נכסי הקרן'!$C$42</f>
        <v>-9.2948257324032411E-6</v>
      </c>
    </row>
    <row r="170" spans="2:11">
      <c r="B170" s="86" t="s">
        <v>2233</v>
      </c>
      <c r="C170" s="88" t="s">
        <v>2234</v>
      </c>
      <c r="D170" s="89" t="s">
        <v>533</v>
      </c>
      <c r="E170" s="89" t="s">
        <v>131</v>
      </c>
      <c r="F170" s="102">
        <v>45034</v>
      </c>
      <c r="G170" s="91">
        <v>53909.014630000005</v>
      </c>
      <c r="H170" s="103">
        <v>-1.816317</v>
      </c>
      <c r="I170" s="91">
        <v>-0.97915855700000021</v>
      </c>
      <c r="J170" s="92">
        <f t="shared" si="2"/>
        <v>2.1991072062941684E-3</v>
      </c>
      <c r="K170" s="92">
        <f>I170/'סכום נכסי הקרן'!$C$42</f>
        <v>-6.422925720255887E-6</v>
      </c>
    </row>
    <row r="171" spans="2:11">
      <c r="B171" s="86" t="s">
        <v>2235</v>
      </c>
      <c r="C171" s="88" t="s">
        <v>2236</v>
      </c>
      <c r="D171" s="89" t="s">
        <v>533</v>
      </c>
      <c r="E171" s="89" t="s">
        <v>131</v>
      </c>
      <c r="F171" s="102">
        <v>45097</v>
      </c>
      <c r="G171" s="91">
        <v>113265.34401000003</v>
      </c>
      <c r="H171" s="103">
        <v>-2.3329710000000001</v>
      </c>
      <c r="I171" s="91">
        <v>-2.6424475980000008</v>
      </c>
      <c r="J171" s="92">
        <f t="shared" si="2"/>
        <v>5.9347135491729314E-3</v>
      </c>
      <c r="K171" s="92">
        <f>I171/'סכום נכסי הקרן'!$C$42</f>
        <v>-1.7333499789475456E-5</v>
      </c>
    </row>
    <row r="172" spans="2:11">
      <c r="B172" s="86" t="s">
        <v>2237</v>
      </c>
      <c r="C172" s="88" t="s">
        <v>2238</v>
      </c>
      <c r="D172" s="89" t="s">
        <v>533</v>
      </c>
      <c r="E172" s="89" t="s">
        <v>131</v>
      </c>
      <c r="F172" s="102">
        <v>45035</v>
      </c>
      <c r="G172" s="91">
        <v>143509.13398500002</v>
      </c>
      <c r="H172" s="103">
        <v>-1.6729270000000001</v>
      </c>
      <c r="I172" s="91">
        <v>-2.4008032860000004</v>
      </c>
      <c r="J172" s="92">
        <f t="shared" si="2"/>
        <v>5.3920008862643467E-3</v>
      </c>
      <c r="K172" s="92">
        <f>I172/'סכום נכסי הקרן'!$C$42</f>
        <v>-1.5748400567697077E-5</v>
      </c>
    </row>
    <row r="173" spans="2:11">
      <c r="B173" s="86" t="s">
        <v>2239</v>
      </c>
      <c r="C173" s="88" t="s">
        <v>2240</v>
      </c>
      <c r="D173" s="89" t="s">
        <v>533</v>
      </c>
      <c r="E173" s="89" t="s">
        <v>131</v>
      </c>
      <c r="F173" s="102">
        <v>45035</v>
      </c>
      <c r="G173" s="91">
        <v>34674.764159999999</v>
      </c>
      <c r="H173" s="103">
        <v>-1.6448100000000001</v>
      </c>
      <c r="I173" s="91">
        <v>-0.57033387700000016</v>
      </c>
      <c r="J173" s="92">
        <f t="shared" si="2"/>
        <v>1.2809215932781681E-3</v>
      </c>
      <c r="K173" s="92">
        <f>I173/'סכום נכסי הקרן'!$C$42</f>
        <v>-3.7411837965651945E-6</v>
      </c>
    </row>
    <row r="174" spans="2:11">
      <c r="B174" s="86" t="s">
        <v>2239</v>
      </c>
      <c r="C174" s="88" t="s">
        <v>2241</v>
      </c>
      <c r="D174" s="89" t="s">
        <v>533</v>
      </c>
      <c r="E174" s="89" t="s">
        <v>131</v>
      </c>
      <c r="F174" s="102">
        <v>45035</v>
      </c>
      <c r="G174" s="91">
        <v>66705.870720000021</v>
      </c>
      <c r="H174" s="103">
        <v>-1.6448100000000001</v>
      </c>
      <c r="I174" s="91">
        <v>-1.0971846000000003</v>
      </c>
      <c r="J174" s="92">
        <f t="shared" si="2"/>
        <v>2.4641837047184021E-3</v>
      </c>
      <c r="K174" s="92">
        <f>I174/'סכום נכסי הקרן'!$C$42</f>
        <v>-7.1971338419388059E-6</v>
      </c>
    </row>
    <row r="175" spans="2:11">
      <c r="B175" s="86" t="s">
        <v>2242</v>
      </c>
      <c r="C175" s="88" t="s">
        <v>2243</v>
      </c>
      <c r="D175" s="89" t="s">
        <v>533</v>
      </c>
      <c r="E175" s="89" t="s">
        <v>131</v>
      </c>
      <c r="F175" s="102">
        <v>45035</v>
      </c>
      <c r="G175" s="91">
        <v>105515.71168000001</v>
      </c>
      <c r="H175" s="103">
        <v>-1.6448100000000001</v>
      </c>
      <c r="I175" s="91">
        <v>-1.7355326090000003</v>
      </c>
      <c r="J175" s="92">
        <f t="shared" si="2"/>
        <v>3.8978592791998846E-3</v>
      </c>
      <c r="K175" s="92">
        <f>I175/'סכום נכסי הקרן'!$C$42</f>
        <v>-1.1384465726207103E-5</v>
      </c>
    </row>
    <row r="176" spans="2:11">
      <c r="B176" s="86" t="s">
        <v>2244</v>
      </c>
      <c r="C176" s="88" t="s">
        <v>2245</v>
      </c>
      <c r="D176" s="89" t="s">
        <v>533</v>
      </c>
      <c r="E176" s="89" t="s">
        <v>131</v>
      </c>
      <c r="F176" s="102">
        <v>45036</v>
      </c>
      <c r="G176" s="91">
        <v>86369.040880000015</v>
      </c>
      <c r="H176" s="103">
        <v>-1.6097490000000001</v>
      </c>
      <c r="I176" s="91">
        <v>-1.390325051</v>
      </c>
      <c r="J176" s="92">
        <f t="shared" si="2"/>
        <v>3.1225523352551438E-3</v>
      </c>
      <c r="K176" s="92">
        <f>I176/'סכום נכסי הקרן'!$C$42</f>
        <v>-9.120029096149722E-6</v>
      </c>
    </row>
    <row r="177" spans="2:11">
      <c r="B177" s="86" t="s">
        <v>2246</v>
      </c>
      <c r="C177" s="88" t="s">
        <v>2247</v>
      </c>
      <c r="D177" s="89" t="s">
        <v>533</v>
      </c>
      <c r="E177" s="89" t="s">
        <v>131</v>
      </c>
      <c r="F177" s="102">
        <v>45055</v>
      </c>
      <c r="G177" s="91">
        <v>103175.86440000002</v>
      </c>
      <c r="H177" s="103">
        <v>-1.483827</v>
      </c>
      <c r="I177" s="91">
        <v>-1.5309512110000003</v>
      </c>
      <c r="J177" s="92">
        <f t="shared" si="2"/>
        <v>3.4383867827392986E-3</v>
      </c>
      <c r="K177" s="92">
        <f>I177/'סכום נכסי הקרן'!$C$42</f>
        <v>-1.0042485805073547E-5</v>
      </c>
    </row>
    <row r="178" spans="2:11">
      <c r="B178" s="86" t="s">
        <v>2248</v>
      </c>
      <c r="C178" s="88" t="s">
        <v>2249</v>
      </c>
      <c r="D178" s="89" t="s">
        <v>533</v>
      </c>
      <c r="E178" s="89" t="s">
        <v>131</v>
      </c>
      <c r="F178" s="102">
        <v>45055</v>
      </c>
      <c r="G178" s="91">
        <v>85979.887000000017</v>
      </c>
      <c r="H178" s="103">
        <v>-1.483827</v>
      </c>
      <c r="I178" s="91">
        <v>-1.2757926770000001</v>
      </c>
      <c r="J178" s="92">
        <f t="shared" si="2"/>
        <v>2.8653223215696494E-3</v>
      </c>
      <c r="K178" s="92">
        <f>I178/'סכום נכסי הקרן'!$C$42</f>
        <v>-8.3687381785475325E-6</v>
      </c>
    </row>
    <row r="179" spans="2:11">
      <c r="B179" s="86" t="s">
        <v>2250</v>
      </c>
      <c r="C179" s="88" t="s">
        <v>2251</v>
      </c>
      <c r="D179" s="89" t="s">
        <v>533</v>
      </c>
      <c r="E179" s="89" t="s">
        <v>131</v>
      </c>
      <c r="F179" s="102">
        <v>45036</v>
      </c>
      <c r="G179" s="91">
        <v>43220.338400000008</v>
      </c>
      <c r="H179" s="103">
        <v>-1.525542</v>
      </c>
      <c r="I179" s="91">
        <v>-0.65934456500000005</v>
      </c>
      <c r="J179" s="92">
        <f t="shared" si="2"/>
        <v>1.4808320613209874E-3</v>
      </c>
      <c r="K179" s="92">
        <f>I179/'סכום נכסי הקרן'!$C$42</f>
        <v>-4.3250616917699355E-6</v>
      </c>
    </row>
    <row r="180" spans="2:11">
      <c r="B180" s="86" t="s">
        <v>2250</v>
      </c>
      <c r="C180" s="88" t="s">
        <v>2252</v>
      </c>
      <c r="D180" s="89" t="s">
        <v>533</v>
      </c>
      <c r="E180" s="89" t="s">
        <v>131</v>
      </c>
      <c r="F180" s="102">
        <v>45036</v>
      </c>
      <c r="G180" s="91">
        <v>49131.364000000001</v>
      </c>
      <c r="H180" s="103">
        <v>-1.525542</v>
      </c>
      <c r="I180" s="91">
        <v>-0.74951976400000009</v>
      </c>
      <c r="J180" s="92">
        <f t="shared" si="2"/>
        <v>1.6833579224618922E-3</v>
      </c>
      <c r="K180" s="92">
        <f>I180/'סכום נכסי הקרן'!$C$42</f>
        <v>-4.916578357631329E-6</v>
      </c>
    </row>
    <row r="181" spans="2:11">
      <c r="B181" s="86" t="s">
        <v>2253</v>
      </c>
      <c r="C181" s="88" t="s">
        <v>2254</v>
      </c>
      <c r="D181" s="89" t="s">
        <v>533</v>
      </c>
      <c r="E181" s="89" t="s">
        <v>131</v>
      </c>
      <c r="F181" s="102">
        <v>45036</v>
      </c>
      <c r="G181" s="91">
        <v>61414.205000000009</v>
      </c>
      <c r="H181" s="103">
        <v>-1.525542</v>
      </c>
      <c r="I181" s="91">
        <v>-0.93689970800000011</v>
      </c>
      <c r="J181" s="92">
        <f t="shared" si="2"/>
        <v>2.1041974098151115E-3</v>
      </c>
      <c r="K181" s="92">
        <f>I181/'סכום נכסי הקרן'!$C$42</f>
        <v>-6.1457229667180755E-6</v>
      </c>
    </row>
    <row r="182" spans="2:11">
      <c r="B182" s="86" t="s">
        <v>2253</v>
      </c>
      <c r="C182" s="88" t="s">
        <v>2255</v>
      </c>
      <c r="D182" s="89" t="s">
        <v>533</v>
      </c>
      <c r="E182" s="89" t="s">
        <v>131</v>
      </c>
      <c r="F182" s="102">
        <v>45036</v>
      </c>
      <c r="G182" s="91">
        <v>54025.42300000001</v>
      </c>
      <c r="H182" s="103">
        <v>-1.525542</v>
      </c>
      <c r="I182" s="91">
        <v>-0.82418070700000012</v>
      </c>
      <c r="J182" s="92">
        <f t="shared" si="2"/>
        <v>1.8510400783356708E-3</v>
      </c>
      <c r="K182" s="92">
        <f>I182/'סכום נכסי הקרן'!$C$42</f>
        <v>-5.4063271196321483E-6</v>
      </c>
    </row>
    <row r="183" spans="2:11">
      <c r="B183" s="86" t="s">
        <v>2256</v>
      </c>
      <c r="C183" s="88" t="s">
        <v>2257</v>
      </c>
      <c r="D183" s="89" t="s">
        <v>533</v>
      </c>
      <c r="E183" s="89" t="s">
        <v>131</v>
      </c>
      <c r="F183" s="102">
        <v>45036</v>
      </c>
      <c r="G183" s="91">
        <v>43220.338400000008</v>
      </c>
      <c r="H183" s="103">
        <v>-1.525542</v>
      </c>
      <c r="I183" s="91">
        <v>-0.65934456500000005</v>
      </c>
      <c r="J183" s="92">
        <f t="shared" si="2"/>
        <v>1.4808320613209874E-3</v>
      </c>
      <c r="K183" s="92">
        <f>I183/'סכום נכסי הקרן'!$C$42</f>
        <v>-4.3250616917699355E-6</v>
      </c>
    </row>
    <row r="184" spans="2:11">
      <c r="B184" s="86" t="s">
        <v>2258</v>
      </c>
      <c r="C184" s="88" t="s">
        <v>2259</v>
      </c>
      <c r="D184" s="89" t="s">
        <v>533</v>
      </c>
      <c r="E184" s="89" t="s">
        <v>131</v>
      </c>
      <c r="F184" s="102">
        <v>45061</v>
      </c>
      <c r="G184" s="91">
        <v>110545.56900000002</v>
      </c>
      <c r="H184" s="103">
        <v>-1.5185900000000001</v>
      </c>
      <c r="I184" s="91">
        <v>-1.6787337120000001</v>
      </c>
      <c r="J184" s="92">
        <f t="shared" si="2"/>
        <v>3.7702937661281744E-3</v>
      </c>
      <c r="K184" s="92">
        <f>I184/'סכום נכסי הקרן'!$C$42</f>
        <v>-1.1011885520666942E-5</v>
      </c>
    </row>
    <row r="185" spans="2:11">
      <c r="B185" s="86" t="s">
        <v>2260</v>
      </c>
      <c r="C185" s="88" t="s">
        <v>2261</v>
      </c>
      <c r="D185" s="89" t="s">
        <v>533</v>
      </c>
      <c r="E185" s="89" t="s">
        <v>131</v>
      </c>
      <c r="F185" s="102">
        <v>45055</v>
      </c>
      <c r="G185" s="91">
        <v>130234.08093000003</v>
      </c>
      <c r="H185" s="103">
        <v>-1.4558</v>
      </c>
      <c r="I185" s="91">
        <v>-1.8959482900000002</v>
      </c>
      <c r="J185" s="92">
        <f t="shared" si="2"/>
        <v>4.2581393151222852E-3</v>
      </c>
      <c r="K185" s="92">
        <f>I185/'סכום נכסי הקרן'!$C$42</f>
        <v>-1.2436734529927788E-5</v>
      </c>
    </row>
    <row r="186" spans="2:11">
      <c r="B186" s="86" t="s">
        <v>2262</v>
      </c>
      <c r="C186" s="88" t="s">
        <v>2263</v>
      </c>
      <c r="D186" s="89" t="s">
        <v>533</v>
      </c>
      <c r="E186" s="89" t="s">
        <v>131</v>
      </c>
      <c r="F186" s="102">
        <v>45040</v>
      </c>
      <c r="G186" s="91">
        <v>5882252.9699999997</v>
      </c>
      <c r="H186" s="103">
        <v>-1.426337</v>
      </c>
      <c r="I186" s="91">
        <v>-83.900770000000023</v>
      </c>
      <c r="J186" s="92">
        <f t="shared" si="2"/>
        <v>0.18843402491005304</v>
      </c>
      <c r="K186" s="92">
        <f>I186/'סכום נכסי הקרן'!$C$42</f>
        <v>-5.5035868269726366E-4</v>
      </c>
    </row>
    <row r="187" spans="2:11">
      <c r="B187" s="86" t="s">
        <v>2264</v>
      </c>
      <c r="C187" s="88" t="s">
        <v>2265</v>
      </c>
      <c r="D187" s="89" t="s">
        <v>533</v>
      </c>
      <c r="E187" s="89" t="s">
        <v>131</v>
      </c>
      <c r="F187" s="102">
        <v>45103</v>
      </c>
      <c r="G187" s="91">
        <v>39016.448268000007</v>
      </c>
      <c r="H187" s="103">
        <v>-1.9824349999999999</v>
      </c>
      <c r="I187" s="91">
        <v>-0.77347589800000016</v>
      </c>
      <c r="J187" s="92">
        <f t="shared" si="2"/>
        <v>1.7371613708796431E-3</v>
      </c>
      <c r="K187" s="92">
        <f>I187/'סכום נכסי הקרן'!$C$42</f>
        <v>-5.0737219255718752E-6</v>
      </c>
    </row>
    <row r="188" spans="2:11">
      <c r="B188" s="86" t="s">
        <v>2266</v>
      </c>
      <c r="C188" s="88" t="s">
        <v>2267</v>
      </c>
      <c r="D188" s="89" t="s">
        <v>533</v>
      </c>
      <c r="E188" s="89" t="s">
        <v>131</v>
      </c>
      <c r="F188" s="102">
        <v>45061</v>
      </c>
      <c r="G188" s="91">
        <v>43339.731599999999</v>
      </c>
      <c r="H188" s="103">
        <v>-1.2389239999999999</v>
      </c>
      <c r="I188" s="91">
        <v>-0.53694644100000022</v>
      </c>
      <c r="J188" s="92">
        <f t="shared" si="2"/>
        <v>1.205936239187773E-3</v>
      </c>
      <c r="K188" s="92">
        <f>I188/'סכום נכסי הקרן'!$C$42</f>
        <v>-3.5221743012339939E-6</v>
      </c>
    </row>
    <row r="189" spans="2:11">
      <c r="B189" s="86" t="s">
        <v>2268</v>
      </c>
      <c r="C189" s="88" t="s">
        <v>2269</v>
      </c>
      <c r="D189" s="89" t="s">
        <v>533</v>
      </c>
      <c r="E189" s="89" t="s">
        <v>131</v>
      </c>
      <c r="F189" s="102">
        <v>45061</v>
      </c>
      <c r="G189" s="91">
        <v>65009.597400000013</v>
      </c>
      <c r="H189" s="103">
        <v>-1.2389239999999999</v>
      </c>
      <c r="I189" s="91">
        <v>-0.80541966200000015</v>
      </c>
      <c r="J189" s="92">
        <f t="shared" si="2"/>
        <v>1.8089043599046168E-3</v>
      </c>
      <c r="K189" s="92">
        <f>I189/'סכום נכסי הקרן'!$C$42</f>
        <v>-5.2832614551308085E-6</v>
      </c>
    </row>
    <row r="190" spans="2:11">
      <c r="B190" s="86" t="s">
        <v>2270</v>
      </c>
      <c r="C190" s="88" t="s">
        <v>2271</v>
      </c>
      <c r="D190" s="89" t="s">
        <v>533</v>
      </c>
      <c r="E190" s="89" t="s">
        <v>131</v>
      </c>
      <c r="F190" s="102">
        <v>45061</v>
      </c>
      <c r="G190" s="91">
        <v>123167.71500000003</v>
      </c>
      <c r="H190" s="103">
        <v>-1.2389239999999999</v>
      </c>
      <c r="I190" s="91">
        <v>-1.5259546800000003</v>
      </c>
      <c r="J190" s="92">
        <f t="shared" si="2"/>
        <v>3.4271649972072008E-3</v>
      </c>
      <c r="K190" s="92">
        <f>I190/'סכום נכסי הקרן'!$C$42</f>
        <v>-1.0009710370244807E-5</v>
      </c>
    </row>
    <row r="191" spans="2:11">
      <c r="B191" s="86" t="s">
        <v>2272</v>
      </c>
      <c r="C191" s="88" t="s">
        <v>2273</v>
      </c>
      <c r="D191" s="89" t="s">
        <v>533</v>
      </c>
      <c r="E191" s="89" t="s">
        <v>131</v>
      </c>
      <c r="F191" s="102">
        <v>45057</v>
      </c>
      <c r="G191" s="91">
        <v>102980.06755500002</v>
      </c>
      <c r="H191" s="103">
        <v>-1.8658619999999999</v>
      </c>
      <c r="I191" s="91">
        <v>-1.9214656570000004</v>
      </c>
      <c r="J191" s="92">
        <f t="shared" si="2"/>
        <v>4.3154491606566831E-3</v>
      </c>
      <c r="K191" s="92">
        <f>I191/'סכום נכסי הקרן'!$C$42</f>
        <v>-1.2604119221248532E-5</v>
      </c>
    </row>
    <row r="192" spans="2:11">
      <c r="B192" s="86" t="s">
        <v>2274</v>
      </c>
      <c r="C192" s="88" t="s">
        <v>2275</v>
      </c>
      <c r="D192" s="89" t="s">
        <v>533</v>
      </c>
      <c r="E192" s="89" t="s">
        <v>131</v>
      </c>
      <c r="F192" s="102">
        <v>45061</v>
      </c>
      <c r="G192" s="91">
        <v>86720.056888000021</v>
      </c>
      <c r="H192" s="103">
        <v>-1.1915340000000001</v>
      </c>
      <c r="I192" s="91">
        <v>-1.0332991950000003</v>
      </c>
      <c r="J192" s="92">
        <f t="shared" si="2"/>
        <v>2.3207024947466842E-3</v>
      </c>
      <c r="K192" s="92">
        <f>I192/'סכום נכסי הקרן'!$C$42</f>
        <v>-6.7780687089325044E-6</v>
      </c>
    </row>
    <row r="193" spans="2:11">
      <c r="B193" s="86" t="s">
        <v>2276</v>
      </c>
      <c r="C193" s="88" t="s">
        <v>2277</v>
      </c>
      <c r="D193" s="89" t="s">
        <v>533</v>
      </c>
      <c r="E193" s="89" t="s">
        <v>131</v>
      </c>
      <c r="F193" s="102">
        <v>45057</v>
      </c>
      <c r="G193" s="91">
        <v>37964.052770000009</v>
      </c>
      <c r="H193" s="103">
        <v>-1.80139</v>
      </c>
      <c r="I193" s="91">
        <v>-0.68388051900000013</v>
      </c>
      <c r="J193" s="92">
        <f t="shared" si="2"/>
        <v>1.535937736361013E-3</v>
      </c>
      <c r="K193" s="92">
        <f>I193/'סכום נכסי הקרן'!$C$42</f>
        <v>-4.4860086690403551E-6</v>
      </c>
    </row>
    <row r="194" spans="2:11">
      <c r="B194" s="86" t="s">
        <v>2276</v>
      </c>
      <c r="C194" s="88" t="s">
        <v>2278</v>
      </c>
      <c r="D194" s="89" t="s">
        <v>533</v>
      </c>
      <c r="E194" s="89" t="s">
        <v>131</v>
      </c>
      <c r="F194" s="102">
        <v>45057</v>
      </c>
      <c r="G194" s="91">
        <v>41923.168580000005</v>
      </c>
      <c r="H194" s="103">
        <v>-1.80139</v>
      </c>
      <c r="I194" s="91">
        <v>-0.75519962100000004</v>
      </c>
      <c r="J194" s="92">
        <f t="shared" si="2"/>
        <v>1.696114400327632E-3</v>
      </c>
      <c r="K194" s="92">
        <f>I194/'סכום נכסי הקרן'!$C$42</f>
        <v>-4.9538361636851801E-6</v>
      </c>
    </row>
    <row r="195" spans="2:11">
      <c r="B195" s="86" t="s">
        <v>2279</v>
      </c>
      <c r="C195" s="88" t="s">
        <v>2280</v>
      </c>
      <c r="D195" s="89" t="s">
        <v>533</v>
      </c>
      <c r="E195" s="89" t="s">
        <v>131</v>
      </c>
      <c r="F195" s="102">
        <v>45057</v>
      </c>
      <c r="G195" s="91">
        <v>61668.683750000011</v>
      </c>
      <c r="H195" s="103">
        <v>-1.7733840000000001</v>
      </c>
      <c r="I195" s="91">
        <v>-1.0936224280000002</v>
      </c>
      <c r="J195" s="92">
        <f t="shared" si="2"/>
        <v>2.4561833680423273E-3</v>
      </c>
      <c r="K195" s="92">
        <f>I195/'סכום נכסי הקרן'!$C$42</f>
        <v>-7.1737672829732429E-6</v>
      </c>
    </row>
    <row r="196" spans="2:11">
      <c r="B196" s="86" t="s">
        <v>2279</v>
      </c>
      <c r="C196" s="88" t="s">
        <v>2281</v>
      </c>
      <c r="D196" s="89" t="s">
        <v>533</v>
      </c>
      <c r="E196" s="89" t="s">
        <v>131</v>
      </c>
      <c r="F196" s="102">
        <v>45057</v>
      </c>
      <c r="G196" s="91">
        <v>32549.571150000003</v>
      </c>
      <c r="H196" s="103">
        <v>-1.7733840000000001</v>
      </c>
      <c r="I196" s="91">
        <v>-0.57722881200000009</v>
      </c>
      <c r="J196" s="92">
        <f t="shared" si="2"/>
        <v>1.2964070334421044E-3</v>
      </c>
      <c r="K196" s="92">
        <f>I196/'סכום נכסי הקרן'!$C$42</f>
        <v>-3.786412074492599E-6</v>
      </c>
    </row>
    <row r="197" spans="2:11">
      <c r="B197" s="86" t="s">
        <v>2282</v>
      </c>
      <c r="C197" s="88" t="s">
        <v>2283</v>
      </c>
      <c r="D197" s="89" t="s">
        <v>533</v>
      </c>
      <c r="E197" s="89" t="s">
        <v>131</v>
      </c>
      <c r="F197" s="102">
        <v>45068</v>
      </c>
      <c r="G197" s="91">
        <v>135623.21312500004</v>
      </c>
      <c r="H197" s="103">
        <v>-1.527949</v>
      </c>
      <c r="I197" s="91">
        <v>-2.0722536720000004</v>
      </c>
      <c r="J197" s="92">
        <f t="shared" si="2"/>
        <v>4.6541062739900579E-3</v>
      </c>
      <c r="K197" s="92">
        <f>I197/'סכום נכסי הקרן'!$C$42</f>
        <v>-1.3593234020813961E-5</v>
      </c>
    </row>
    <row r="198" spans="2:11">
      <c r="B198" s="86" t="s">
        <v>2284</v>
      </c>
      <c r="C198" s="88" t="s">
        <v>2285</v>
      </c>
      <c r="D198" s="89" t="s">
        <v>533</v>
      </c>
      <c r="E198" s="89" t="s">
        <v>131</v>
      </c>
      <c r="F198" s="102">
        <v>45068</v>
      </c>
      <c r="G198" s="91">
        <v>134149.63824000003</v>
      </c>
      <c r="H198" s="103">
        <v>-1.5000260000000001</v>
      </c>
      <c r="I198" s="91">
        <v>-2.012279624</v>
      </c>
      <c r="J198" s="92">
        <f t="shared" si="2"/>
        <v>4.5194096406362908E-3</v>
      </c>
      <c r="K198" s="92">
        <f>I198/'סכום נכסי הקרן'!$C$42</f>
        <v>-1.3199825973983132E-5</v>
      </c>
    </row>
    <row r="199" spans="2:11">
      <c r="B199" s="86" t="s">
        <v>2286</v>
      </c>
      <c r="C199" s="88" t="s">
        <v>2287</v>
      </c>
      <c r="D199" s="89" t="s">
        <v>533</v>
      </c>
      <c r="E199" s="89" t="s">
        <v>131</v>
      </c>
      <c r="F199" s="102">
        <v>45068</v>
      </c>
      <c r="G199" s="91">
        <v>43411.36752</v>
      </c>
      <c r="H199" s="103">
        <v>-1.5000260000000001</v>
      </c>
      <c r="I199" s="91">
        <v>-0.65118185500000014</v>
      </c>
      <c r="J199" s="92">
        <f t="shared" si="2"/>
        <v>1.4624993058591064E-3</v>
      </c>
      <c r="K199" s="92">
        <f>I199/'סכום נכסי הקרן'!$C$42</f>
        <v>-4.2715172687230469E-6</v>
      </c>
    </row>
    <row r="200" spans="2:11">
      <c r="B200" s="86" t="s">
        <v>2288</v>
      </c>
      <c r="C200" s="88" t="s">
        <v>2289</v>
      </c>
      <c r="D200" s="89" t="s">
        <v>533</v>
      </c>
      <c r="E200" s="89" t="s">
        <v>131</v>
      </c>
      <c r="F200" s="102">
        <v>45068</v>
      </c>
      <c r="G200" s="91">
        <v>119381.26068000002</v>
      </c>
      <c r="H200" s="103">
        <v>-1.5000260000000001</v>
      </c>
      <c r="I200" s="91">
        <v>-1.7907501020000003</v>
      </c>
      <c r="J200" s="92">
        <f t="shared" si="2"/>
        <v>4.0218730927969789E-3</v>
      </c>
      <c r="K200" s="92">
        <f>I200/'סכום נכסי הקרן'!$C$42</f>
        <v>-1.1746672493908105E-5</v>
      </c>
    </row>
    <row r="201" spans="2:11">
      <c r="B201" s="86" t="s">
        <v>2290</v>
      </c>
      <c r="C201" s="88" t="s">
        <v>2291</v>
      </c>
      <c r="D201" s="89" t="s">
        <v>533</v>
      </c>
      <c r="E201" s="89" t="s">
        <v>131</v>
      </c>
      <c r="F201" s="102">
        <v>45068</v>
      </c>
      <c r="G201" s="91">
        <v>38016.287295000009</v>
      </c>
      <c r="H201" s="103">
        <v>-1.4163490000000001</v>
      </c>
      <c r="I201" s="91">
        <v>-0.53844340800000012</v>
      </c>
      <c r="J201" s="92">
        <f t="shared" si="2"/>
        <v>1.2092983003103052E-3</v>
      </c>
      <c r="K201" s="92">
        <f>I201/'סכום נכסי הקרן'!$C$42</f>
        <v>-3.5319938629157428E-6</v>
      </c>
    </row>
    <row r="202" spans="2:11">
      <c r="B202" s="86" t="s">
        <v>2292</v>
      </c>
      <c r="C202" s="88" t="s">
        <v>2293</v>
      </c>
      <c r="D202" s="89" t="s">
        <v>533</v>
      </c>
      <c r="E202" s="89" t="s">
        <v>131</v>
      </c>
      <c r="F202" s="102">
        <v>45105</v>
      </c>
      <c r="G202" s="91">
        <v>437124.00000000006</v>
      </c>
      <c r="H202" s="103">
        <v>-0.85832600000000003</v>
      </c>
      <c r="I202" s="91">
        <v>-3.7519500000000008</v>
      </c>
      <c r="J202" s="92">
        <f t="shared" si="2"/>
        <v>8.4265619941422884E-3</v>
      </c>
      <c r="K202" s="92">
        <f>I202/'סכום נכסי הקרן'!$C$42</f>
        <v>-2.4611433954014943E-5</v>
      </c>
    </row>
    <row r="203" spans="2:11">
      <c r="B203" s="86" t="s">
        <v>2294</v>
      </c>
      <c r="C203" s="88" t="s">
        <v>2295</v>
      </c>
      <c r="D203" s="89" t="s">
        <v>533</v>
      </c>
      <c r="E203" s="89" t="s">
        <v>131</v>
      </c>
      <c r="F203" s="102">
        <v>45105</v>
      </c>
      <c r="G203" s="91">
        <v>69220.934440000012</v>
      </c>
      <c r="H203" s="103">
        <v>-1.135599</v>
      </c>
      <c r="I203" s="91">
        <v>-0.78607245400000014</v>
      </c>
      <c r="J203" s="92">
        <f t="shared" si="2"/>
        <v>1.7654521690103977E-3</v>
      </c>
      <c r="K203" s="92">
        <f>I203/'סכום נכסי הקרן'!$C$42</f>
        <v>-5.156350773515491E-6</v>
      </c>
    </row>
    <row r="204" spans="2:11">
      <c r="B204" s="86" t="s">
        <v>2296</v>
      </c>
      <c r="C204" s="88" t="s">
        <v>2297</v>
      </c>
      <c r="D204" s="89" t="s">
        <v>533</v>
      </c>
      <c r="E204" s="89" t="s">
        <v>131</v>
      </c>
      <c r="F204" s="102">
        <v>45106</v>
      </c>
      <c r="G204" s="91">
        <v>42061.60502000001</v>
      </c>
      <c r="H204" s="103">
        <v>-0.74632900000000002</v>
      </c>
      <c r="I204" s="91">
        <v>-0.31391809100000007</v>
      </c>
      <c r="J204" s="92">
        <f t="shared" ref="J204:J267" si="3">IFERROR(I204/$I$11,0)</f>
        <v>7.0503345057751311E-4</v>
      </c>
      <c r="K204" s="92">
        <f>I204/'סכום נכסי הקרן'!$C$42</f>
        <v>-2.0591890519908188E-6</v>
      </c>
    </row>
    <row r="205" spans="2:11">
      <c r="B205" s="86" t="s">
        <v>2298</v>
      </c>
      <c r="C205" s="88" t="s">
        <v>2299</v>
      </c>
      <c r="D205" s="89" t="s">
        <v>533</v>
      </c>
      <c r="E205" s="89" t="s">
        <v>131</v>
      </c>
      <c r="F205" s="102">
        <v>45069</v>
      </c>
      <c r="G205" s="91">
        <v>136130.63422500002</v>
      </c>
      <c r="H205" s="103">
        <v>-1.126401</v>
      </c>
      <c r="I205" s="91">
        <v>-1.5333768310000002</v>
      </c>
      <c r="J205" s="92">
        <f t="shared" si="3"/>
        <v>3.4438345198637885E-3</v>
      </c>
      <c r="K205" s="92">
        <f>I205/'סכום נכסי הקרן'!$C$42</f>
        <v>-1.0058396994302491E-5</v>
      </c>
    </row>
    <row r="206" spans="2:11">
      <c r="B206" s="86" t="s">
        <v>2300</v>
      </c>
      <c r="C206" s="88" t="s">
        <v>2301</v>
      </c>
      <c r="D206" s="89" t="s">
        <v>533</v>
      </c>
      <c r="E206" s="89" t="s">
        <v>131</v>
      </c>
      <c r="F206" s="102">
        <v>45106</v>
      </c>
      <c r="G206" s="91">
        <v>103470.62436500001</v>
      </c>
      <c r="H206" s="103">
        <v>-0.66350100000000001</v>
      </c>
      <c r="I206" s="91">
        <v>-0.68652906900000021</v>
      </c>
      <c r="J206" s="92">
        <f t="shared" si="3"/>
        <v>1.5418861553883419E-3</v>
      </c>
      <c r="K206" s="92">
        <f>I206/'סכום נכסי הקרן'!$C$42</f>
        <v>-4.5033821983781417E-6</v>
      </c>
    </row>
    <row r="207" spans="2:11">
      <c r="B207" s="86" t="s">
        <v>2302</v>
      </c>
      <c r="C207" s="88" t="s">
        <v>2303</v>
      </c>
      <c r="D207" s="89" t="s">
        <v>533</v>
      </c>
      <c r="E207" s="89" t="s">
        <v>131</v>
      </c>
      <c r="F207" s="102">
        <v>45069</v>
      </c>
      <c r="G207" s="91">
        <v>100988.55604800001</v>
      </c>
      <c r="H207" s="103">
        <v>-1.098692</v>
      </c>
      <c r="I207" s="91">
        <v>-1.1095532900000002</v>
      </c>
      <c r="J207" s="92">
        <f t="shared" si="3"/>
        <v>2.4919627351082867E-3</v>
      </c>
      <c r="K207" s="92">
        <f>I207/'סכום נכסי הקרן'!$C$42</f>
        <v>-7.2782679714002021E-6</v>
      </c>
    </row>
    <row r="208" spans="2:11">
      <c r="B208" s="86" t="s">
        <v>2304</v>
      </c>
      <c r="C208" s="88" t="s">
        <v>2305</v>
      </c>
      <c r="D208" s="89" t="s">
        <v>533</v>
      </c>
      <c r="E208" s="89" t="s">
        <v>131</v>
      </c>
      <c r="F208" s="102">
        <v>45061</v>
      </c>
      <c r="G208" s="91">
        <v>21789.258999999998</v>
      </c>
      <c r="H208" s="103">
        <v>-1.355137</v>
      </c>
      <c r="I208" s="91">
        <v>-0.2952743080000001</v>
      </c>
      <c r="J208" s="92">
        <f t="shared" si="3"/>
        <v>6.6316109266900268E-4</v>
      </c>
      <c r="K208" s="92">
        <f>I208/'סכום נכסי הקרן'!$C$42</f>
        <v>-1.936892583765633E-6</v>
      </c>
    </row>
    <row r="209" spans="2:11">
      <c r="B209" s="86" t="s">
        <v>2304</v>
      </c>
      <c r="C209" s="88" t="s">
        <v>2306</v>
      </c>
      <c r="D209" s="89" t="s">
        <v>533</v>
      </c>
      <c r="E209" s="89" t="s">
        <v>131</v>
      </c>
      <c r="F209" s="102">
        <v>45061</v>
      </c>
      <c r="G209" s="91">
        <v>24769.265000000003</v>
      </c>
      <c r="H209" s="103">
        <v>-1.355137</v>
      </c>
      <c r="I209" s="91">
        <v>-0.33565747099999999</v>
      </c>
      <c r="J209" s="92">
        <f t="shared" si="3"/>
        <v>7.5385825722051642E-4</v>
      </c>
      <c r="K209" s="92">
        <f>I209/'סכום נכסי הקרן'!$C$42</f>
        <v>-2.20179151606183E-6</v>
      </c>
    </row>
    <row r="210" spans="2:11">
      <c r="B210" s="86" t="s">
        <v>2307</v>
      </c>
      <c r="C210" s="88" t="s">
        <v>2308</v>
      </c>
      <c r="D210" s="89" t="s">
        <v>533</v>
      </c>
      <c r="E210" s="89" t="s">
        <v>131</v>
      </c>
      <c r="F210" s="102">
        <v>45061</v>
      </c>
      <c r="G210" s="91">
        <v>131825.01694999999</v>
      </c>
      <c r="H210" s="103">
        <v>-1.355137</v>
      </c>
      <c r="I210" s="91">
        <v>-1.7864095620000005</v>
      </c>
      <c r="J210" s="92">
        <f t="shared" si="3"/>
        <v>4.0121246075031846E-3</v>
      </c>
      <c r="K210" s="92">
        <f>I210/'סכום נכסי הקרן'!$C$42</f>
        <v>-1.1718200122598586E-5</v>
      </c>
    </row>
    <row r="211" spans="2:11">
      <c r="B211" s="86" t="s">
        <v>2309</v>
      </c>
      <c r="C211" s="88" t="s">
        <v>2310</v>
      </c>
      <c r="D211" s="89" t="s">
        <v>533</v>
      </c>
      <c r="E211" s="89" t="s">
        <v>131</v>
      </c>
      <c r="F211" s="102">
        <v>45061</v>
      </c>
      <c r="G211" s="91">
        <v>86706.678310000018</v>
      </c>
      <c r="H211" s="103">
        <v>-1.338479</v>
      </c>
      <c r="I211" s="91">
        <v>-1.160550339</v>
      </c>
      <c r="J211" s="92">
        <f t="shared" si="3"/>
        <v>2.606497788858153E-3</v>
      </c>
      <c r="K211" s="92">
        <f>I211/'סכום נכסי הקרן'!$C$42</f>
        <v>-7.6127901540820494E-6</v>
      </c>
    </row>
    <row r="212" spans="2:11">
      <c r="B212" s="86" t="s">
        <v>2309</v>
      </c>
      <c r="C212" s="88" t="s">
        <v>2311</v>
      </c>
      <c r="D212" s="89" t="s">
        <v>533</v>
      </c>
      <c r="E212" s="89" t="s">
        <v>131</v>
      </c>
      <c r="F212" s="102">
        <v>45061</v>
      </c>
      <c r="G212" s="91">
        <v>24188.875599999999</v>
      </c>
      <c r="H212" s="103">
        <v>-1.338479</v>
      </c>
      <c r="I212" s="91">
        <v>-0.32376292500000003</v>
      </c>
      <c r="J212" s="92">
        <f t="shared" si="3"/>
        <v>7.2714411410528923E-4</v>
      </c>
      <c r="K212" s="92">
        <f>I212/'סכום נכסי הקרן'!$C$42</f>
        <v>-2.1237675996205154E-6</v>
      </c>
    </row>
    <row r="213" spans="2:11">
      <c r="B213" s="86" t="s">
        <v>2312</v>
      </c>
      <c r="C213" s="88" t="s">
        <v>2313</v>
      </c>
      <c r="D213" s="89" t="s">
        <v>533</v>
      </c>
      <c r="E213" s="89" t="s">
        <v>131</v>
      </c>
      <c r="F213" s="102">
        <v>45062</v>
      </c>
      <c r="G213" s="91">
        <v>280650.79027200007</v>
      </c>
      <c r="H213" s="103">
        <v>-1.122417</v>
      </c>
      <c r="I213" s="91">
        <v>-3.1500719100000008</v>
      </c>
      <c r="J213" s="92">
        <f t="shared" si="3"/>
        <v>7.0747947695521543E-3</v>
      </c>
      <c r="K213" s="92">
        <f>I213/'סכום נכסי הקרן'!$C$42</f>
        <v>-2.0663331537830381E-5</v>
      </c>
    </row>
    <row r="214" spans="2:11">
      <c r="B214" s="86" t="s">
        <v>2312</v>
      </c>
      <c r="C214" s="88" t="s">
        <v>2314</v>
      </c>
      <c r="D214" s="89" t="s">
        <v>533</v>
      </c>
      <c r="E214" s="89" t="s">
        <v>131</v>
      </c>
      <c r="F214" s="102">
        <v>45062</v>
      </c>
      <c r="G214" s="91">
        <v>21839.404144</v>
      </c>
      <c r="H214" s="103">
        <v>-1.122417</v>
      </c>
      <c r="I214" s="91">
        <v>-0.24512916400000007</v>
      </c>
      <c r="J214" s="92">
        <f t="shared" si="3"/>
        <v>5.5053934541192504E-4</v>
      </c>
      <c r="K214" s="92">
        <f>I214/'סכום נכסי הקרן'!$C$42</f>
        <v>-1.6079585895304835E-6</v>
      </c>
    </row>
    <row r="215" spans="2:11">
      <c r="B215" s="86" t="s">
        <v>2315</v>
      </c>
      <c r="C215" s="88" t="s">
        <v>2316</v>
      </c>
      <c r="D215" s="89" t="s">
        <v>533</v>
      </c>
      <c r="E215" s="89" t="s">
        <v>131</v>
      </c>
      <c r="F215" s="102">
        <v>45106</v>
      </c>
      <c r="G215" s="91">
        <v>62143.710750000013</v>
      </c>
      <c r="H215" s="103">
        <v>-0.27876499999999999</v>
      </c>
      <c r="I215" s="91">
        <v>-0.17323499800000003</v>
      </c>
      <c r="J215" s="92">
        <f t="shared" si="3"/>
        <v>3.8907113639630463E-4</v>
      </c>
      <c r="K215" s="92">
        <f>I215/'סכום נכסי הקרן'!$C$42</f>
        <v>-1.1363588831943151E-6</v>
      </c>
    </row>
    <row r="216" spans="2:11">
      <c r="B216" s="86" t="s">
        <v>2317</v>
      </c>
      <c r="C216" s="88" t="s">
        <v>2318</v>
      </c>
      <c r="D216" s="89" t="s">
        <v>533</v>
      </c>
      <c r="E216" s="89" t="s">
        <v>131</v>
      </c>
      <c r="F216" s="102">
        <v>45085</v>
      </c>
      <c r="G216" s="91">
        <v>76536.115411000021</v>
      </c>
      <c r="H216" s="103">
        <v>-0.99267000000000005</v>
      </c>
      <c r="I216" s="91">
        <v>-0.75975116600000014</v>
      </c>
      <c r="J216" s="92">
        <f t="shared" si="3"/>
        <v>1.7063367849840451E-3</v>
      </c>
      <c r="K216" s="92">
        <f>I216/'סכום נכסי הקרן'!$C$42</f>
        <v>-4.983692651419886E-6</v>
      </c>
    </row>
    <row r="217" spans="2:11">
      <c r="B217" s="86" t="s">
        <v>2319</v>
      </c>
      <c r="C217" s="88" t="s">
        <v>2320</v>
      </c>
      <c r="D217" s="89" t="s">
        <v>533</v>
      </c>
      <c r="E217" s="89" t="s">
        <v>131</v>
      </c>
      <c r="F217" s="102">
        <v>45085</v>
      </c>
      <c r="G217" s="91">
        <v>69619.957120000006</v>
      </c>
      <c r="H217" s="103">
        <v>-0.96786300000000003</v>
      </c>
      <c r="I217" s="91">
        <v>-0.67382580000000003</v>
      </c>
      <c r="J217" s="92">
        <f t="shared" si="3"/>
        <v>1.5133556888957799E-3</v>
      </c>
      <c r="K217" s="92">
        <f>I217/'סכום נכסי הקרן'!$C$42</f>
        <v>-4.4200533517800819E-6</v>
      </c>
    </row>
    <row r="218" spans="2:11">
      <c r="B218" s="86" t="s">
        <v>2319</v>
      </c>
      <c r="C218" s="88" t="s">
        <v>2321</v>
      </c>
      <c r="D218" s="89" t="s">
        <v>533</v>
      </c>
      <c r="E218" s="89" t="s">
        <v>131</v>
      </c>
      <c r="F218" s="102">
        <v>45085</v>
      </c>
      <c r="G218" s="91">
        <v>54682.085600000006</v>
      </c>
      <c r="H218" s="103">
        <v>-0.96786300000000003</v>
      </c>
      <c r="I218" s="91">
        <v>-0.52924766899999998</v>
      </c>
      <c r="J218" s="92">
        <f t="shared" si="3"/>
        <v>1.1886454491887677E-3</v>
      </c>
      <c r="K218" s="92">
        <f>I218/'סכום נכסי הקרן'!$C$42</f>
        <v>-3.4716731435413208E-6</v>
      </c>
    </row>
    <row r="219" spans="2:11">
      <c r="B219" s="86" t="s">
        <v>2322</v>
      </c>
      <c r="C219" s="88" t="s">
        <v>2323</v>
      </c>
      <c r="D219" s="89" t="s">
        <v>533</v>
      </c>
      <c r="E219" s="89" t="s">
        <v>131</v>
      </c>
      <c r="F219" s="102">
        <v>45084</v>
      </c>
      <c r="G219" s="91">
        <v>58310.920320000005</v>
      </c>
      <c r="H219" s="103">
        <v>-0.86389099999999996</v>
      </c>
      <c r="I219" s="91">
        <v>-0.50374259900000007</v>
      </c>
      <c r="J219" s="92">
        <f t="shared" si="3"/>
        <v>1.1313632216750913E-3</v>
      </c>
      <c r="K219" s="92">
        <f>I219/'סכום נכסי הקרן'!$C$42</f>
        <v>-3.3043691160895888E-6</v>
      </c>
    </row>
    <row r="220" spans="2:11">
      <c r="B220" s="86" t="s">
        <v>2324</v>
      </c>
      <c r="C220" s="88" t="s">
        <v>2325</v>
      </c>
      <c r="D220" s="89" t="s">
        <v>533</v>
      </c>
      <c r="E220" s="89" t="s">
        <v>131</v>
      </c>
      <c r="F220" s="102">
        <v>45084</v>
      </c>
      <c r="G220" s="91">
        <v>161849.55325300002</v>
      </c>
      <c r="H220" s="103">
        <v>-0.83089299999999999</v>
      </c>
      <c r="I220" s="91">
        <v>-1.3447960690000003</v>
      </c>
      <c r="J220" s="92">
        <f t="shared" si="3"/>
        <v>3.0202980969648717E-3</v>
      </c>
      <c r="K220" s="92">
        <f>I220/'סכום נכסי הקרן'!$C$42</f>
        <v>-8.8213754537806795E-6</v>
      </c>
    </row>
    <row r="221" spans="2:11">
      <c r="B221" s="86" t="s">
        <v>2326</v>
      </c>
      <c r="C221" s="88" t="s">
        <v>2327</v>
      </c>
      <c r="D221" s="89" t="s">
        <v>533</v>
      </c>
      <c r="E221" s="89" t="s">
        <v>131</v>
      </c>
      <c r="F221" s="102">
        <v>45084</v>
      </c>
      <c r="G221" s="91">
        <v>38340.141350000005</v>
      </c>
      <c r="H221" s="103">
        <v>-0.77594399999999997</v>
      </c>
      <c r="I221" s="91">
        <v>-0.29749800600000004</v>
      </c>
      <c r="J221" s="92">
        <f t="shared" si="3"/>
        <v>6.6815533007974894E-4</v>
      </c>
      <c r="K221" s="92">
        <f>I221/'סכום נכסי הקרן'!$C$42</f>
        <v>-1.9514792377617344E-6</v>
      </c>
    </row>
    <row r="222" spans="2:11">
      <c r="B222" s="86" t="s">
        <v>2328</v>
      </c>
      <c r="C222" s="88" t="s">
        <v>2329</v>
      </c>
      <c r="D222" s="89" t="s">
        <v>533</v>
      </c>
      <c r="E222" s="89" t="s">
        <v>131</v>
      </c>
      <c r="F222" s="102">
        <v>45076</v>
      </c>
      <c r="G222" s="91">
        <v>36205.524160000008</v>
      </c>
      <c r="H222" s="103">
        <v>3.4951999999999997E-2</v>
      </c>
      <c r="I222" s="91">
        <v>1.2654605000000001E-2</v>
      </c>
      <c r="J222" s="92">
        <f t="shared" si="3"/>
        <v>-2.8421171269308747E-5</v>
      </c>
      <c r="K222" s="92">
        <f>I222/'סכום נכסי הקרן'!$C$42</f>
        <v>8.3009628372352296E-8</v>
      </c>
    </row>
    <row r="223" spans="2:11">
      <c r="B223" s="86" t="s">
        <v>2328</v>
      </c>
      <c r="C223" s="88" t="s">
        <v>2330</v>
      </c>
      <c r="D223" s="89" t="s">
        <v>533</v>
      </c>
      <c r="E223" s="89" t="s">
        <v>131</v>
      </c>
      <c r="F223" s="102">
        <v>45076</v>
      </c>
      <c r="G223" s="91">
        <v>11019.992360000002</v>
      </c>
      <c r="H223" s="103">
        <v>3.4951999999999997E-2</v>
      </c>
      <c r="I223" s="91">
        <v>3.851723E-3</v>
      </c>
      <c r="J223" s="92">
        <f t="shared" si="3"/>
        <v>-8.6506437036111119E-6</v>
      </c>
      <c r="K223" s="92">
        <f>I223/'סכום נכסי הקרן'!$C$42</f>
        <v>2.5265908720441445E-8</v>
      </c>
    </row>
    <row r="224" spans="2:11">
      <c r="B224" s="86" t="s">
        <v>2331</v>
      </c>
      <c r="C224" s="88" t="s">
        <v>2332</v>
      </c>
      <c r="D224" s="89" t="s">
        <v>533</v>
      </c>
      <c r="E224" s="89" t="s">
        <v>131</v>
      </c>
      <c r="F224" s="102">
        <v>45076</v>
      </c>
      <c r="G224" s="91">
        <v>27557.442975000002</v>
      </c>
      <c r="H224" s="103">
        <v>6.2021E-2</v>
      </c>
      <c r="I224" s="91">
        <v>1.7091384000000005E-2</v>
      </c>
      <c r="J224" s="92">
        <f t="shared" si="3"/>
        <v>-3.8385801207823027E-5</v>
      </c>
      <c r="K224" s="92">
        <f>I224/'סכום נכסי הקרן'!$C$42</f>
        <v>1.1211329268745792E-7</v>
      </c>
    </row>
    <row r="225" spans="2:11">
      <c r="B225" s="86" t="s">
        <v>2333</v>
      </c>
      <c r="C225" s="88" t="s">
        <v>2334</v>
      </c>
      <c r="D225" s="89" t="s">
        <v>533</v>
      </c>
      <c r="E225" s="89" t="s">
        <v>131</v>
      </c>
      <c r="F225" s="102">
        <v>45070</v>
      </c>
      <c r="G225" s="91">
        <v>39225.920000000006</v>
      </c>
      <c r="H225" s="103">
        <v>0.28299299999999999</v>
      </c>
      <c r="I225" s="91">
        <v>0.11100670300000001</v>
      </c>
      <c r="J225" s="92">
        <f t="shared" si="3"/>
        <v>-2.4931165516460524E-4</v>
      </c>
      <c r="K225" s="92">
        <f>I225/'סכום נכסי הקרן'!$C$42</f>
        <v>7.2816379198482172E-7</v>
      </c>
    </row>
    <row r="226" spans="2:11">
      <c r="B226" s="86" t="s">
        <v>2333</v>
      </c>
      <c r="C226" s="88" t="s">
        <v>2335</v>
      </c>
      <c r="D226" s="89" t="s">
        <v>533</v>
      </c>
      <c r="E226" s="89" t="s">
        <v>131</v>
      </c>
      <c r="F226" s="102">
        <v>45070</v>
      </c>
      <c r="G226" s="91">
        <v>24296.516200000002</v>
      </c>
      <c r="H226" s="103">
        <v>0.28299299999999999</v>
      </c>
      <c r="I226" s="91">
        <v>6.8757499000000014E-2</v>
      </c>
      <c r="J226" s="92">
        <f t="shared" si="3"/>
        <v>-1.544235205388335E-4</v>
      </c>
      <c r="K226" s="92">
        <f>I226/'סכום נכסי הקרן'!$C$42</f>
        <v>4.510243061559318E-7</v>
      </c>
    </row>
    <row r="227" spans="2:11">
      <c r="B227" s="86" t="s">
        <v>2336</v>
      </c>
      <c r="C227" s="88" t="s">
        <v>2337</v>
      </c>
      <c r="D227" s="89" t="s">
        <v>533</v>
      </c>
      <c r="E227" s="89" t="s">
        <v>131</v>
      </c>
      <c r="F227" s="102">
        <v>45070</v>
      </c>
      <c r="G227" s="91">
        <v>133176.126724</v>
      </c>
      <c r="H227" s="103">
        <v>0.142511</v>
      </c>
      <c r="I227" s="91">
        <v>0.18979033300000003</v>
      </c>
      <c r="J227" s="92">
        <f t="shared" si="3"/>
        <v>-4.2625301694143282E-4</v>
      </c>
      <c r="K227" s="92">
        <f>I227/'סכום נכסי הקרן'!$C$42</f>
        <v>1.2449558884686636E-6</v>
      </c>
    </row>
    <row r="228" spans="2:11">
      <c r="B228" s="86" t="s">
        <v>2338</v>
      </c>
      <c r="C228" s="88" t="s">
        <v>2339</v>
      </c>
      <c r="D228" s="89" t="s">
        <v>533</v>
      </c>
      <c r="E228" s="89" t="s">
        <v>131</v>
      </c>
      <c r="F228" s="102">
        <v>45070</v>
      </c>
      <c r="G228" s="91">
        <v>15369.929159000001</v>
      </c>
      <c r="H228" s="103">
        <v>0.36377900000000002</v>
      </c>
      <c r="I228" s="91">
        <v>5.5912636000000016E-2</v>
      </c>
      <c r="J228" s="92">
        <f t="shared" si="3"/>
        <v>-1.2557504591210222E-4</v>
      </c>
      <c r="K228" s="92">
        <f>I228/'סכום נכסי הקרן'!$C$42</f>
        <v>3.6676665416886637E-7</v>
      </c>
    </row>
    <row r="229" spans="2:11">
      <c r="B229" s="86" t="s">
        <v>2338</v>
      </c>
      <c r="C229" s="88" t="s">
        <v>2340</v>
      </c>
      <c r="D229" s="89" t="s">
        <v>533</v>
      </c>
      <c r="E229" s="89" t="s">
        <v>131</v>
      </c>
      <c r="F229" s="102">
        <v>45070</v>
      </c>
      <c r="G229" s="91">
        <v>33158.476470000009</v>
      </c>
      <c r="H229" s="103">
        <v>0.36377900000000002</v>
      </c>
      <c r="I229" s="91">
        <v>0.12062369600000003</v>
      </c>
      <c r="J229" s="92">
        <f t="shared" si="3"/>
        <v>-2.7091060709939449E-4</v>
      </c>
      <c r="K229" s="92">
        <f>I229/'סכום נכסי הקרן'!$C$42</f>
        <v>7.912477851232496E-7</v>
      </c>
    </row>
    <row r="230" spans="2:11">
      <c r="B230" s="86" t="s">
        <v>2341</v>
      </c>
      <c r="C230" s="88" t="s">
        <v>2342</v>
      </c>
      <c r="D230" s="89" t="s">
        <v>533</v>
      </c>
      <c r="E230" s="89" t="s">
        <v>131</v>
      </c>
      <c r="F230" s="102">
        <v>45070</v>
      </c>
      <c r="G230" s="91">
        <v>100618.86192000001</v>
      </c>
      <c r="H230" s="103">
        <v>0.25026700000000002</v>
      </c>
      <c r="I230" s="91">
        <v>0.25181558600000004</v>
      </c>
      <c r="J230" s="92">
        <f t="shared" si="3"/>
        <v>-5.6555648303422714E-4</v>
      </c>
      <c r="K230" s="92">
        <f>I230/'סכום נכסי הקרן'!$C$42</f>
        <v>1.6518190976507067E-6</v>
      </c>
    </row>
    <row r="231" spans="2:11">
      <c r="B231" s="86" t="s">
        <v>2341</v>
      </c>
      <c r="C231" s="88" t="s">
        <v>2343</v>
      </c>
      <c r="D231" s="89" t="s">
        <v>533</v>
      </c>
      <c r="E231" s="89" t="s">
        <v>131</v>
      </c>
      <c r="F231" s="102">
        <v>45070</v>
      </c>
      <c r="G231" s="91">
        <v>39831.004238000009</v>
      </c>
      <c r="H231" s="103">
        <v>0.25026700000000002</v>
      </c>
      <c r="I231" s="91">
        <v>9.9683771000000018E-2</v>
      </c>
      <c r="J231" s="92">
        <f t="shared" si="3"/>
        <v>-2.2388130869051645E-4</v>
      </c>
      <c r="K231" s="92">
        <f>I231/'סכום נכסי הקרן'!$C$42</f>
        <v>6.5388945648360179E-7</v>
      </c>
    </row>
    <row r="232" spans="2:11">
      <c r="B232" s="86" t="s">
        <v>2344</v>
      </c>
      <c r="C232" s="88" t="s">
        <v>2345</v>
      </c>
      <c r="D232" s="89" t="s">
        <v>533</v>
      </c>
      <c r="E232" s="89" t="s">
        <v>131</v>
      </c>
      <c r="F232" s="102">
        <v>45077</v>
      </c>
      <c r="G232" s="91">
        <v>30457.601680000007</v>
      </c>
      <c r="H232" s="103">
        <v>0.259876</v>
      </c>
      <c r="I232" s="91">
        <v>7.9152060000000024E-2</v>
      </c>
      <c r="J232" s="92">
        <f t="shared" si="3"/>
        <v>-1.777688243590853E-4</v>
      </c>
      <c r="K232" s="92">
        <f>I232/'סכום נכסי הקרן'!$C$42</f>
        <v>5.19208863927885E-7</v>
      </c>
    </row>
    <row r="233" spans="2:11">
      <c r="B233" s="86" t="s">
        <v>2346</v>
      </c>
      <c r="C233" s="88" t="s">
        <v>2347</v>
      </c>
      <c r="D233" s="89" t="s">
        <v>533</v>
      </c>
      <c r="E233" s="89" t="s">
        <v>131</v>
      </c>
      <c r="F233" s="102">
        <v>45077</v>
      </c>
      <c r="G233" s="91">
        <v>29483.049600000006</v>
      </c>
      <c r="H233" s="103">
        <v>0.286775</v>
      </c>
      <c r="I233" s="91">
        <v>8.4549968000000017E-2</v>
      </c>
      <c r="J233" s="92">
        <f t="shared" si="3"/>
        <v>-1.8989206864557007E-4</v>
      </c>
      <c r="K233" s="92">
        <f>I233/'סכום נכסי הקרן'!$C$42</f>
        <v>5.5461718659525763E-7</v>
      </c>
    </row>
    <row r="234" spans="2:11">
      <c r="B234" s="86" t="s">
        <v>2348</v>
      </c>
      <c r="C234" s="88" t="s">
        <v>2349</v>
      </c>
      <c r="D234" s="89" t="s">
        <v>533</v>
      </c>
      <c r="E234" s="89" t="s">
        <v>131</v>
      </c>
      <c r="F234" s="102">
        <v>45077</v>
      </c>
      <c r="G234" s="91">
        <v>80684.606999000011</v>
      </c>
      <c r="H234" s="103">
        <v>0.36738399999999999</v>
      </c>
      <c r="I234" s="91">
        <v>0.29642213600000006</v>
      </c>
      <c r="J234" s="92">
        <f t="shared" si="3"/>
        <v>-6.6573901716176294E-4</v>
      </c>
      <c r="K234" s="92">
        <f>I234/'סכום נכסי הקרן'!$C$42</f>
        <v>1.9444219199808192E-6</v>
      </c>
    </row>
    <row r="235" spans="2:11">
      <c r="B235" s="86" t="s">
        <v>2350</v>
      </c>
      <c r="C235" s="88" t="s">
        <v>2351</v>
      </c>
      <c r="D235" s="89" t="s">
        <v>533</v>
      </c>
      <c r="E235" s="89" t="s">
        <v>131</v>
      </c>
      <c r="F235" s="102">
        <v>45083</v>
      </c>
      <c r="G235" s="91">
        <v>55487.989700000006</v>
      </c>
      <c r="H235" s="103">
        <v>0.515648</v>
      </c>
      <c r="I235" s="91">
        <v>0.28612261000000005</v>
      </c>
      <c r="J235" s="92">
        <f t="shared" si="3"/>
        <v>-6.4260715390418216E-4</v>
      </c>
      <c r="K235" s="92">
        <f>I235/'סכום נכסי הקרן'!$C$42</f>
        <v>1.8768607574102467E-6</v>
      </c>
    </row>
    <row r="236" spans="2:11">
      <c r="B236" s="86" t="s">
        <v>2352</v>
      </c>
      <c r="C236" s="88" t="s">
        <v>2353</v>
      </c>
      <c r="D236" s="89" t="s">
        <v>533</v>
      </c>
      <c r="E236" s="89" t="s">
        <v>131</v>
      </c>
      <c r="F236" s="102">
        <v>45083</v>
      </c>
      <c r="G236" s="91">
        <v>111035.67600000002</v>
      </c>
      <c r="H236" s="103">
        <v>0.56913400000000003</v>
      </c>
      <c r="I236" s="91">
        <v>0.6319418200000001</v>
      </c>
      <c r="J236" s="92">
        <f t="shared" si="3"/>
        <v>-1.4192878164477423E-3</v>
      </c>
      <c r="K236" s="92">
        <f>I236/'סכום נכסי הקרן'!$C$42</f>
        <v>4.1453096031956707E-6</v>
      </c>
    </row>
    <row r="237" spans="2:11">
      <c r="B237" s="86" t="s">
        <v>2354</v>
      </c>
      <c r="C237" s="88" t="s">
        <v>2355</v>
      </c>
      <c r="D237" s="89" t="s">
        <v>533</v>
      </c>
      <c r="E237" s="89" t="s">
        <v>131</v>
      </c>
      <c r="F237" s="102">
        <v>45082</v>
      </c>
      <c r="G237" s="91">
        <v>44456.89377200001</v>
      </c>
      <c r="H237" s="103">
        <v>0.66162500000000002</v>
      </c>
      <c r="I237" s="91">
        <v>0.29413793500000007</v>
      </c>
      <c r="J237" s="92">
        <f t="shared" si="3"/>
        <v>-6.6060889513626104E-4</v>
      </c>
      <c r="K237" s="92">
        <f>I237/'סכום נכסי הקרן'!$C$42</f>
        <v>1.9294383882042243E-6</v>
      </c>
    </row>
    <row r="238" spans="2:11">
      <c r="B238" s="86" t="s">
        <v>2356</v>
      </c>
      <c r="C238" s="88" t="s">
        <v>2357</v>
      </c>
      <c r="D238" s="89" t="s">
        <v>533</v>
      </c>
      <c r="E238" s="89" t="s">
        <v>131</v>
      </c>
      <c r="F238" s="102">
        <v>45082</v>
      </c>
      <c r="G238" s="91">
        <v>55577.534600000006</v>
      </c>
      <c r="H238" s="103">
        <v>0.673095</v>
      </c>
      <c r="I238" s="91">
        <v>0.37408980400000008</v>
      </c>
      <c r="J238" s="92">
        <f t="shared" si="3"/>
        <v>-8.4017402278349597E-4</v>
      </c>
      <c r="K238" s="92">
        <f>I238/'סכום נכסי הקרן'!$C$42</f>
        <v>2.4538937096753409E-6</v>
      </c>
    </row>
    <row r="239" spans="2:11">
      <c r="B239" s="86" t="s">
        <v>2358</v>
      </c>
      <c r="C239" s="88" t="s">
        <v>2359</v>
      </c>
      <c r="D239" s="89" t="s">
        <v>533</v>
      </c>
      <c r="E239" s="89" t="s">
        <v>131</v>
      </c>
      <c r="F239" s="102">
        <v>45082</v>
      </c>
      <c r="G239" s="91">
        <v>50552.373340000006</v>
      </c>
      <c r="H239" s="103">
        <v>0.69176199999999999</v>
      </c>
      <c r="I239" s="91">
        <v>0.34970226900000001</v>
      </c>
      <c r="J239" s="92">
        <f t="shared" si="3"/>
        <v>-7.8540168424971605E-4</v>
      </c>
      <c r="K239" s="92">
        <f>I239/'סכום נכסי הקרן'!$C$42</f>
        <v>2.293920307323569E-6</v>
      </c>
    </row>
    <row r="240" spans="2:11">
      <c r="B240" s="86" t="s">
        <v>2358</v>
      </c>
      <c r="C240" s="88" t="s">
        <v>2360</v>
      </c>
      <c r="D240" s="89" t="s">
        <v>533</v>
      </c>
      <c r="E240" s="89" t="s">
        <v>131</v>
      </c>
      <c r="F240" s="102">
        <v>45082</v>
      </c>
      <c r="G240" s="91">
        <v>33352.788903000008</v>
      </c>
      <c r="H240" s="103">
        <v>0.69176199999999999</v>
      </c>
      <c r="I240" s="91">
        <v>0.23072202500000003</v>
      </c>
      <c r="J240" s="92">
        <f t="shared" si="3"/>
        <v>-5.1818213117886612E-4</v>
      </c>
      <c r="K240" s="92">
        <f>I240/'סכום נכסי הקרן'!$C$42</f>
        <v>1.5134529724607428E-6</v>
      </c>
    </row>
    <row r="241" spans="2:11">
      <c r="B241" s="86" t="s">
        <v>2361</v>
      </c>
      <c r="C241" s="88" t="s">
        <v>2362</v>
      </c>
      <c r="D241" s="89" t="s">
        <v>533</v>
      </c>
      <c r="E241" s="89" t="s">
        <v>131</v>
      </c>
      <c r="F241" s="102">
        <v>45082</v>
      </c>
      <c r="G241" s="91">
        <v>50564.58832000001</v>
      </c>
      <c r="H241" s="103">
        <v>0.71575200000000005</v>
      </c>
      <c r="I241" s="91">
        <v>0.36191724900000011</v>
      </c>
      <c r="J241" s="92">
        <f t="shared" si="3"/>
        <v>-8.1283549499538412E-4</v>
      </c>
      <c r="K241" s="92">
        <f>I241/'סכום נכסי הקרן'!$C$42</f>
        <v>2.3740461548214343E-6</v>
      </c>
    </row>
    <row r="242" spans="2:11">
      <c r="B242" s="86" t="s">
        <v>2363</v>
      </c>
      <c r="C242" s="88" t="s">
        <v>2364</v>
      </c>
      <c r="D242" s="89" t="s">
        <v>533</v>
      </c>
      <c r="E242" s="89" t="s">
        <v>131</v>
      </c>
      <c r="F242" s="102">
        <v>45090</v>
      </c>
      <c r="G242" s="91">
        <v>33131.613000000005</v>
      </c>
      <c r="H242" s="103">
        <v>3.811477</v>
      </c>
      <c r="I242" s="91">
        <v>1.2628036660000002</v>
      </c>
      <c r="J242" s="92">
        <f t="shared" si="3"/>
        <v>-2.8361501027410149E-3</v>
      </c>
      <c r="K242" s="92">
        <f>I242/'סכום נכסי הקרן'!$C$42</f>
        <v>8.2835349678558996E-6</v>
      </c>
    </row>
    <row r="243" spans="2:11">
      <c r="B243" s="86" t="s">
        <v>2365</v>
      </c>
      <c r="C243" s="88" t="s">
        <v>2366</v>
      </c>
      <c r="D243" s="89" t="s">
        <v>533</v>
      </c>
      <c r="E243" s="89" t="s">
        <v>131</v>
      </c>
      <c r="F243" s="102">
        <v>45090</v>
      </c>
      <c r="G243" s="91">
        <v>33131.613000000005</v>
      </c>
      <c r="H243" s="103">
        <v>3.6817470000000001</v>
      </c>
      <c r="I243" s="91">
        <v>1.2198221140000003</v>
      </c>
      <c r="J243" s="92">
        <f t="shared" si="3"/>
        <v>-2.7396171765206629E-3</v>
      </c>
      <c r="K243" s="92">
        <f>I243/'סכום נכסי הקרן'!$C$42</f>
        <v>8.001591544225772E-6</v>
      </c>
    </row>
    <row r="244" spans="2:11">
      <c r="B244" s="86" t="s">
        <v>2367</v>
      </c>
      <c r="C244" s="88" t="s">
        <v>2368</v>
      </c>
      <c r="D244" s="89" t="s">
        <v>533</v>
      </c>
      <c r="E244" s="89" t="s">
        <v>131</v>
      </c>
      <c r="F244" s="102">
        <v>45089</v>
      </c>
      <c r="G244" s="91">
        <v>55219.35500000001</v>
      </c>
      <c r="H244" s="103">
        <v>3.1743079999999999</v>
      </c>
      <c r="I244" s="91">
        <v>1.7528322090000001</v>
      </c>
      <c r="J244" s="92">
        <f t="shared" si="3"/>
        <v>-3.9367127159124909E-3</v>
      </c>
      <c r="K244" s="92">
        <f>I244/'סכום נכסי הקרן'!$C$42</f>
        <v>1.1497944840489241E-5</v>
      </c>
    </row>
    <row r="245" spans="2:11">
      <c r="B245" s="86" t="s">
        <v>2369</v>
      </c>
      <c r="C245" s="88" t="s">
        <v>2370</v>
      </c>
      <c r="D245" s="89" t="s">
        <v>533</v>
      </c>
      <c r="E245" s="89" t="s">
        <v>131</v>
      </c>
      <c r="F245" s="102">
        <v>45089</v>
      </c>
      <c r="G245" s="91">
        <v>88350.968000000008</v>
      </c>
      <c r="H245" s="103">
        <v>3.1884579999999998</v>
      </c>
      <c r="I245" s="91">
        <v>2.8170336030000001</v>
      </c>
      <c r="J245" s="92">
        <f t="shared" si="3"/>
        <v>-6.3268189328912995E-3</v>
      </c>
      <c r="K245" s="92">
        <f>I245/'סכום נכסי הקרן'!$C$42</f>
        <v>1.8478720789582813E-5</v>
      </c>
    </row>
    <row r="246" spans="2:11">
      <c r="B246" s="86" t="s">
        <v>2371</v>
      </c>
      <c r="C246" s="88" t="s">
        <v>2372</v>
      </c>
      <c r="D246" s="89" t="s">
        <v>533</v>
      </c>
      <c r="E246" s="89" t="s">
        <v>131</v>
      </c>
      <c r="F246" s="102">
        <v>45089</v>
      </c>
      <c r="G246" s="91">
        <v>44175.484000000004</v>
      </c>
      <c r="H246" s="103">
        <v>3.1884579999999998</v>
      </c>
      <c r="I246" s="91">
        <v>1.4085168010000002</v>
      </c>
      <c r="J246" s="92">
        <f t="shared" si="3"/>
        <v>-3.1634094653226925E-3</v>
      </c>
      <c r="K246" s="92">
        <f>I246/'סכום נכסי הקרן'!$C$42</f>
        <v>9.2393603915115884E-6</v>
      </c>
    </row>
    <row r="247" spans="2:11">
      <c r="B247" s="86" t="s">
        <v>2373</v>
      </c>
      <c r="C247" s="88" t="s">
        <v>2374</v>
      </c>
      <c r="D247" s="89" t="s">
        <v>533</v>
      </c>
      <c r="E247" s="89" t="s">
        <v>131</v>
      </c>
      <c r="F247" s="102">
        <v>45089</v>
      </c>
      <c r="G247" s="91">
        <v>55219.35500000001</v>
      </c>
      <c r="H247" s="103">
        <v>3.113038</v>
      </c>
      <c r="I247" s="91">
        <v>1.7189996690000002</v>
      </c>
      <c r="J247" s="92">
        <f t="shared" si="3"/>
        <v>-3.860727695928403E-3</v>
      </c>
      <c r="K247" s="92">
        <f>I247/'סכום נכסי הקרן'!$C$42</f>
        <v>1.1276015624026717E-5</v>
      </c>
    </row>
    <row r="248" spans="2:11">
      <c r="B248" s="86" t="s">
        <v>2375</v>
      </c>
      <c r="C248" s="88" t="s">
        <v>2376</v>
      </c>
      <c r="D248" s="89" t="s">
        <v>533</v>
      </c>
      <c r="E248" s="89" t="s">
        <v>131</v>
      </c>
      <c r="F248" s="102">
        <v>45089</v>
      </c>
      <c r="G248" s="91">
        <v>25108.570000000003</v>
      </c>
      <c r="H248" s="103">
        <v>2.990151</v>
      </c>
      <c r="I248" s="91">
        <v>0.75078413000000011</v>
      </c>
      <c r="J248" s="92">
        <f t="shared" si="3"/>
        <v>-1.6861975814345027E-3</v>
      </c>
      <c r="K248" s="92">
        <f>I248/'סכום נכסי הקרן'!$C$42</f>
        <v>4.9248721409447266E-6</v>
      </c>
    </row>
    <row r="249" spans="2:11">
      <c r="B249" s="86" t="s">
        <v>2377</v>
      </c>
      <c r="C249" s="88" t="s">
        <v>2378</v>
      </c>
      <c r="D249" s="89" t="s">
        <v>533</v>
      </c>
      <c r="E249" s="89" t="s">
        <v>131</v>
      </c>
      <c r="F249" s="102">
        <v>45089</v>
      </c>
      <c r="G249" s="91">
        <v>44175.484000000004</v>
      </c>
      <c r="H249" s="103">
        <v>2.8343180000000001</v>
      </c>
      <c r="I249" s="91">
        <v>1.2520735040000002</v>
      </c>
      <c r="J249" s="92">
        <f t="shared" si="3"/>
        <v>-2.8120510674926268E-3</v>
      </c>
      <c r="K249" s="92">
        <f>I249/'סכום נכסי הקרן'!$C$42</f>
        <v>8.2131489889972047E-6</v>
      </c>
    </row>
    <row r="250" spans="2:11">
      <c r="B250" s="86" t="s">
        <v>2379</v>
      </c>
      <c r="C250" s="88" t="s">
        <v>2380</v>
      </c>
      <c r="D250" s="89" t="s">
        <v>533</v>
      </c>
      <c r="E250" s="89" t="s">
        <v>131</v>
      </c>
      <c r="F250" s="102">
        <v>45089</v>
      </c>
      <c r="G250" s="91">
        <v>44175.484000000004</v>
      </c>
      <c r="H250" s="103">
        <v>2.8161170000000002</v>
      </c>
      <c r="I250" s="91">
        <v>1.2440333630000002</v>
      </c>
      <c r="J250" s="92">
        <f t="shared" si="3"/>
        <v>-2.7939935916259056E-3</v>
      </c>
      <c r="K250" s="92">
        <f>I250/'סכום נכסי הקרן'!$C$42</f>
        <v>8.1604085742255604E-6</v>
      </c>
    </row>
    <row r="251" spans="2:11">
      <c r="B251" s="86" t="s">
        <v>2381</v>
      </c>
      <c r="C251" s="88" t="s">
        <v>2382</v>
      </c>
      <c r="D251" s="89" t="s">
        <v>533</v>
      </c>
      <c r="E251" s="89" t="s">
        <v>131</v>
      </c>
      <c r="F251" s="102">
        <v>45098</v>
      </c>
      <c r="G251" s="91">
        <v>146883.48430000004</v>
      </c>
      <c r="H251" s="103">
        <v>2.580441</v>
      </c>
      <c r="I251" s="91">
        <v>3.7902416510000001</v>
      </c>
      <c r="J251" s="92">
        <f t="shared" si="3"/>
        <v>-8.5125617998458702E-3</v>
      </c>
      <c r="K251" s="92">
        <f>I251/'סכום נכסי הקרן'!$C$42</f>
        <v>2.4862613324629335E-5</v>
      </c>
    </row>
    <row r="252" spans="2:11">
      <c r="B252" s="86" t="s">
        <v>2383</v>
      </c>
      <c r="C252" s="88" t="s">
        <v>2384</v>
      </c>
      <c r="D252" s="89" t="s">
        <v>533</v>
      </c>
      <c r="E252" s="89" t="s">
        <v>131</v>
      </c>
      <c r="F252" s="102">
        <v>45098</v>
      </c>
      <c r="G252" s="91">
        <v>55219.35500000001</v>
      </c>
      <c r="H252" s="103">
        <v>2.6252740000000001</v>
      </c>
      <c r="I252" s="91">
        <v>1.4496592950000005</v>
      </c>
      <c r="J252" s="92">
        <f t="shared" si="3"/>
        <v>-3.2558120230019335E-3</v>
      </c>
      <c r="K252" s="92">
        <f>I252/'סכום נכסי הקרן'!$C$42</f>
        <v>9.5092402603223302E-6</v>
      </c>
    </row>
    <row r="253" spans="2:11">
      <c r="B253" s="86" t="s">
        <v>2385</v>
      </c>
      <c r="C253" s="88" t="s">
        <v>2386</v>
      </c>
      <c r="D253" s="89" t="s">
        <v>533</v>
      </c>
      <c r="E253" s="89" t="s">
        <v>131</v>
      </c>
      <c r="F253" s="102">
        <v>45098</v>
      </c>
      <c r="G253" s="91">
        <v>44175.484000000004</v>
      </c>
      <c r="H253" s="103">
        <v>2.6254620000000002</v>
      </c>
      <c r="I253" s="91">
        <v>1.1598104140000003</v>
      </c>
      <c r="J253" s="92">
        <f t="shared" si="3"/>
        <v>-2.6048359799631746E-3</v>
      </c>
      <c r="K253" s="92">
        <f>I253/'סכום נכסי הקרן'!$C$42</f>
        <v>7.6079365139033643E-6</v>
      </c>
    </row>
    <row r="254" spans="2:11">
      <c r="B254" s="86" t="s">
        <v>2387</v>
      </c>
      <c r="C254" s="88" t="s">
        <v>2388</v>
      </c>
      <c r="D254" s="89" t="s">
        <v>533</v>
      </c>
      <c r="E254" s="89" t="s">
        <v>131</v>
      </c>
      <c r="F254" s="102">
        <v>45097</v>
      </c>
      <c r="G254" s="91">
        <v>88350.968000000008</v>
      </c>
      <c r="H254" s="103">
        <v>2.3033679999999999</v>
      </c>
      <c r="I254" s="91">
        <v>2.035048331</v>
      </c>
      <c r="J254" s="92">
        <f t="shared" si="3"/>
        <v>-4.5705462285604266E-3</v>
      </c>
      <c r="K254" s="92">
        <f>I254/'סכום נכסי הקרן'!$C$42</f>
        <v>1.3349180450601641E-5</v>
      </c>
    </row>
    <row r="255" spans="2:11">
      <c r="B255" s="86" t="s">
        <v>2389</v>
      </c>
      <c r="C255" s="88" t="s">
        <v>2390</v>
      </c>
      <c r="D255" s="89" t="s">
        <v>533</v>
      </c>
      <c r="E255" s="89" t="s">
        <v>131</v>
      </c>
      <c r="F255" s="102">
        <v>45097</v>
      </c>
      <c r="G255" s="91">
        <v>93872.903500000015</v>
      </c>
      <c r="H255" s="103">
        <v>2.2965659999999999</v>
      </c>
      <c r="I255" s="91">
        <v>2.1558533880000006</v>
      </c>
      <c r="J255" s="92">
        <f t="shared" si="3"/>
        <v>-4.8418641571086208E-3</v>
      </c>
      <c r="K255" s="92">
        <f>I255/'סכום נכסי הקרן'!$C$42</f>
        <v>1.4141617898239943E-5</v>
      </c>
    </row>
    <row r="256" spans="2:11">
      <c r="B256" s="86" t="s">
        <v>2391</v>
      </c>
      <c r="C256" s="88" t="s">
        <v>2392</v>
      </c>
      <c r="D256" s="89" t="s">
        <v>533</v>
      </c>
      <c r="E256" s="89" t="s">
        <v>131</v>
      </c>
      <c r="F256" s="102">
        <v>45097</v>
      </c>
      <c r="G256" s="91">
        <v>104916.77450000001</v>
      </c>
      <c r="H256" s="103">
        <v>2.2965659999999999</v>
      </c>
      <c r="I256" s="91">
        <v>2.4094831980000002</v>
      </c>
      <c r="J256" s="92">
        <f t="shared" si="3"/>
        <v>-5.4114952336228404E-3</v>
      </c>
      <c r="K256" s="92">
        <f>I256/'סכום נכסי הקרן'!$C$42</f>
        <v>1.5805337648658885E-5</v>
      </c>
    </row>
    <row r="257" spans="2:11">
      <c r="B257" s="86" t="s">
        <v>2393</v>
      </c>
      <c r="C257" s="88" t="s">
        <v>2394</v>
      </c>
      <c r="D257" s="89" t="s">
        <v>533</v>
      </c>
      <c r="E257" s="89" t="s">
        <v>131</v>
      </c>
      <c r="F257" s="102">
        <v>45098</v>
      </c>
      <c r="G257" s="91">
        <v>49032.400000000009</v>
      </c>
      <c r="H257" s="103">
        <v>2.0580910000000001</v>
      </c>
      <c r="I257" s="91">
        <v>1.0091316240000001</v>
      </c>
      <c r="J257" s="92">
        <f t="shared" si="3"/>
        <v>-2.2664241767308959E-3</v>
      </c>
      <c r="K257" s="92">
        <f>I257/'סכום נכסי הקרן'!$C$42</f>
        <v>6.6195381908031386E-6</v>
      </c>
    </row>
    <row r="258" spans="2:11">
      <c r="B258" s="86" t="s">
        <v>2395</v>
      </c>
      <c r="C258" s="88" t="s">
        <v>2396</v>
      </c>
      <c r="D258" s="89" t="s">
        <v>533</v>
      </c>
      <c r="E258" s="89" t="s">
        <v>131</v>
      </c>
      <c r="F258" s="102">
        <v>45043</v>
      </c>
      <c r="G258" s="91">
        <v>444000.00000000006</v>
      </c>
      <c r="H258" s="103">
        <v>1.934223</v>
      </c>
      <c r="I258" s="91">
        <v>8.5879500000000029</v>
      </c>
      <c r="J258" s="92">
        <f t="shared" si="3"/>
        <v>-1.9287808493608463E-2</v>
      </c>
      <c r="K258" s="92">
        <f>I258/'סכום נכסי הקרן'!$C$42</f>
        <v>5.6333843528134079E-5</v>
      </c>
    </row>
    <row r="259" spans="2:11">
      <c r="B259" s="86" t="s">
        <v>2397</v>
      </c>
      <c r="C259" s="88" t="s">
        <v>2398</v>
      </c>
      <c r="D259" s="89" t="s">
        <v>533</v>
      </c>
      <c r="E259" s="89" t="s">
        <v>131</v>
      </c>
      <c r="F259" s="102">
        <v>45103</v>
      </c>
      <c r="G259" s="91">
        <v>740000.00000000012</v>
      </c>
      <c r="H259" s="103">
        <v>1.8098970000000001</v>
      </c>
      <c r="I259" s="91">
        <v>13.393240000000002</v>
      </c>
      <c r="J259" s="92">
        <f t="shared" si="3"/>
        <v>-3.008008293352157E-2</v>
      </c>
      <c r="K259" s="92">
        <f>I259/'סכום נכסי הקרן'!$C$42</f>
        <v>8.7854806617964279E-5</v>
      </c>
    </row>
    <row r="260" spans="2:11">
      <c r="B260" s="86" t="s">
        <v>2399</v>
      </c>
      <c r="C260" s="88" t="s">
        <v>2400</v>
      </c>
      <c r="D260" s="89" t="s">
        <v>533</v>
      </c>
      <c r="E260" s="89" t="s">
        <v>131</v>
      </c>
      <c r="F260" s="102">
        <v>45050</v>
      </c>
      <c r="G260" s="91">
        <v>66263.22600000001</v>
      </c>
      <c r="H260" s="103">
        <v>1.8539209999999999</v>
      </c>
      <c r="I260" s="91">
        <v>1.2284679700000001</v>
      </c>
      <c r="J260" s="92">
        <f t="shared" si="3"/>
        <v>-2.7590350369869339E-3</v>
      </c>
      <c r="K260" s="92">
        <f>I260/'סכום נכסי הקרן'!$C$42</f>
        <v>8.0583052301544007E-6</v>
      </c>
    </row>
    <row r="261" spans="2:11">
      <c r="B261" s="86" t="s">
        <v>2401</v>
      </c>
      <c r="C261" s="88" t="s">
        <v>2402</v>
      </c>
      <c r="D261" s="89" t="s">
        <v>533</v>
      </c>
      <c r="E261" s="89" t="s">
        <v>131</v>
      </c>
      <c r="F261" s="102">
        <v>45050</v>
      </c>
      <c r="G261" s="91">
        <v>38653.548500000004</v>
      </c>
      <c r="H261" s="103">
        <v>1.798054</v>
      </c>
      <c r="I261" s="91">
        <v>0.69501169600000001</v>
      </c>
      <c r="J261" s="92">
        <f t="shared" si="3"/>
        <v>-1.5609374173424413E-3</v>
      </c>
      <c r="K261" s="92">
        <f>I261/'סכום נכסי הקרן'!$C$42</f>
        <v>4.559025161148711E-6</v>
      </c>
    </row>
    <row r="262" spans="2:11">
      <c r="B262" s="86" t="s">
        <v>2403</v>
      </c>
      <c r="C262" s="88" t="s">
        <v>2404</v>
      </c>
      <c r="D262" s="89" t="s">
        <v>533</v>
      </c>
      <c r="E262" s="89" t="s">
        <v>131</v>
      </c>
      <c r="F262" s="102">
        <v>45105</v>
      </c>
      <c r="G262" s="91">
        <v>198689.46720000001</v>
      </c>
      <c r="H262" s="103">
        <v>1.1181049999999999</v>
      </c>
      <c r="I262" s="91">
        <v>2.2215567520000006</v>
      </c>
      <c r="J262" s="92">
        <f t="shared" si="3"/>
        <v>-4.9894283490540614E-3</v>
      </c>
      <c r="K262" s="92">
        <f>I262/'סכום נכסי הקרן'!$C$42</f>
        <v>1.4572608184262572E-5</v>
      </c>
    </row>
    <row r="263" spans="2:11">
      <c r="B263" s="86" t="s">
        <v>2405</v>
      </c>
      <c r="C263" s="88" t="s">
        <v>2406</v>
      </c>
      <c r="D263" s="89" t="s">
        <v>533</v>
      </c>
      <c r="E263" s="89" t="s">
        <v>131</v>
      </c>
      <c r="F263" s="102">
        <v>45069</v>
      </c>
      <c r="G263" s="91">
        <v>55219.35500000001</v>
      </c>
      <c r="H263" s="103">
        <v>0.804392</v>
      </c>
      <c r="I263" s="91">
        <v>0.44418001400000007</v>
      </c>
      <c r="J263" s="92">
        <f t="shared" si="3"/>
        <v>-9.9759069937765412E-4</v>
      </c>
      <c r="K263" s="92">
        <f>I263/'סכום נכסי הקרן'!$C$42</f>
        <v>2.9136601176066931E-6</v>
      </c>
    </row>
    <row r="264" spans="2:11">
      <c r="B264" s="86" t="s">
        <v>2407</v>
      </c>
      <c r="C264" s="88" t="s">
        <v>2408</v>
      </c>
      <c r="D264" s="89" t="s">
        <v>533</v>
      </c>
      <c r="E264" s="89" t="s">
        <v>131</v>
      </c>
      <c r="F264" s="102">
        <v>45069</v>
      </c>
      <c r="G264" s="91">
        <v>33131.613000000005</v>
      </c>
      <c r="H264" s="103">
        <v>0.38277</v>
      </c>
      <c r="I264" s="91">
        <v>0.126817965</v>
      </c>
      <c r="J264" s="92">
        <f t="shared" si="3"/>
        <v>-2.8482241075799696E-4</v>
      </c>
      <c r="K264" s="92">
        <f>I264/'סכום נכסי הקרן'!$C$42</f>
        <v>8.3187994770188244E-7</v>
      </c>
    </row>
    <row r="265" spans="2:11">
      <c r="B265" s="86" t="s">
        <v>2409</v>
      </c>
      <c r="C265" s="88" t="s">
        <v>2410</v>
      </c>
      <c r="D265" s="89" t="s">
        <v>533</v>
      </c>
      <c r="E265" s="89" t="s">
        <v>131</v>
      </c>
      <c r="F265" s="102">
        <v>45069</v>
      </c>
      <c r="G265" s="91">
        <v>38653.548500000004</v>
      </c>
      <c r="H265" s="103">
        <v>0.24493200000000001</v>
      </c>
      <c r="I265" s="91">
        <v>9.467507700000001E-2</v>
      </c>
      <c r="J265" s="92">
        <f t="shared" si="3"/>
        <v>-2.1263220609035158E-4</v>
      </c>
      <c r="K265" s="92">
        <f>I265/'סכום נכסי הקרן'!$C$42</f>
        <v>6.2103423677735015E-7</v>
      </c>
    </row>
    <row r="266" spans="2:11">
      <c r="B266" s="86" t="s">
        <v>2411</v>
      </c>
      <c r="C266" s="88" t="s">
        <v>2412</v>
      </c>
      <c r="D266" s="89" t="s">
        <v>533</v>
      </c>
      <c r="E266" s="89" t="s">
        <v>131</v>
      </c>
      <c r="F266" s="102">
        <v>45082</v>
      </c>
      <c r="G266" s="91">
        <v>135586.27800000002</v>
      </c>
      <c r="H266" s="103">
        <v>-0.84487100000000004</v>
      </c>
      <c r="I266" s="91">
        <v>-1.1455293610000001</v>
      </c>
      <c r="J266" s="92">
        <f t="shared" si="3"/>
        <v>2.5727619442094643E-3</v>
      </c>
      <c r="K266" s="92">
        <f>I266/'סכום נכסי הקרן'!$C$42</f>
        <v>-7.5142579753558647E-6</v>
      </c>
    </row>
    <row r="267" spans="2:11">
      <c r="B267" s="86" t="s">
        <v>2413</v>
      </c>
      <c r="C267" s="88" t="s">
        <v>2414</v>
      </c>
      <c r="D267" s="89" t="s">
        <v>533</v>
      </c>
      <c r="E267" s="89" t="s">
        <v>131</v>
      </c>
      <c r="F267" s="102">
        <v>45106</v>
      </c>
      <c r="G267" s="91">
        <v>62771.42500000001</v>
      </c>
      <c r="H267" s="103">
        <v>0.261351</v>
      </c>
      <c r="I267" s="91">
        <v>0.16405396800000002</v>
      </c>
      <c r="J267" s="92">
        <f t="shared" si="3"/>
        <v>-3.6845132044324551E-4</v>
      </c>
      <c r="K267" s="92">
        <f>I267/'סכום נכסי הקרן'!$C$42</f>
        <v>1.0761346495358629E-6</v>
      </c>
    </row>
    <row r="268" spans="2:11">
      <c r="B268" s="86" t="s">
        <v>2413</v>
      </c>
      <c r="C268" s="88" t="s">
        <v>2415</v>
      </c>
      <c r="D268" s="89" t="s">
        <v>533</v>
      </c>
      <c r="E268" s="89" t="s">
        <v>131</v>
      </c>
      <c r="F268" s="102">
        <v>45106</v>
      </c>
      <c r="G268" s="91">
        <v>42684.56900000001</v>
      </c>
      <c r="H268" s="103">
        <v>0.73973</v>
      </c>
      <c r="I268" s="91">
        <v>0.31575044700000005</v>
      </c>
      <c r="J268" s="92">
        <f t="shared" ref="J268:J331" si="4">IFERROR(I268/$I$11,0)</f>
        <v>-7.091487669941334E-4</v>
      </c>
      <c r="K268" s="92">
        <f>I268/'סכום נכסי הקרן'!$C$42</f>
        <v>2.071208644116045E-6</v>
      </c>
    </row>
    <row r="269" spans="2:11">
      <c r="B269" s="86" t="s">
        <v>2413</v>
      </c>
      <c r="C269" s="88" t="s">
        <v>2416</v>
      </c>
      <c r="D269" s="89" t="s">
        <v>533</v>
      </c>
      <c r="E269" s="89" t="s">
        <v>131</v>
      </c>
      <c r="F269" s="102">
        <v>45106</v>
      </c>
      <c r="G269" s="91">
        <v>104916.77450000001</v>
      </c>
      <c r="H269" s="103">
        <v>0.64513500000000001</v>
      </c>
      <c r="I269" s="91">
        <v>0.67685497500000014</v>
      </c>
      <c r="J269" s="92">
        <f t="shared" si="4"/>
        <v>-1.520158959442724E-3</v>
      </c>
      <c r="K269" s="92">
        <f>I269/'סכום נכסי הקרן'!$C$42</f>
        <v>4.4399236433478416E-6</v>
      </c>
    </row>
    <row r="270" spans="2:11">
      <c r="B270" s="93"/>
      <c r="C270" s="88"/>
      <c r="D270" s="88"/>
      <c r="E270" s="88"/>
      <c r="F270" s="88"/>
      <c r="G270" s="91"/>
      <c r="H270" s="103"/>
      <c r="I270" s="88"/>
      <c r="J270" s="92"/>
      <c r="K270" s="88"/>
    </row>
    <row r="271" spans="2:11">
      <c r="B271" s="85" t="s">
        <v>193</v>
      </c>
      <c r="C271" s="80"/>
      <c r="D271" s="81"/>
      <c r="E271" s="81"/>
      <c r="F271" s="100"/>
      <c r="G271" s="83"/>
      <c r="H271" s="101"/>
      <c r="I271" s="83">
        <v>-71.210897261000014</v>
      </c>
      <c r="J271" s="84">
        <f t="shared" si="4"/>
        <v>0.1599336452853353</v>
      </c>
      <c r="K271" s="84">
        <f>I271/'סכום נכסי הקרן'!$C$42</f>
        <v>-4.6711771072248962E-4</v>
      </c>
    </row>
    <row r="272" spans="2:11">
      <c r="B272" s="86" t="s">
        <v>2417</v>
      </c>
      <c r="C272" s="88" t="s">
        <v>2418</v>
      </c>
      <c r="D272" s="89" t="s">
        <v>533</v>
      </c>
      <c r="E272" s="89" t="s">
        <v>135</v>
      </c>
      <c r="F272" s="102">
        <v>44971</v>
      </c>
      <c r="G272" s="91">
        <v>33346.973648000007</v>
      </c>
      <c r="H272" s="103">
        <v>-5.5968660000000003</v>
      </c>
      <c r="I272" s="91">
        <v>-1.8663854670000002</v>
      </c>
      <c r="J272" s="92">
        <f t="shared" si="4"/>
        <v>4.1917437179711092E-3</v>
      </c>
      <c r="K272" s="92">
        <f>I272/'סכום נכסי הקרן'!$C$42</f>
        <v>-1.2242813111529692E-5</v>
      </c>
    </row>
    <row r="273" spans="2:11">
      <c r="B273" s="86" t="s">
        <v>2419</v>
      </c>
      <c r="C273" s="88" t="s">
        <v>2420</v>
      </c>
      <c r="D273" s="89" t="s">
        <v>533</v>
      </c>
      <c r="E273" s="89" t="s">
        <v>135</v>
      </c>
      <c r="F273" s="102">
        <v>44971</v>
      </c>
      <c r="G273" s="91">
        <v>18763.285145000005</v>
      </c>
      <c r="H273" s="103">
        <v>-5.6602509999999997</v>
      </c>
      <c r="I273" s="91">
        <v>-1.0620489790000001</v>
      </c>
      <c r="J273" s="92">
        <f t="shared" si="4"/>
        <v>2.3852720751499938E-3</v>
      </c>
      <c r="K273" s="92">
        <f>I273/'סכום נכסי הקרן'!$C$42</f>
        <v>-6.9666568857760625E-6</v>
      </c>
    </row>
    <row r="274" spans="2:11">
      <c r="B274" s="86" t="s">
        <v>2421</v>
      </c>
      <c r="C274" s="88" t="s">
        <v>2422</v>
      </c>
      <c r="D274" s="89" t="s">
        <v>533</v>
      </c>
      <c r="E274" s="89" t="s">
        <v>131</v>
      </c>
      <c r="F274" s="102">
        <v>44971</v>
      </c>
      <c r="G274" s="91">
        <v>53445.602460000009</v>
      </c>
      <c r="H274" s="103">
        <v>-11.438796</v>
      </c>
      <c r="I274" s="91">
        <v>-6.1135332530000008</v>
      </c>
      <c r="J274" s="92">
        <f t="shared" si="4"/>
        <v>1.3730478007344145E-2</v>
      </c>
      <c r="K274" s="92">
        <f>I274/'סכום נכסי הקרן'!$C$42</f>
        <v>-4.0102565301212331E-5</v>
      </c>
    </row>
    <row r="275" spans="2:11">
      <c r="B275" s="86" t="s">
        <v>2423</v>
      </c>
      <c r="C275" s="88" t="s">
        <v>2424</v>
      </c>
      <c r="D275" s="89" t="s">
        <v>533</v>
      </c>
      <c r="E275" s="89" t="s">
        <v>131</v>
      </c>
      <c r="F275" s="102">
        <v>44971</v>
      </c>
      <c r="G275" s="91">
        <v>118345.52467000001</v>
      </c>
      <c r="H275" s="103">
        <v>-11.269545000000001</v>
      </c>
      <c r="I275" s="91">
        <v>-13.337002501000002</v>
      </c>
      <c r="J275" s="92">
        <f t="shared" si="4"/>
        <v>2.9953778272820065E-2</v>
      </c>
      <c r="K275" s="92">
        <f>I275/'סכום נכסי הקרן'!$C$42</f>
        <v>-8.748590898010197E-5</v>
      </c>
    </row>
    <row r="276" spans="2:11">
      <c r="B276" s="86" t="s">
        <v>2425</v>
      </c>
      <c r="C276" s="88" t="s">
        <v>2426</v>
      </c>
      <c r="D276" s="89" t="s">
        <v>533</v>
      </c>
      <c r="E276" s="89" t="s">
        <v>131</v>
      </c>
      <c r="F276" s="102">
        <v>44971</v>
      </c>
      <c r="G276" s="91">
        <v>68716.756259999995</v>
      </c>
      <c r="H276" s="103">
        <v>-11.216870999999999</v>
      </c>
      <c r="I276" s="91">
        <v>-7.7078698940000026</v>
      </c>
      <c r="J276" s="92">
        <f t="shared" si="4"/>
        <v>1.7311223098541814E-2</v>
      </c>
      <c r="K276" s="92">
        <f>I276/'סכום נכסי הקרן'!$C$42</f>
        <v>-5.056083658426183E-5</v>
      </c>
    </row>
    <row r="277" spans="2:11">
      <c r="B277" s="86" t="s">
        <v>2427</v>
      </c>
      <c r="C277" s="88" t="s">
        <v>2428</v>
      </c>
      <c r="D277" s="89" t="s">
        <v>533</v>
      </c>
      <c r="E277" s="89" t="s">
        <v>131</v>
      </c>
      <c r="F277" s="102">
        <v>44971</v>
      </c>
      <c r="G277" s="91">
        <v>135730.864004</v>
      </c>
      <c r="H277" s="103">
        <v>-11.095103</v>
      </c>
      <c r="I277" s="91">
        <v>-15.059479276000003</v>
      </c>
      <c r="J277" s="92">
        <f t="shared" si="4"/>
        <v>3.3822315254391722E-2</v>
      </c>
      <c r="K277" s="92">
        <f>I277/'סכום נכסי הקרן'!$C$42</f>
        <v>-9.8784733160924517E-5</v>
      </c>
    </row>
    <row r="278" spans="2:11">
      <c r="B278" s="86" t="s">
        <v>2429</v>
      </c>
      <c r="C278" s="88" t="s">
        <v>2430</v>
      </c>
      <c r="D278" s="89" t="s">
        <v>533</v>
      </c>
      <c r="E278" s="89" t="s">
        <v>131</v>
      </c>
      <c r="F278" s="102">
        <v>44987</v>
      </c>
      <c r="G278" s="91">
        <v>11910.904418000002</v>
      </c>
      <c r="H278" s="103">
        <v>-7.7511320000000001</v>
      </c>
      <c r="I278" s="91">
        <v>-0.92322991700000012</v>
      </c>
      <c r="J278" s="92">
        <f t="shared" si="4"/>
        <v>2.0734962167532453E-3</v>
      </c>
      <c r="K278" s="92">
        <f>I278/'סכום נכסי הקרן'!$C$42</f>
        <v>-6.0560540856397857E-6</v>
      </c>
    </row>
    <row r="279" spans="2:11">
      <c r="B279" s="86" t="s">
        <v>2431</v>
      </c>
      <c r="C279" s="88" t="s">
        <v>2432</v>
      </c>
      <c r="D279" s="89" t="s">
        <v>533</v>
      </c>
      <c r="E279" s="89" t="s">
        <v>131</v>
      </c>
      <c r="F279" s="102">
        <v>44987</v>
      </c>
      <c r="G279" s="91">
        <v>53370.014029000013</v>
      </c>
      <c r="H279" s="103">
        <v>-7.7350180000000002</v>
      </c>
      <c r="I279" s="91">
        <v>-4.1281804380000011</v>
      </c>
      <c r="J279" s="92">
        <f t="shared" si="4"/>
        <v>9.2715436996261853E-3</v>
      </c>
      <c r="K279" s="92">
        <f>I279/'סכום נכסי הקרן'!$C$42</f>
        <v>-2.7079369447912014E-5</v>
      </c>
    </row>
    <row r="280" spans="2:11">
      <c r="B280" s="86" t="s">
        <v>2433</v>
      </c>
      <c r="C280" s="88" t="s">
        <v>2434</v>
      </c>
      <c r="D280" s="89" t="s">
        <v>533</v>
      </c>
      <c r="E280" s="89" t="s">
        <v>131</v>
      </c>
      <c r="F280" s="102">
        <v>44987</v>
      </c>
      <c r="G280" s="91">
        <v>16644.725405000005</v>
      </c>
      <c r="H280" s="103">
        <v>-7.7350180000000002</v>
      </c>
      <c r="I280" s="91">
        <v>-1.2874725810000003</v>
      </c>
      <c r="J280" s="92">
        <f t="shared" si="4"/>
        <v>2.8915543969282318E-3</v>
      </c>
      <c r="K280" s="92">
        <f>I280/'סכום נכסי הקרן'!$C$42</f>
        <v>-8.445354121160104E-6</v>
      </c>
    </row>
    <row r="281" spans="2:11">
      <c r="B281" s="86" t="s">
        <v>2435</v>
      </c>
      <c r="C281" s="88" t="s">
        <v>2436</v>
      </c>
      <c r="D281" s="89" t="s">
        <v>533</v>
      </c>
      <c r="E281" s="89" t="s">
        <v>135</v>
      </c>
      <c r="F281" s="102">
        <v>44971</v>
      </c>
      <c r="G281" s="91">
        <v>31609.290000000005</v>
      </c>
      <c r="H281" s="103">
        <v>5.3060980000000004</v>
      </c>
      <c r="I281" s="91">
        <v>1.6772200000000002</v>
      </c>
      <c r="J281" s="92">
        <f t="shared" si="4"/>
        <v>-3.7668940971535671E-3</v>
      </c>
      <c r="K281" s="92">
        <f>I281/'סכום נכסי הקרן'!$C$42</f>
        <v>1.100195611784617E-5</v>
      </c>
    </row>
    <row r="282" spans="2:11">
      <c r="B282" s="86" t="s">
        <v>2437</v>
      </c>
      <c r="C282" s="88" t="s">
        <v>2438</v>
      </c>
      <c r="D282" s="89" t="s">
        <v>533</v>
      </c>
      <c r="E282" s="89" t="s">
        <v>135</v>
      </c>
      <c r="F282" s="102">
        <v>44971</v>
      </c>
      <c r="G282" s="91">
        <v>129611.00000000001</v>
      </c>
      <c r="H282" s="103">
        <v>5.3534189999999997</v>
      </c>
      <c r="I282" s="91">
        <v>6.9386200000000011</v>
      </c>
      <c r="J282" s="92">
        <f t="shared" si="4"/>
        <v>-1.5583552974798588E-2</v>
      </c>
      <c r="K282" s="92">
        <f>I282/'סכום נכסי הקרן'!$C$42</f>
        <v>4.5514835715296619E-5</v>
      </c>
    </row>
    <row r="283" spans="2:11">
      <c r="B283" s="86" t="s">
        <v>2439</v>
      </c>
      <c r="C283" s="88" t="s">
        <v>2440</v>
      </c>
      <c r="D283" s="89" t="s">
        <v>533</v>
      </c>
      <c r="E283" s="89" t="s">
        <v>131</v>
      </c>
      <c r="F283" s="102">
        <v>44970</v>
      </c>
      <c r="G283" s="91">
        <v>117779.34373800003</v>
      </c>
      <c r="H283" s="103">
        <v>-0.36926300000000001</v>
      </c>
      <c r="I283" s="91">
        <v>-0.43491542400000005</v>
      </c>
      <c r="J283" s="92">
        <f t="shared" si="4"/>
        <v>9.767832147402494E-4</v>
      </c>
      <c r="K283" s="92">
        <f>I283/'סכום נכסי הקרן'!$C$42</f>
        <v>-2.852887760593399E-6</v>
      </c>
    </row>
    <row r="284" spans="2:11">
      <c r="B284" s="86" t="s">
        <v>2441</v>
      </c>
      <c r="C284" s="88" t="s">
        <v>2442</v>
      </c>
      <c r="D284" s="89" t="s">
        <v>533</v>
      </c>
      <c r="E284" s="89" t="s">
        <v>131</v>
      </c>
      <c r="F284" s="102">
        <v>44970</v>
      </c>
      <c r="G284" s="91">
        <v>24897.508872999999</v>
      </c>
      <c r="H284" s="103">
        <v>-0.37077100000000002</v>
      </c>
      <c r="I284" s="91">
        <v>-9.2312718000000016E-2</v>
      </c>
      <c r="J284" s="92">
        <f t="shared" si="4"/>
        <v>2.0732654781507607E-4</v>
      </c>
      <c r="K284" s="92">
        <f>I284/'סכום נכסי הקרן'!$C$42</f>
        <v>-6.0553801681062018E-7</v>
      </c>
    </row>
    <row r="285" spans="2:11">
      <c r="B285" s="86" t="s">
        <v>2443</v>
      </c>
      <c r="C285" s="88" t="s">
        <v>2444</v>
      </c>
      <c r="D285" s="89" t="s">
        <v>533</v>
      </c>
      <c r="E285" s="89" t="s">
        <v>131</v>
      </c>
      <c r="F285" s="102">
        <v>44970</v>
      </c>
      <c r="G285" s="91">
        <v>33184.209976000006</v>
      </c>
      <c r="H285" s="103">
        <v>-0.40847099999999997</v>
      </c>
      <c r="I285" s="91">
        <v>-0.135547843</v>
      </c>
      <c r="J285" s="92">
        <f t="shared" si="4"/>
        <v>3.0442897752149298E-4</v>
      </c>
      <c r="K285" s="92">
        <f>I285/'סכום נכסי הקרן'!$C$42</f>
        <v>-8.891447875381297E-7</v>
      </c>
    </row>
    <row r="286" spans="2:11">
      <c r="B286" s="86" t="s">
        <v>2445</v>
      </c>
      <c r="C286" s="88" t="s">
        <v>2446</v>
      </c>
      <c r="D286" s="89" t="s">
        <v>533</v>
      </c>
      <c r="E286" s="89" t="s">
        <v>133</v>
      </c>
      <c r="F286" s="102">
        <v>44994</v>
      </c>
      <c r="G286" s="91">
        <v>18089.780000000002</v>
      </c>
      <c r="H286" s="103">
        <v>-2.1682959999999998</v>
      </c>
      <c r="I286" s="91">
        <v>-0.39224000000000009</v>
      </c>
      <c r="J286" s="92">
        <f t="shared" si="4"/>
        <v>8.8093782608573436E-4</v>
      </c>
      <c r="K286" s="92">
        <f>I286/'סכום נכסי הקרן'!$C$42</f>
        <v>-2.5729524258379831E-6</v>
      </c>
    </row>
    <row r="287" spans="2:11">
      <c r="B287" s="86" t="s">
        <v>2447</v>
      </c>
      <c r="C287" s="88" t="s">
        <v>2448</v>
      </c>
      <c r="D287" s="89" t="s">
        <v>533</v>
      </c>
      <c r="E287" s="89" t="s">
        <v>133</v>
      </c>
      <c r="F287" s="102">
        <v>44994</v>
      </c>
      <c r="G287" s="91">
        <v>946735.91000000015</v>
      </c>
      <c r="H287" s="103">
        <v>-2.117499</v>
      </c>
      <c r="I287" s="91">
        <v>-20.047120000000003</v>
      </c>
      <c r="J287" s="92">
        <f t="shared" si="4"/>
        <v>4.5024133979399972E-2</v>
      </c>
      <c r="K287" s="92">
        <f>I287/'סכום נכסי הקרן'!$C$42</f>
        <v>-1.3150185099700476E-4</v>
      </c>
    </row>
    <row r="288" spans="2:11">
      <c r="B288" s="86" t="s">
        <v>2449</v>
      </c>
      <c r="C288" s="88" t="s">
        <v>2450</v>
      </c>
      <c r="D288" s="89" t="s">
        <v>533</v>
      </c>
      <c r="E288" s="89" t="s">
        <v>133</v>
      </c>
      <c r="F288" s="102">
        <v>44987</v>
      </c>
      <c r="G288" s="91">
        <v>153897.10441000003</v>
      </c>
      <c r="H288" s="103">
        <v>-1.478753</v>
      </c>
      <c r="I288" s="91">
        <v>-2.2757585100000006</v>
      </c>
      <c r="J288" s="92">
        <f t="shared" si="4"/>
        <v>5.111160907851086E-3</v>
      </c>
      <c r="K288" s="92">
        <f>I288/'סכום נכסי הקרן'!$C$42</f>
        <v>-1.4928152098016353E-5</v>
      </c>
    </row>
    <row r="289" spans="2:11">
      <c r="B289" s="86" t="s">
        <v>2449</v>
      </c>
      <c r="C289" s="88" t="s">
        <v>2451</v>
      </c>
      <c r="D289" s="89" t="s">
        <v>533</v>
      </c>
      <c r="E289" s="89" t="s">
        <v>133</v>
      </c>
      <c r="F289" s="102">
        <v>44987</v>
      </c>
      <c r="G289" s="91">
        <v>98506.71519100001</v>
      </c>
      <c r="H289" s="103">
        <v>-1.478753</v>
      </c>
      <c r="I289" s="91">
        <v>-1.456671303</v>
      </c>
      <c r="J289" s="92">
        <f t="shared" si="4"/>
        <v>3.2715603992104166E-3</v>
      </c>
      <c r="K289" s="92">
        <f>I289/'סכום נכסי הקרן'!$C$42</f>
        <v>-9.5552364947542956E-6</v>
      </c>
    </row>
    <row r="290" spans="2:11">
      <c r="B290" s="86" t="s">
        <v>2452</v>
      </c>
      <c r="C290" s="88" t="s">
        <v>2453</v>
      </c>
      <c r="D290" s="89" t="s">
        <v>533</v>
      </c>
      <c r="E290" s="89" t="s">
        <v>133</v>
      </c>
      <c r="F290" s="102">
        <v>44987</v>
      </c>
      <c r="G290" s="91">
        <v>29585.149925000005</v>
      </c>
      <c r="H290" s="103">
        <v>-1.478753</v>
      </c>
      <c r="I290" s="91">
        <v>-0.43749138000000004</v>
      </c>
      <c r="J290" s="92">
        <f t="shared" si="4"/>
        <v>9.8256859379065842E-4</v>
      </c>
      <c r="K290" s="92">
        <f>I290/'סכום נכסי הקרן'!$C$42</f>
        <v>-2.8697850995671189E-6</v>
      </c>
    </row>
    <row r="291" spans="2:11">
      <c r="B291" s="86" t="s">
        <v>2454</v>
      </c>
      <c r="C291" s="88" t="s">
        <v>2455</v>
      </c>
      <c r="D291" s="89" t="s">
        <v>533</v>
      </c>
      <c r="E291" s="89" t="s">
        <v>133</v>
      </c>
      <c r="F291" s="102">
        <v>44987</v>
      </c>
      <c r="G291" s="91">
        <v>82843.831287000008</v>
      </c>
      <c r="H291" s="103">
        <v>-1.4721249999999999</v>
      </c>
      <c r="I291" s="91">
        <v>-1.2195643710000001</v>
      </c>
      <c r="J291" s="92">
        <f t="shared" si="4"/>
        <v>2.7390383075677031E-3</v>
      </c>
      <c r="K291" s="92">
        <f>I291/'סכום נכסי הקרן'!$C$42</f>
        <v>-7.9999008434377509E-6</v>
      </c>
    </row>
    <row r="292" spans="2:11">
      <c r="B292" s="86" t="s">
        <v>2456</v>
      </c>
      <c r="C292" s="88" t="s">
        <v>2457</v>
      </c>
      <c r="D292" s="89" t="s">
        <v>533</v>
      </c>
      <c r="E292" s="89" t="s">
        <v>133</v>
      </c>
      <c r="F292" s="102">
        <v>44991</v>
      </c>
      <c r="G292" s="91">
        <v>37941.439698000002</v>
      </c>
      <c r="H292" s="103">
        <v>-1.284983</v>
      </c>
      <c r="I292" s="91">
        <v>-0.48754117400000013</v>
      </c>
      <c r="J292" s="92">
        <f t="shared" si="4"/>
        <v>1.0949761930217387E-3</v>
      </c>
      <c r="K292" s="92">
        <f>I292/'סכום נכסי הקרן'!$C$42</f>
        <v>-3.1980936323149049E-6</v>
      </c>
    </row>
    <row r="293" spans="2:11">
      <c r="B293" s="86" t="s">
        <v>2458</v>
      </c>
      <c r="C293" s="88" t="s">
        <v>2459</v>
      </c>
      <c r="D293" s="89" t="s">
        <v>533</v>
      </c>
      <c r="E293" s="89" t="s">
        <v>133</v>
      </c>
      <c r="F293" s="102">
        <v>45005</v>
      </c>
      <c r="G293" s="91">
        <v>51899.900000000009</v>
      </c>
      <c r="H293" s="103">
        <v>-0.858769</v>
      </c>
      <c r="I293" s="91">
        <v>-0.44570000000000004</v>
      </c>
      <c r="J293" s="92">
        <f t="shared" si="4"/>
        <v>1.0010044592249942E-3</v>
      </c>
      <c r="K293" s="92">
        <f>I293/'סכום נכסי הקרן'!$C$42</f>
        <v>-2.9236306755965452E-6</v>
      </c>
    </row>
    <row r="294" spans="2:11">
      <c r="B294" s="86" t="s">
        <v>2460</v>
      </c>
      <c r="C294" s="88" t="s">
        <v>2461</v>
      </c>
      <c r="D294" s="89" t="s">
        <v>533</v>
      </c>
      <c r="E294" s="89" t="s">
        <v>133</v>
      </c>
      <c r="F294" s="102">
        <v>45005</v>
      </c>
      <c r="G294" s="91">
        <v>35778.00058800001</v>
      </c>
      <c r="H294" s="103">
        <v>-0.81121299999999996</v>
      </c>
      <c r="I294" s="91">
        <v>-0.29023561300000006</v>
      </c>
      <c r="J294" s="92">
        <f t="shared" si="4"/>
        <v>6.5184461036324828E-4</v>
      </c>
      <c r="K294" s="92">
        <f>I294/'סכום נכסי הקרן'!$C$42</f>
        <v>-1.9038405683584644E-6</v>
      </c>
    </row>
    <row r="295" spans="2:11">
      <c r="B295" s="86" t="s">
        <v>2462</v>
      </c>
      <c r="C295" s="88" t="s">
        <v>2463</v>
      </c>
      <c r="D295" s="89" t="s">
        <v>533</v>
      </c>
      <c r="E295" s="89" t="s">
        <v>133</v>
      </c>
      <c r="F295" s="102">
        <v>45005</v>
      </c>
      <c r="G295" s="91">
        <v>23865.805231000002</v>
      </c>
      <c r="H295" s="103">
        <v>-0.75290000000000001</v>
      </c>
      <c r="I295" s="91">
        <v>-0.17968556899999999</v>
      </c>
      <c r="J295" s="92">
        <f t="shared" si="4"/>
        <v>4.0355857264388683E-4</v>
      </c>
      <c r="K295" s="92">
        <f>I295/'סכום נכסי הקרן'!$C$42</f>
        <v>-1.1786722941225478E-6</v>
      </c>
    </row>
    <row r="296" spans="2:11">
      <c r="B296" s="86" t="s">
        <v>2462</v>
      </c>
      <c r="C296" s="88" t="s">
        <v>2464</v>
      </c>
      <c r="D296" s="89" t="s">
        <v>533</v>
      </c>
      <c r="E296" s="89" t="s">
        <v>133</v>
      </c>
      <c r="F296" s="102">
        <v>45005</v>
      </c>
      <c r="G296" s="91">
        <v>27129.809885000006</v>
      </c>
      <c r="H296" s="103">
        <v>-0.75290000000000001</v>
      </c>
      <c r="I296" s="91">
        <v>-0.20426025300000003</v>
      </c>
      <c r="J296" s="92">
        <f t="shared" si="4"/>
        <v>4.5875123198435162E-4</v>
      </c>
      <c r="K296" s="92">
        <f>I296/'סכום נכסי הקרן'!$C$42</f>
        <v>-1.3398733261743578E-6</v>
      </c>
    </row>
    <row r="297" spans="2:11">
      <c r="B297" s="86" t="s">
        <v>2465</v>
      </c>
      <c r="C297" s="88" t="s">
        <v>2466</v>
      </c>
      <c r="D297" s="89" t="s">
        <v>533</v>
      </c>
      <c r="E297" s="89" t="s">
        <v>133</v>
      </c>
      <c r="F297" s="102">
        <v>45005</v>
      </c>
      <c r="G297" s="91">
        <v>33935.24674100001</v>
      </c>
      <c r="H297" s="103">
        <v>-0.72493300000000005</v>
      </c>
      <c r="I297" s="91">
        <v>-0.24600796700000005</v>
      </c>
      <c r="J297" s="92">
        <f t="shared" si="4"/>
        <v>5.5251306253505778E-4</v>
      </c>
      <c r="K297" s="92">
        <f>I297/'סכום נכסי הקרן'!$C$42</f>
        <v>-1.6137232191212536E-6</v>
      </c>
    </row>
    <row r="298" spans="2:11">
      <c r="B298" s="86" t="s">
        <v>2465</v>
      </c>
      <c r="C298" s="88" t="s">
        <v>2467</v>
      </c>
      <c r="D298" s="89" t="s">
        <v>533</v>
      </c>
      <c r="E298" s="89" t="s">
        <v>133</v>
      </c>
      <c r="F298" s="102">
        <v>45005</v>
      </c>
      <c r="G298" s="91">
        <v>37121.631066000002</v>
      </c>
      <c r="H298" s="103">
        <v>-0.72493300000000005</v>
      </c>
      <c r="I298" s="91">
        <v>-0.26910713000000003</v>
      </c>
      <c r="J298" s="92">
        <f t="shared" si="4"/>
        <v>6.0439182665299586E-4</v>
      </c>
      <c r="K298" s="92">
        <f>I298/'סכום נכסי הקרן'!$C$42</f>
        <v>-1.7652453674887757E-6</v>
      </c>
    </row>
    <row r="299" spans="2:11">
      <c r="B299" s="86" t="s">
        <v>2468</v>
      </c>
      <c r="C299" s="88" t="s">
        <v>2469</v>
      </c>
      <c r="D299" s="89" t="s">
        <v>533</v>
      </c>
      <c r="E299" s="89" t="s">
        <v>133</v>
      </c>
      <c r="F299" s="102">
        <v>45014</v>
      </c>
      <c r="G299" s="91">
        <v>2834.5000000000005</v>
      </c>
      <c r="H299" s="103">
        <v>0.56059300000000001</v>
      </c>
      <c r="I299" s="91">
        <v>1.5890000000000001E-2</v>
      </c>
      <c r="J299" s="92">
        <f t="shared" si="4"/>
        <v>-3.5687594474052408E-5</v>
      </c>
      <c r="K299" s="92">
        <f>I299/'סכום נכסי הקרן'!$C$42</f>
        <v>1.0423264849726072E-7</v>
      </c>
    </row>
    <row r="300" spans="2:11">
      <c r="B300" s="86" t="s">
        <v>2470</v>
      </c>
      <c r="C300" s="88" t="s">
        <v>2471</v>
      </c>
      <c r="D300" s="89" t="s">
        <v>533</v>
      </c>
      <c r="E300" s="89" t="s">
        <v>134</v>
      </c>
      <c r="F300" s="102">
        <v>44966</v>
      </c>
      <c r="G300" s="91">
        <v>42775.81</v>
      </c>
      <c r="H300" s="103">
        <v>-3.7370190000000001</v>
      </c>
      <c r="I300" s="91">
        <v>-1.5985400000000003</v>
      </c>
      <c r="J300" s="92">
        <f t="shared" si="4"/>
        <v>3.5901854795816076E-3</v>
      </c>
      <c r="K300" s="92">
        <f>I300/'סכום נכסי הקרן'!$C$42</f>
        <v>-1.0485843796652686E-5</v>
      </c>
    </row>
    <row r="301" spans="2:11">
      <c r="B301" s="86" t="s">
        <v>2470</v>
      </c>
      <c r="C301" s="88" t="s">
        <v>2472</v>
      </c>
      <c r="D301" s="89" t="s">
        <v>533</v>
      </c>
      <c r="E301" s="89" t="s">
        <v>134</v>
      </c>
      <c r="F301" s="102">
        <v>44966</v>
      </c>
      <c r="G301" s="91">
        <v>100798.79110100001</v>
      </c>
      <c r="H301" s="103">
        <v>-3.7370290000000002</v>
      </c>
      <c r="I301" s="91">
        <v>-3.7668805180000007</v>
      </c>
      <c r="J301" s="92">
        <f t="shared" si="4"/>
        <v>8.4600946732909053E-3</v>
      </c>
      <c r="K301" s="92">
        <f>I301/'סכום נכסי הקרן'!$C$42</f>
        <v>-2.4709372747883791E-5</v>
      </c>
    </row>
    <row r="302" spans="2:11">
      <c r="B302" s="86" t="s">
        <v>2473</v>
      </c>
      <c r="C302" s="88" t="s">
        <v>2474</v>
      </c>
      <c r="D302" s="89" t="s">
        <v>533</v>
      </c>
      <c r="E302" s="89" t="s">
        <v>134</v>
      </c>
      <c r="F302" s="102">
        <v>44966</v>
      </c>
      <c r="G302" s="91">
        <v>11101.131560000002</v>
      </c>
      <c r="H302" s="103">
        <v>-3.735325</v>
      </c>
      <c r="I302" s="91">
        <v>-0.4146632970000001</v>
      </c>
      <c r="J302" s="92">
        <f t="shared" si="4"/>
        <v>9.3129865239833577E-4</v>
      </c>
      <c r="K302" s="92">
        <f>I302/'סכום נכסי הקרן'!$C$42</f>
        <v>-2.7200411378801907E-6</v>
      </c>
    </row>
    <row r="303" spans="2:11">
      <c r="B303" s="86" t="s">
        <v>2473</v>
      </c>
      <c r="C303" s="88" t="s">
        <v>2475</v>
      </c>
      <c r="D303" s="89" t="s">
        <v>533</v>
      </c>
      <c r="E303" s="89" t="s">
        <v>134</v>
      </c>
      <c r="F303" s="102">
        <v>44966</v>
      </c>
      <c r="G303" s="91">
        <v>443389.65000000008</v>
      </c>
      <c r="H303" s="103">
        <v>-3.7353239999999999</v>
      </c>
      <c r="I303" s="91">
        <v>-16.56204</v>
      </c>
      <c r="J303" s="92">
        <f t="shared" si="4"/>
        <v>3.719693940736532E-2</v>
      </c>
      <c r="K303" s="92">
        <f>I303/'סכום נכסי הקרן'!$C$42</f>
        <v>-1.0864098764742428E-4</v>
      </c>
    </row>
    <row r="304" spans="2:11">
      <c r="B304" s="86" t="s">
        <v>2473</v>
      </c>
      <c r="C304" s="88" t="s">
        <v>2476</v>
      </c>
      <c r="D304" s="89" t="s">
        <v>533</v>
      </c>
      <c r="E304" s="89" t="s">
        <v>134</v>
      </c>
      <c r="F304" s="102">
        <v>44966</v>
      </c>
      <c r="G304" s="91">
        <v>64202.493145000015</v>
      </c>
      <c r="H304" s="103">
        <v>-3.735325</v>
      </c>
      <c r="I304" s="91">
        <v>-2.3981715310000005</v>
      </c>
      <c r="J304" s="92">
        <f t="shared" si="4"/>
        <v>5.3860901873848599E-3</v>
      </c>
      <c r="K304" s="92">
        <f>I304/'סכום נכסי הקרן'!$C$42</f>
        <v>-1.5731137207480216E-5</v>
      </c>
    </row>
    <row r="305" spans="2:11">
      <c r="B305" s="86" t="s">
        <v>2477</v>
      </c>
      <c r="C305" s="88" t="s">
        <v>2478</v>
      </c>
      <c r="D305" s="89" t="s">
        <v>533</v>
      </c>
      <c r="E305" s="89" t="s">
        <v>134</v>
      </c>
      <c r="F305" s="102">
        <v>44966</v>
      </c>
      <c r="G305" s="91">
        <v>94119.844456000006</v>
      </c>
      <c r="H305" s="103">
        <v>-3.6918700000000002</v>
      </c>
      <c r="I305" s="91">
        <v>-3.4747823880000004</v>
      </c>
      <c r="J305" s="92">
        <f t="shared" si="4"/>
        <v>7.8040670074589957E-3</v>
      </c>
      <c r="K305" s="92">
        <f>I305/'סכום נכסי הקרן'!$C$42</f>
        <v>-2.2793314742157094E-5</v>
      </c>
    </row>
    <row r="306" spans="2:11">
      <c r="B306" s="86" t="s">
        <v>2479</v>
      </c>
      <c r="C306" s="88" t="s">
        <v>2480</v>
      </c>
      <c r="D306" s="89" t="s">
        <v>533</v>
      </c>
      <c r="E306" s="89" t="s">
        <v>135</v>
      </c>
      <c r="F306" s="102">
        <v>45055</v>
      </c>
      <c r="G306" s="91">
        <v>38309.246867000009</v>
      </c>
      <c r="H306" s="103">
        <v>-2.2450290000000002</v>
      </c>
      <c r="I306" s="91">
        <v>-0.86005355500000003</v>
      </c>
      <c r="J306" s="92">
        <f t="shared" si="4"/>
        <v>1.9316074573195172E-3</v>
      </c>
      <c r="K306" s="92">
        <f>I306/'סכום נכסי הקרן'!$C$42</f>
        <v>-5.6416400180701382E-6</v>
      </c>
    </row>
    <row r="307" spans="2:11">
      <c r="B307" s="86" t="s">
        <v>2481</v>
      </c>
      <c r="C307" s="88" t="s">
        <v>2482</v>
      </c>
      <c r="D307" s="89" t="s">
        <v>533</v>
      </c>
      <c r="E307" s="89" t="s">
        <v>135</v>
      </c>
      <c r="F307" s="102">
        <v>45097</v>
      </c>
      <c r="G307" s="91">
        <v>36589.538555000006</v>
      </c>
      <c r="H307" s="103">
        <v>-2.5966619999999998</v>
      </c>
      <c r="I307" s="91">
        <v>-0.9501067080000003</v>
      </c>
      <c r="J307" s="92">
        <f t="shared" si="4"/>
        <v>2.1338592134789764E-3</v>
      </c>
      <c r="K307" s="92">
        <f>I307/'סכום נכסי הקרן'!$C$42</f>
        <v>-6.2323561063469824E-6</v>
      </c>
    </row>
    <row r="308" spans="2:11">
      <c r="B308" s="86" t="s">
        <v>2483</v>
      </c>
      <c r="C308" s="88" t="s">
        <v>2484</v>
      </c>
      <c r="D308" s="89" t="s">
        <v>533</v>
      </c>
      <c r="E308" s="89" t="s">
        <v>131</v>
      </c>
      <c r="F308" s="102">
        <v>45026</v>
      </c>
      <c r="G308" s="91">
        <v>37971.479027000001</v>
      </c>
      <c r="H308" s="103">
        <v>1.573674</v>
      </c>
      <c r="I308" s="91">
        <v>0.59754721500000019</v>
      </c>
      <c r="J308" s="92">
        <f t="shared" si="4"/>
        <v>-1.3420404460679303E-3</v>
      </c>
      <c r="K308" s="92">
        <f>I308/'סכום נכסי הקרן'!$C$42</f>
        <v>3.9196934437767207E-6</v>
      </c>
    </row>
    <row r="309" spans="2:11">
      <c r="B309" s="86" t="s">
        <v>2485</v>
      </c>
      <c r="C309" s="88" t="s">
        <v>2486</v>
      </c>
      <c r="D309" s="89" t="s">
        <v>533</v>
      </c>
      <c r="E309" s="89" t="s">
        <v>133</v>
      </c>
      <c r="F309" s="102">
        <v>45078</v>
      </c>
      <c r="G309" s="91">
        <v>35983.61806500001</v>
      </c>
      <c r="H309" s="103">
        <v>1.221822</v>
      </c>
      <c r="I309" s="91">
        <v>0.43965587500000003</v>
      </c>
      <c r="J309" s="92">
        <f t="shared" si="4"/>
        <v>-9.8742986627656866E-4</v>
      </c>
      <c r="K309" s="92">
        <f>I309/'סכום נכסי הקרן'!$C$42</f>
        <v>2.8839834033121836E-6</v>
      </c>
    </row>
    <row r="310" spans="2:11">
      <c r="B310" s="86" t="s">
        <v>2487</v>
      </c>
      <c r="C310" s="88" t="s">
        <v>2488</v>
      </c>
      <c r="D310" s="89" t="s">
        <v>533</v>
      </c>
      <c r="E310" s="89" t="s">
        <v>133</v>
      </c>
      <c r="F310" s="102">
        <v>45068</v>
      </c>
      <c r="G310" s="91">
        <v>47978.157420000003</v>
      </c>
      <c r="H310" s="103">
        <v>0.23438200000000001</v>
      </c>
      <c r="I310" s="91">
        <v>0.11245227300000002</v>
      </c>
      <c r="J310" s="92">
        <f t="shared" si="4"/>
        <v>-2.5255828297730858E-4</v>
      </c>
      <c r="K310" s="92">
        <f>I310/'סכום נכסי הקרן'!$C$42</f>
        <v>7.3764620795009467E-7</v>
      </c>
    </row>
    <row r="311" spans="2:11">
      <c r="B311" s="86" t="s">
        <v>2489</v>
      </c>
      <c r="C311" s="88" t="s">
        <v>2490</v>
      </c>
      <c r="D311" s="89" t="s">
        <v>533</v>
      </c>
      <c r="E311" s="89" t="s">
        <v>133</v>
      </c>
      <c r="F311" s="102">
        <v>45068</v>
      </c>
      <c r="G311" s="91">
        <v>19035.333956000002</v>
      </c>
      <c r="H311" s="103">
        <v>0.23438200000000001</v>
      </c>
      <c r="I311" s="91">
        <v>4.4615439000000007E-2</v>
      </c>
      <c r="J311" s="92">
        <f t="shared" si="4"/>
        <v>-1.0020249806883716E-4</v>
      </c>
      <c r="K311" s="92">
        <f>I311/'סכום נכסי הקרן'!$C$42</f>
        <v>2.9266113095267325E-7</v>
      </c>
    </row>
    <row r="312" spans="2:11">
      <c r="B312" s="86" t="s">
        <v>2491</v>
      </c>
      <c r="C312" s="88" t="s">
        <v>2492</v>
      </c>
      <c r="D312" s="89" t="s">
        <v>533</v>
      </c>
      <c r="E312" s="89" t="s">
        <v>133</v>
      </c>
      <c r="F312" s="102">
        <v>45103</v>
      </c>
      <c r="G312" s="91">
        <v>462127.50000000006</v>
      </c>
      <c r="H312" s="103">
        <v>-0.29775099999999999</v>
      </c>
      <c r="I312" s="91">
        <v>-1.3759900000000003</v>
      </c>
      <c r="J312" s="92">
        <f t="shared" si="4"/>
        <v>3.0903570245658517E-3</v>
      </c>
      <c r="K312" s="92">
        <f>I312/'סכום נכסי הקרן'!$C$42</f>
        <v>-9.0259963502671992E-6</v>
      </c>
    </row>
    <row r="313" spans="2:11">
      <c r="B313" s="86" t="s">
        <v>2493</v>
      </c>
      <c r="C313" s="88" t="s">
        <v>2494</v>
      </c>
      <c r="D313" s="89" t="s">
        <v>533</v>
      </c>
      <c r="E313" s="89" t="s">
        <v>133</v>
      </c>
      <c r="F313" s="102">
        <v>45097</v>
      </c>
      <c r="G313" s="91">
        <v>44415.779232000008</v>
      </c>
      <c r="H313" s="103">
        <v>-0.68732599999999999</v>
      </c>
      <c r="I313" s="91">
        <v>-0.30528125500000003</v>
      </c>
      <c r="J313" s="92">
        <f t="shared" si="4"/>
        <v>6.8563584826745029E-4</v>
      </c>
      <c r="K313" s="92">
        <f>I313/'סכום נכסי הקרן'!$C$42</f>
        <v>-2.0025345339973327E-6</v>
      </c>
    </row>
    <row r="314" spans="2:11">
      <c r="B314" s="86" t="s">
        <v>2495</v>
      </c>
      <c r="C314" s="88" t="s">
        <v>2496</v>
      </c>
      <c r="D314" s="89" t="s">
        <v>533</v>
      </c>
      <c r="E314" s="89" t="s">
        <v>134</v>
      </c>
      <c r="F314" s="102">
        <v>45082</v>
      </c>
      <c r="G314" s="91">
        <v>50713.33963200001</v>
      </c>
      <c r="H314" s="103">
        <v>1.822872</v>
      </c>
      <c r="I314" s="91">
        <v>0.92443933600000017</v>
      </c>
      <c r="J314" s="92">
        <f t="shared" si="4"/>
        <v>-2.0762124694166319E-3</v>
      </c>
      <c r="K314" s="92">
        <f>I314/'סכום נכסי הקרן'!$C$42</f>
        <v>6.0639874365216559E-6</v>
      </c>
    </row>
    <row r="315" spans="2:11">
      <c r="B315" s="86" t="s">
        <v>2497</v>
      </c>
      <c r="C315" s="88" t="s">
        <v>2498</v>
      </c>
      <c r="D315" s="89" t="s">
        <v>533</v>
      </c>
      <c r="E315" s="89" t="s">
        <v>134</v>
      </c>
      <c r="F315" s="102">
        <v>45078</v>
      </c>
      <c r="G315" s="91">
        <v>34853.11370300001</v>
      </c>
      <c r="H315" s="103">
        <v>1.1746160000000001</v>
      </c>
      <c r="I315" s="91">
        <v>0.40939022399999997</v>
      </c>
      <c r="J315" s="92">
        <f t="shared" si="4"/>
        <v>-9.1945577695113126E-4</v>
      </c>
      <c r="K315" s="92">
        <f>I315/'סכום נכסי הקרן'!$C$42</f>
        <v>2.685451687627868E-6</v>
      </c>
    </row>
    <row r="316" spans="2:11">
      <c r="B316" s="86" t="s">
        <v>2499</v>
      </c>
      <c r="C316" s="88" t="s">
        <v>2500</v>
      </c>
      <c r="D316" s="89" t="s">
        <v>533</v>
      </c>
      <c r="E316" s="89" t="s">
        <v>135</v>
      </c>
      <c r="F316" s="102">
        <v>45077</v>
      </c>
      <c r="G316" s="91">
        <v>46545.498717000009</v>
      </c>
      <c r="H316" s="103">
        <v>-2.266187</v>
      </c>
      <c r="I316" s="91">
        <v>-1.0548079330000002</v>
      </c>
      <c r="J316" s="92">
        <f t="shared" si="4"/>
        <v>2.3690092989878822E-3</v>
      </c>
      <c r="K316" s="92">
        <f>I316/'סכום נכסי הקרן'!$C$42</f>
        <v>-6.9191582449660888E-6</v>
      </c>
    </row>
    <row r="317" spans="2:11">
      <c r="B317" s="86" t="s">
        <v>2501</v>
      </c>
      <c r="C317" s="88" t="s">
        <v>2502</v>
      </c>
      <c r="D317" s="89" t="s">
        <v>533</v>
      </c>
      <c r="E317" s="89" t="s">
        <v>135</v>
      </c>
      <c r="F317" s="102">
        <v>45078</v>
      </c>
      <c r="G317" s="91">
        <v>23730.025565000004</v>
      </c>
      <c r="H317" s="103">
        <v>-1.5885640000000001</v>
      </c>
      <c r="I317" s="91">
        <v>-0.37696666600000001</v>
      </c>
      <c r="J317" s="92">
        <f t="shared" si="4"/>
        <v>8.4663521122992828E-4</v>
      </c>
      <c r="K317" s="92">
        <f>I317/'סכום נכסי הקרן'!$C$42</f>
        <v>-2.4727648830939131E-6</v>
      </c>
    </row>
    <row r="318" spans="2:11">
      <c r="B318" s="86" t="s">
        <v>2503</v>
      </c>
      <c r="C318" s="88" t="s">
        <v>2504</v>
      </c>
      <c r="D318" s="89" t="s">
        <v>533</v>
      </c>
      <c r="E318" s="89" t="s">
        <v>135</v>
      </c>
      <c r="F318" s="102">
        <v>45083</v>
      </c>
      <c r="G318" s="91">
        <v>47920.184559000001</v>
      </c>
      <c r="H318" s="103">
        <v>0.66752199999999995</v>
      </c>
      <c r="I318" s="91">
        <v>0.31987790900000007</v>
      </c>
      <c r="J318" s="92">
        <f t="shared" si="4"/>
        <v>-7.184186971428471E-4</v>
      </c>
      <c r="K318" s="92">
        <f>I318/'סכום נכסי הקרן'!$C$42</f>
        <v>2.0982833008707209E-6</v>
      </c>
    </row>
    <row r="319" spans="2:11">
      <c r="B319" s="86" t="s">
        <v>2505</v>
      </c>
      <c r="C319" s="88" t="s">
        <v>2506</v>
      </c>
      <c r="D319" s="89" t="s">
        <v>533</v>
      </c>
      <c r="E319" s="89" t="s">
        <v>135</v>
      </c>
      <c r="F319" s="102">
        <v>45103</v>
      </c>
      <c r="G319" s="91">
        <v>123684.81624800002</v>
      </c>
      <c r="H319" s="103">
        <v>0.74929599999999996</v>
      </c>
      <c r="I319" s="91">
        <v>0.92676507400000019</v>
      </c>
      <c r="J319" s="92">
        <f t="shared" si="4"/>
        <v>-2.0814358800268834E-3</v>
      </c>
      <c r="K319" s="92">
        <f>I319/'סכום נכסי הקרן'!$C$42</f>
        <v>6.0792434359836275E-6</v>
      </c>
    </row>
    <row r="320" spans="2:11">
      <c r="B320" s="86" t="s">
        <v>2507</v>
      </c>
      <c r="C320" s="88" t="s">
        <v>2508</v>
      </c>
      <c r="D320" s="89" t="s">
        <v>533</v>
      </c>
      <c r="E320" s="89" t="s">
        <v>135</v>
      </c>
      <c r="F320" s="102">
        <v>45084</v>
      </c>
      <c r="G320" s="91">
        <v>36980.402044000009</v>
      </c>
      <c r="H320" s="103">
        <v>0.98641900000000005</v>
      </c>
      <c r="I320" s="91">
        <v>0.36478154299999999</v>
      </c>
      <c r="J320" s="92">
        <f t="shared" si="4"/>
        <v>-8.192684567780434E-4</v>
      </c>
      <c r="K320" s="92">
        <f>I320/'סכום נכסי הקרן'!$C$42</f>
        <v>2.3928348867090872E-6</v>
      </c>
    </row>
    <row r="321" spans="2:11">
      <c r="B321" s="86" t="s">
        <v>2509</v>
      </c>
      <c r="C321" s="88" t="s">
        <v>2510</v>
      </c>
      <c r="D321" s="89" t="s">
        <v>533</v>
      </c>
      <c r="E321" s="89" t="s">
        <v>135</v>
      </c>
      <c r="F321" s="102">
        <v>45085</v>
      </c>
      <c r="G321" s="91">
        <v>37002.489786000006</v>
      </c>
      <c r="H321" s="103">
        <v>1.0455220000000001</v>
      </c>
      <c r="I321" s="91">
        <v>0.38686928500000001</v>
      </c>
      <c r="J321" s="92">
        <f t="shared" si="4"/>
        <v>-8.6887565497461336E-4</v>
      </c>
      <c r="K321" s="92">
        <f>I321/'סכום נכסי הקרן'!$C$42</f>
        <v>2.5377224794079029E-6</v>
      </c>
    </row>
    <row r="322" spans="2:11">
      <c r="B322" s="86" t="s">
        <v>2511</v>
      </c>
      <c r="C322" s="88" t="s">
        <v>2512</v>
      </c>
      <c r="D322" s="89" t="s">
        <v>533</v>
      </c>
      <c r="E322" s="89" t="s">
        <v>135</v>
      </c>
      <c r="F322" s="102">
        <v>45089</v>
      </c>
      <c r="G322" s="91">
        <v>26114.337367000004</v>
      </c>
      <c r="H322" s="103">
        <v>1.851102</v>
      </c>
      <c r="I322" s="91">
        <v>0.48340301800000002</v>
      </c>
      <c r="J322" s="92">
        <f t="shared" si="4"/>
        <v>-1.0856822450545662E-3</v>
      </c>
      <c r="K322" s="92">
        <f>I322/'סכום נכסי הקרן'!$C$42</f>
        <v>3.1709488267910003E-6</v>
      </c>
    </row>
    <row r="323" spans="2:11">
      <c r="B323" s="86" t="s">
        <v>2513</v>
      </c>
      <c r="C323" s="88" t="s">
        <v>2514</v>
      </c>
      <c r="D323" s="89" t="s">
        <v>533</v>
      </c>
      <c r="E323" s="89" t="s">
        <v>135</v>
      </c>
      <c r="F323" s="102">
        <v>45090</v>
      </c>
      <c r="G323" s="91">
        <v>22463.233614000004</v>
      </c>
      <c r="H323" s="103">
        <v>2.1985320000000002</v>
      </c>
      <c r="I323" s="91">
        <v>0.49386131300000013</v>
      </c>
      <c r="J323" s="92">
        <f t="shared" si="4"/>
        <v>-1.1091706900419806E-3</v>
      </c>
      <c r="K323" s="92">
        <f>I323/'סכום נכסי הקרן'!$C$42</f>
        <v>3.2395514565339627E-6</v>
      </c>
    </row>
    <row r="324" spans="2:11">
      <c r="B324" s="86" t="s">
        <v>2515</v>
      </c>
      <c r="C324" s="88" t="s">
        <v>2516</v>
      </c>
      <c r="D324" s="89" t="s">
        <v>533</v>
      </c>
      <c r="E324" s="89" t="s">
        <v>135</v>
      </c>
      <c r="F324" s="102">
        <v>45090</v>
      </c>
      <c r="G324" s="91">
        <v>33758.463118</v>
      </c>
      <c r="H324" s="103">
        <v>2.3828239999999998</v>
      </c>
      <c r="I324" s="91">
        <v>0.8044046680000001</v>
      </c>
      <c r="J324" s="92">
        <f t="shared" si="4"/>
        <v>-1.8066247693278015E-3</v>
      </c>
      <c r="K324" s="92">
        <f>I324/'סכום נכסי הקרן'!$C$42</f>
        <v>5.2766034618753757E-6</v>
      </c>
    </row>
    <row r="325" spans="2:11">
      <c r="B325" s="86" t="s">
        <v>2517</v>
      </c>
      <c r="C325" s="88" t="s">
        <v>2518</v>
      </c>
      <c r="D325" s="89" t="s">
        <v>533</v>
      </c>
      <c r="E325" s="89" t="s">
        <v>133</v>
      </c>
      <c r="F325" s="102">
        <v>45078</v>
      </c>
      <c r="G325" s="91">
        <v>116444.58792700002</v>
      </c>
      <c r="H325" s="103">
        <v>-1.6122620000000001</v>
      </c>
      <c r="I325" s="91">
        <v>-1.8773922900000002</v>
      </c>
      <c r="J325" s="92">
        <f t="shared" si="4"/>
        <v>4.2164641103985276E-3</v>
      </c>
      <c r="K325" s="92">
        <f>I325/'סכום נכסי הקרן'!$C$42</f>
        <v>-1.2315013886408897E-5</v>
      </c>
    </row>
    <row r="326" spans="2:11">
      <c r="B326" s="86" t="s">
        <v>2517</v>
      </c>
      <c r="C326" s="88" t="s">
        <v>2519</v>
      </c>
      <c r="D326" s="89" t="s">
        <v>533</v>
      </c>
      <c r="E326" s="89" t="s">
        <v>133</v>
      </c>
      <c r="F326" s="102">
        <v>45078</v>
      </c>
      <c r="G326" s="91">
        <v>78341.500343000022</v>
      </c>
      <c r="H326" s="103">
        <v>-1.6122620000000001</v>
      </c>
      <c r="I326" s="91">
        <v>-1.2630705440000001</v>
      </c>
      <c r="J326" s="92">
        <f t="shared" si="4"/>
        <v>2.8367494881304449E-3</v>
      </c>
      <c r="K326" s="92">
        <f>I326/'סכום נכסי הקרן'!$C$42</f>
        <v>-8.2852855909374373E-6</v>
      </c>
    </row>
    <row r="327" spans="2:11">
      <c r="B327" s="86" t="s">
        <v>2520</v>
      </c>
      <c r="C327" s="88" t="s">
        <v>2521</v>
      </c>
      <c r="D327" s="89" t="s">
        <v>533</v>
      </c>
      <c r="E327" s="89" t="s">
        <v>133</v>
      </c>
      <c r="F327" s="102">
        <v>45078</v>
      </c>
      <c r="G327" s="91">
        <v>29705.252022000008</v>
      </c>
      <c r="H327" s="103">
        <v>-1.6122620000000001</v>
      </c>
      <c r="I327" s="91">
        <v>-0.47892660500000006</v>
      </c>
      <c r="J327" s="92">
        <f t="shared" si="4"/>
        <v>1.0756286005081613E-3</v>
      </c>
      <c r="K327" s="92">
        <f>I327/'סכום נכסי הקרן'!$C$42</f>
        <v>-3.1415851777817136E-6</v>
      </c>
    </row>
    <row r="328" spans="2:11">
      <c r="B328" s="86" t="s">
        <v>2522</v>
      </c>
      <c r="C328" s="88" t="s">
        <v>2523</v>
      </c>
      <c r="D328" s="89" t="s">
        <v>533</v>
      </c>
      <c r="E328" s="89" t="s">
        <v>133</v>
      </c>
      <c r="F328" s="102">
        <v>45063</v>
      </c>
      <c r="G328" s="91">
        <v>362154.15000000008</v>
      </c>
      <c r="H328" s="103">
        <v>-6.5852999999999995E-2</v>
      </c>
      <c r="I328" s="91">
        <v>-0.23849000000000004</v>
      </c>
      <c r="J328" s="92">
        <f t="shared" si="4"/>
        <v>5.3562834525593204E-4</v>
      </c>
      <c r="K328" s="92">
        <f>I328/'סכום נכסי הקרן'!$C$42</f>
        <v>-1.564408076784878E-6</v>
      </c>
    </row>
    <row r="329" spans="2:11">
      <c r="B329" s="86" t="s">
        <v>2524</v>
      </c>
      <c r="C329" s="88" t="s">
        <v>2525</v>
      </c>
      <c r="D329" s="89" t="s">
        <v>533</v>
      </c>
      <c r="E329" s="89" t="s">
        <v>133</v>
      </c>
      <c r="F329" s="102">
        <v>45106</v>
      </c>
      <c r="G329" s="91">
        <v>24154.050264000005</v>
      </c>
      <c r="H329" s="103">
        <v>0.64989399999999997</v>
      </c>
      <c r="I329" s="91">
        <v>0.15697579400000003</v>
      </c>
      <c r="J329" s="92">
        <f t="shared" si="4"/>
        <v>-3.5255434100153494E-4</v>
      </c>
      <c r="K329" s="92">
        <f>I329/'סכום נכסי הקרן'!$C$42</f>
        <v>1.0297043900931661E-6</v>
      </c>
    </row>
    <row r="330" spans="2:11">
      <c r="B330" s="86" t="s">
        <v>2526</v>
      </c>
      <c r="C330" s="88" t="s">
        <v>2527</v>
      </c>
      <c r="D330" s="89" t="s">
        <v>533</v>
      </c>
      <c r="E330" s="89" t="s">
        <v>133</v>
      </c>
      <c r="F330" s="102">
        <v>45097</v>
      </c>
      <c r="G330" s="91">
        <v>44922.478611999999</v>
      </c>
      <c r="H330" s="103">
        <v>0.67651300000000003</v>
      </c>
      <c r="I330" s="91">
        <v>0.303906338</v>
      </c>
      <c r="J330" s="92">
        <f t="shared" si="4"/>
        <v>-6.8254790111002539E-4</v>
      </c>
      <c r="K330" s="92">
        <f>I330/'סכום נכסי הקרן'!$C$42</f>
        <v>1.9935155761386849E-6</v>
      </c>
    </row>
    <row r="331" spans="2:11">
      <c r="B331" s="86" t="s">
        <v>2528</v>
      </c>
      <c r="C331" s="88" t="s">
        <v>2529</v>
      </c>
      <c r="D331" s="89" t="s">
        <v>533</v>
      </c>
      <c r="E331" s="89" t="s">
        <v>133</v>
      </c>
      <c r="F331" s="102">
        <v>45019</v>
      </c>
      <c r="G331" s="91">
        <v>68916.747508000015</v>
      </c>
      <c r="H331" s="103">
        <v>0.70550800000000002</v>
      </c>
      <c r="I331" s="91">
        <v>0.48621295600000014</v>
      </c>
      <c r="J331" s="92">
        <f t="shared" si="4"/>
        <v>-1.091993127863958E-3</v>
      </c>
      <c r="K331" s="92">
        <f>I331/'סכום נכסי הקרן'!$C$42</f>
        <v>3.1893810029932099E-6</v>
      </c>
    </row>
    <row r="332" spans="2:11">
      <c r="B332" s="86" t="s">
        <v>2530</v>
      </c>
      <c r="C332" s="88" t="s">
        <v>2531</v>
      </c>
      <c r="D332" s="89" t="s">
        <v>533</v>
      </c>
      <c r="E332" s="89" t="s">
        <v>133</v>
      </c>
      <c r="F332" s="102">
        <v>45019</v>
      </c>
      <c r="G332" s="91">
        <v>109229.95831900001</v>
      </c>
      <c r="H332" s="103">
        <v>0.80037899999999995</v>
      </c>
      <c r="I332" s="91">
        <v>0.87425404500000015</v>
      </c>
      <c r="J332" s="92">
        <f t="shared" ref="J332:J380" si="5">IFERROR(I332/$I$11,0)</f>
        <v>-1.9635005553971033E-3</v>
      </c>
      <c r="K332" s="92">
        <f>I332/'סכום נכסי הקרן'!$C$42</f>
        <v>5.7347900924980094E-6</v>
      </c>
    </row>
    <row r="333" spans="2:11">
      <c r="B333" s="86" t="s">
        <v>2532</v>
      </c>
      <c r="C333" s="88" t="s">
        <v>2533</v>
      </c>
      <c r="D333" s="89" t="s">
        <v>533</v>
      </c>
      <c r="E333" s="89" t="s">
        <v>133</v>
      </c>
      <c r="F333" s="102">
        <v>45019</v>
      </c>
      <c r="G333" s="91">
        <v>83084.501258000018</v>
      </c>
      <c r="H333" s="103">
        <v>0.81842999999999999</v>
      </c>
      <c r="I333" s="91">
        <v>0.67998815400000012</v>
      </c>
      <c r="J333" s="92">
        <f t="shared" si="5"/>
        <v>-1.5271958141668662E-3</v>
      </c>
      <c r="K333" s="92">
        <f>I333/'סכום נכסי הקרן'!$C$42</f>
        <v>4.4604761635105855E-6</v>
      </c>
    </row>
    <row r="334" spans="2:11">
      <c r="B334" s="86" t="s">
        <v>2534</v>
      </c>
      <c r="C334" s="88" t="s">
        <v>2535</v>
      </c>
      <c r="D334" s="89" t="s">
        <v>533</v>
      </c>
      <c r="E334" s="89" t="s">
        <v>133</v>
      </c>
      <c r="F334" s="102">
        <v>45036</v>
      </c>
      <c r="G334" s="91">
        <v>36463.99063600001</v>
      </c>
      <c r="H334" s="103">
        <v>1.147578</v>
      </c>
      <c r="I334" s="91">
        <v>0.41845290200000007</v>
      </c>
      <c r="J334" s="92">
        <f t="shared" si="5"/>
        <v>-9.3980978433394567E-4</v>
      </c>
      <c r="K334" s="92">
        <f>I334/'סכום נכסי הקרן'!$C$42</f>
        <v>2.7448995750047006E-6</v>
      </c>
    </row>
    <row r="335" spans="2:11">
      <c r="B335" s="86" t="s">
        <v>2536</v>
      </c>
      <c r="C335" s="88" t="s">
        <v>2537</v>
      </c>
      <c r="D335" s="89" t="s">
        <v>533</v>
      </c>
      <c r="E335" s="89" t="s">
        <v>133</v>
      </c>
      <c r="F335" s="102">
        <v>45036</v>
      </c>
      <c r="G335" s="91">
        <v>191594.93161300002</v>
      </c>
      <c r="H335" s="103">
        <v>1.1700280000000001</v>
      </c>
      <c r="I335" s="91">
        <v>2.2417143060000004</v>
      </c>
      <c r="J335" s="92">
        <f t="shared" si="5"/>
        <v>-5.0347005084461823E-3</v>
      </c>
      <c r="K335" s="92">
        <f>I335/'סכום נכסי הקרן'!$C$42</f>
        <v>1.4704834442327175E-5</v>
      </c>
    </row>
    <row r="336" spans="2:11">
      <c r="B336" s="86" t="s">
        <v>2538</v>
      </c>
      <c r="C336" s="88" t="s">
        <v>2539</v>
      </c>
      <c r="D336" s="89" t="s">
        <v>533</v>
      </c>
      <c r="E336" s="89" t="s">
        <v>133</v>
      </c>
      <c r="F336" s="102">
        <v>45036</v>
      </c>
      <c r="G336" s="91">
        <v>110568.09885200001</v>
      </c>
      <c r="H336" s="103">
        <v>1.176312</v>
      </c>
      <c r="I336" s="91">
        <v>1.3006258330000002</v>
      </c>
      <c r="J336" s="92">
        <f t="shared" si="5"/>
        <v>-2.9210954871353441E-3</v>
      </c>
      <c r="K336" s="92">
        <f>I336/'סכום נכסי הקרן'!$C$42</f>
        <v>8.5316346933634959E-6</v>
      </c>
    </row>
    <row r="337" spans="2:11">
      <c r="B337" s="86" t="s">
        <v>2540</v>
      </c>
      <c r="C337" s="88" t="s">
        <v>2541</v>
      </c>
      <c r="D337" s="89" t="s">
        <v>533</v>
      </c>
      <c r="E337" s="89" t="s">
        <v>133</v>
      </c>
      <c r="F337" s="102">
        <v>45036</v>
      </c>
      <c r="G337" s="91">
        <v>82944.905567000009</v>
      </c>
      <c r="H337" s="103">
        <v>1.1987479999999999</v>
      </c>
      <c r="I337" s="91">
        <v>0.99430080400000009</v>
      </c>
      <c r="J337" s="92">
        <f t="shared" si="5"/>
        <v>-2.2331154108480977E-3</v>
      </c>
      <c r="K337" s="92">
        <f>I337/'סכום נכסי הקרן'!$C$42</f>
        <v>6.522253379727862E-6</v>
      </c>
    </row>
    <row r="338" spans="2:11">
      <c r="B338" s="86" t="s">
        <v>2542</v>
      </c>
      <c r="C338" s="88" t="s">
        <v>2543</v>
      </c>
      <c r="D338" s="89" t="s">
        <v>533</v>
      </c>
      <c r="E338" s="89" t="s">
        <v>133</v>
      </c>
      <c r="F338" s="102">
        <v>45056</v>
      </c>
      <c r="G338" s="91">
        <v>4629.4449380000005</v>
      </c>
      <c r="H338" s="103">
        <v>1.141014</v>
      </c>
      <c r="I338" s="91">
        <v>5.2822601000000004E-2</v>
      </c>
      <c r="J338" s="92">
        <f t="shared" si="5"/>
        <v>-1.1863508895863281E-4</v>
      </c>
      <c r="K338" s="92">
        <f>I338/'סכום נכסי הקרן'!$C$42</f>
        <v>3.464971430298334E-7</v>
      </c>
    </row>
    <row r="339" spans="2:11">
      <c r="B339" s="86" t="s">
        <v>2542</v>
      </c>
      <c r="C339" s="88" t="s">
        <v>2544</v>
      </c>
      <c r="D339" s="89" t="s">
        <v>533</v>
      </c>
      <c r="E339" s="89" t="s">
        <v>133</v>
      </c>
      <c r="F339" s="102">
        <v>45056</v>
      </c>
      <c r="G339" s="91">
        <v>263064.37103300006</v>
      </c>
      <c r="H339" s="103">
        <v>1.141014</v>
      </c>
      <c r="I339" s="91">
        <v>3.0016003700000007</v>
      </c>
      <c r="J339" s="92">
        <f t="shared" si="5"/>
        <v>-6.7413402629153988E-3</v>
      </c>
      <c r="K339" s="92">
        <f>I339/'סכום נכסי הקרן'!$C$42</f>
        <v>1.9689411975799734E-5</v>
      </c>
    </row>
    <row r="340" spans="2:11">
      <c r="B340" s="86" t="s">
        <v>2545</v>
      </c>
      <c r="C340" s="88" t="s">
        <v>2546</v>
      </c>
      <c r="D340" s="89" t="s">
        <v>533</v>
      </c>
      <c r="E340" s="89" t="s">
        <v>133</v>
      </c>
      <c r="F340" s="102">
        <v>45056</v>
      </c>
      <c r="G340" s="91">
        <v>24368.301362000002</v>
      </c>
      <c r="H340" s="103">
        <v>1.1768559999999999</v>
      </c>
      <c r="I340" s="91">
        <v>0.28677993200000002</v>
      </c>
      <c r="J340" s="92">
        <f t="shared" si="5"/>
        <v>-6.4408344345577887E-4</v>
      </c>
      <c r="K340" s="92">
        <f>I340/'סכום נכסי הקרן'!$C$42</f>
        <v>1.8811725518076986E-6</v>
      </c>
    </row>
    <row r="341" spans="2:11">
      <c r="B341" s="86" t="s">
        <v>2547</v>
      </c>
      <c r="C341" s="88" t="s">
        <v>2548</v>
      </c>
      <c r="D341" s="89" t="s">
        <v>533</v>
      </c>
      <c r="E341" s="89" t="s">
        <v>133</v>
      </c>
      <c r="F341" s="102">
        <v>45056</v>
      </c>
      <c r="G341" s="91">
        <v>67013.436157000004</v>
      </c>
      <c r="H341" s="103">
        <v>1.1777519999999999</v>
      </c>
      <c r="I341" s="91">
        <v>0.78925222300000009</v>
      </c>
      <c r="J341" s="92">
        <f t="shared" si="5"/>
        <v>-1.7725936609294135E-3</v>
      </c>
      <c r="K341" s="92">
        <f>I341/'סכום נכסי הקרן'!$C$42</f>
        <v>5.1772089072146402E-6</v>
      </c>
    </row>
    <row r="342" spans="2:11">
      <c r="B342" s="86" t="s">
        <v>2549</v>
      </c>
      <c r="C342" s="88" t="s">
        <v>2550</v>
      </c>
      <c r="D342" s="89" t="s">
        <v>533</v>
      </c>
      <c r="E342" s="89" t="s">
        <v>133</v>
      </c>
      <c r="F342" s="102">
        <v>45029</v>
      </c>
      <c r="G342" s="91">
        <v>150979.44809800002</v>
      </c>
      <c r="H342" s="103">
        <v>1.7171430000000001</v>
      </c>
      <c r="I342" s="91">
        <v>2.5925330620000002</v>
      </c>
      <c r="J342" s="92">
        <f t="shared" si="5"/>
        <v>-5.8226097279565374E-3</v>
      </c>
      <c r="K342" s="92">
        <f>I342/'סכום נכסי הקרן'!$C$42</f>
        <v>1.7006078500250035E-5</v>
      </c>
    </row>
    <row r="343" spans="2:11">
      <c r="B343" s="86" t="s">
        <v>2551</v>
      </c>
      <c r="C343" s="88" t="s">
        <v>2552</v>
      </c>
      <c r="D343" s="89" t="s">
        <v>533</v>
      </c>
      <c r="E343" s="89" t="s">
        <v>133</v>
      </c>
      <c r="F343" s="102">
        <v>45029</v>
      </c>
      <c r="G343" s="91">
        <v>174750.74683800002</v>
      </c>
      <c r="H343" s="103">
        <v>1.7198</v>
      </c>
      <c r="I343" s="91">
        <v>3.0053636990000006</v>
      </c>
      <c r="J343" s="92">
        <f t="shared" si="5"/>
        <v>-6.7497923811799948E-3</v>
      </c>
      <c r="K343" s="92">
        <f>I343/'סכום נכסי הקרן'!$C$42</f>
        <v>1.9714098051875035E-5</v>
      </c>
    </row>
    <row r="344" spans="2:11">
      <c r="B344" s="86" t="s">
        <v>2551</v>
      </c>
      <c r="C344" s="88" t="s">
        <v>2553</v>
      </c>
      <c r="D344" s="89" t="s">
        <v>533</v>
      </c>
      <c r="E344" s="89" t="s">
        <v>133</v>
      </c>
      <c r="F344" s="102">
        <v>45029</v>
      </c>
      <c r="G344" s="91">
        <v>67145.546294999993</v>
      </c>
      <c r="H344" s="103">
        <v>1.7198</v>
      </c>
      <c r="I344" s="91">
        <v>1.1547692400000003</v>
      </c>
      <c r="J344" s="92">
        <f t="shared" si="5"/>
        <v>-2.5935139300333359E-3</v>
      </c>
      <c r="K344" s="92">
        <f>I344/'סכום נכסי הקרן'!$C$42</f>
        <v>7.5748682371534883E-6</v>
      </c>
    </row>
    <row r="345" spans="2:11">
      <c r="B345" s="86" t="s">
        <v>2554</v>
      </c>
      <c r="C345" s="88" t="s">
        <v>2555</v>
      </c>
      <c r="D345" s="89" t="s">
        <v>533</v>
      </c>
      <c r="E345" s="89" t="s">
        <v>133</v>
      </c>
      <c r="F345" s="102">
        <v>45029</v>
      </c>
      <c r="G345" s="91">
        <v>43665.224374999998</v>
      </c>
      <c r="H345" s="103">
        <v>1.734855</v>
      </c>
      <c r="I345" s="91">
        <v>0.75752825800000012</v>
      </c>
      <c r="J345" s="92">
        <f t="shared" si="5"/>
        <v>-1.7013443218464035E-3</v>
      </c>
      <c r="K345" s="92">
        <f>I345/'סכום נכסי הקרן'!$C$42</f>
        <v>4.9691111795378375E-6</v>
      </c>
    </row>
    <row r="346" spans="2:11">
      <c r="B346" s="86" t="s">
        <v>2556</v>
      </c>
      <c r="C346" s="88" t="s">
        <v>2557</v>
      </c>
      <c r="D346" s="89" t="s">
        <v>533</v>
      </c>
      <c r="E346" s="89" t="s">
        <v>133</v>
      </c>
      <c r="F346" s="102">
        <v>45099</v>
      </c>
      <c r="G346" s="91">
        <v>70993.967928000013</v>
      </c>
      <c r="H346" s="103">
        <v>1.1961379999999999</v>
      </c>
      <c r="I346" s="91">
        <v>0.84918612800000015</v>
      </c>
      <c r="J346" s="92">
        <f t="shared" si="5"/>
        <v>-1.9072001365043904E-3</v>
      </c>
      <c r="K346" s="92">
        <f>I346/'סכום נכסי הקרן'!$C$42</f>
        <v>5.5703536304955234E-6</v>
      </c>
    </row>
    <row r="347" spans="2:11">
      <c r="B347" s="86" t="s">
        <v>2556</v>
      </c>
      <c r="C347" s="88" t="s">
        <v>2558</v>
      </c>
      <c r="D347" s="89" t="s">
        <v>533</v>
      </c>
      <c r="E347" s="89" t="s">
        <v>133</v>
      </c>
      <c r="F347" s="102">
        <v>45099</v>
      </c>
      <c r="G347" s="91">
        <v>23425.868036000003</v>
      </c>
      <c r="H347" s="103">
        <v>1.1961379999999999</v>
      </c>
      <c r="I347" s="91">
        <v>0.28020580800000006</v>
      </c>
      <c r="J347" s="92">
        <f t="shared" si="5"/>
        <v>-6.2931851763235941E-4</v>
      </c>
      <c r="K347" s="92">
        <f>I347/'סכום נכסי הקרן'!$C$42</f>
        <v>1.8380486779203859E-6</v>
      </c>
    </row>
    <row r="348" spans="2:11">
      <c r="B348" s="86" t="s">
        <v>2556</v>
      </c>
      <c r="C348" s="88" t="s">
        <v>2559</v>
      </c>
      <c r="D348" s="89" t="s">
        <v>533</v>
      </c>
      <c r="E348" s="89" t="s">
        <v>133</v>
      </c>
      <c r="F348" s="102">
        <v>45099</v>
      </c>
      <c r="G348" s="91">
        <v>150607.88174000001</v>
      </c>
      <c r="H348" s="103">
        <v>1.1961379999999999</v>
      </c>
      <c r="I348" s="91">
        <v>1.8014787410000002</v>
      </c>
      <c r="J348" s="92">
        <f t="shared" si="5"/>
        <v>-4.0459687075163307E-3</v>
      </c>
      <c r="K348" s="92">
        <f>I348/'סכום נכסי הקרן'!$C$42</f>
        <v>1.1817048482438061E-5</v>
      </c>
    </row>
    <row r="349" spans="2:11">
      <c r="B349" s="86" t="s">
        <v>2560</v>
      </c>
      <c r="C349" s="88" t="s">
        <v>2561</v>
      </c>
      <c r="D349" s="89" t="s">
        <v>533</v>
      </c>
      <c r="E349" s="89" t="s">
        <v>134</v>
      </c>
      <c r="F349" s="102">
        <v>45033</v>
      </c>
      <c r="G349" s="91">
        <v>98104.655152000021</v>
      </c>
      <c r="H349" s="103">
        <v>-1.4079699999999999</v>
      </c>
      <c r="I349" s="91">
        <v>-1.3812836529999999</v>
      </c>
      <c r="J349" s="92">
        <f t="shared" si="5"/>
        <v>3.1022461209503915E-3</v>
      </c>
      <c r="K349" s="92">
        <f>I349/'סכום נכסי הקרן'!$C$42</f>
        <v>-9.0607207978704359E-6</v>
      </c>
    </row>
    <row r="350" spans="2:11">
      <c r="B350" s="86" t="s">
        <v>2562</v>
      </c>
      <c r="C350" s="88" t="s">
        <v>2563</v>
      </c>
      <c r="D350" s="89" t="s">
        <v>533</v>
      </c>
      <c r="E350" s="89" t="s">
        <v>134</v>
      </c>
      <c r="F350" s="102">
        <v>45064</v>
      </c>
      <c r="G350" s="91">
        <v>27519.780390000004</v>
      </c>
      <c r="H350" s="103">
        <v>-1.3428929999999999</v>
      </c>
      <c r="I350" s="91">
        <v>-0.36956107600000015</v>
      </c>
      <c r="J350" s="92">
        <f t="shared" si="5"/>
        <v>8.3000288317699609E-4</v>
      </c>
      <c r="K350" s="92">
        <f>I350/'סכום נכסי הקרן'!$C$42</f>
        <v>-2.4241868932018545E-6</v>
      </c>
    </row>
    <row r="351" spans="2:11">
      <c r="B351" s="86" t="s">
        <v>2564</v>
      </c>
      <c r="C351" s="88" t="s">
        <v>2565</v>
      </c>
      <c r="D351" s="89" t="s">
        <v>533</v>
      </c>
      <c r="E351" s="89" t="s">
        <v>134</v>
      </c>
      <c r="F351" s="102">
        <v>45064</v>
      </c>
      <c r="G351" s="91">
        <v>59254.432060000014</v>
      </c>
      <c r="H351" s="103">
        <v>-1.1942600000000001</v>
      </c>
      <c r="I351" s="91">
        <v>-0.70765209600000012</v>
      </c>
      <c r="J351" s="92">
        <f t="shared" si="5"/>
        <v>1.5893266853845946E-3</v>
      </c>
      <c r="K351" s="92">
        <f>I351/'סכום נכסי הקרן'!$C$42</f>
        <v>-4.6419416098626692E-6</v>
      </c>
    </row>
    <row r="352" spans="2:11">
      <c r="B352" s="86" t="s">
        <v>2566</v>
      </c>
      <c r="C352" s="88" t="s">
        <v>2567</v>
      </c>
      <c r="D352" s="89" t="s">
        <v>533</v>
      </c>
      <c r="E352" s="89" t="s">
        <v>134</v>
      </c>
      <c r="F352" s="102">
        <v>45064</v>
      </c>
      <c r="G352" s="91">
        <v>82695.180783000018</v>
      </c>
      <c r="H352" s="103">
        <v>-1.1764209999999999</v>
      </c>
      <c r="I352" s="91">
        <v>-0.97284361800000008</v>
      </c>
      <c r="J352" s="92">
        <f t="shared" si="5"/>
        <v>2.1849243880336031E-3</v>
      </c>
      <c r="K352" s="92">
        <f>I352/'סכום נכסי הקרן'!$C$42</f>
        <v>-6.3815020061546501E-6</v>
      </c>
    </row>
    <row r="353" spans="2:11">
      <c r="B353" s="86" t="s">
        <v>2568</v>
      </c>
      <c r="C353" s="88" t="s">
        <v>2569</v>
      </c>
      <c r="D353" s="89" t="s">
        <v>533</v>
      </c>
      <c r="E353" s="89" t="s">
        <v>131</v>
      </c>
      <c r="F353" s="102">
        <v>45069</v>
      </c>
      <c r="G353" s="91">
        <v>12072.443152</v>
      </c>
      <c r="H353" s="103">
        <v>4.7532589999999999</v>
      </c>
      <c r="I353" s="91">
        <v>0.57383448100000012</v>
      </c>
      <c r="J353" s="92">
        <f t="shared" si="5"/>
        <v>-1.2887836534396686E-3</v>
      </c>
      <c r="K353" s="92">
        <f>I353/'סכום נכסי הקרן'!$C$42</f>
        <v>3.7641464917357488E-6</v>
      </c>
    </row>
    <row r="354" spans="2:11">
      <c r="B354" s="86" t="s">
        <v>2570</v>
      </c>
      <c r="C354" s="88" t="s">
        <v>2571</v>
      </c>
      <c r="D354" s="89" t="s">
        <v>533</v>
      </c>
      <c r="E354" s="89" t="s">
        <v>131</v>
      </c>
      <c r="F354" s="102">
        <v>45070</v>
      </c>
      <c r="G354" s="91">
        <v>11775.924911000002</v>
      </c>
      <c r="H354" s="103">
        <v>4.6986379999999999</v>
      </c>
      <c r="I354" s="91">
        <v>0.55330807100000012</v>
      </c>
      <c r="J354" s="92">
        <f t="shared" si="5"/>
        <v>-1.242683074705362E-3</v>
      </c>
      <c r="K354" s="92">
        <f>I354/'סכום נכסי הקרן'!$C$42</f>
        <v>3.6295006718212956E-6</v>
      </c>
    </row>
    <row r="355" spans="2:11">
      <c r="B355" s="86" t="s">
        <v>2572</v>
      </c>
      <c r="C355" s="88" t="s">
        <v>2573</v>
      </c>
      <c r="D355" s="89" t="s">
        <v>533</v>
      </c>
      <c r="E355" s="89" t="s">
        <v>131</v>
      </c>
      <c r="F355" s="102">
        <v>45083</v>
      </c>
      <c r="G355" s="91">
        <v>27949.058924000008</v>
      </c>
      <c r="H355" s="103">
        <v>4.0065410000000004</v>
      </c>
      <c r="I355" s="91">
        <v>1.1197905300000002</v>
      </c>
      <c r="J355" s="92">
        <f t="shared" si="5"/>
        <v>-2.5149547092840922E-3</v>
      </c>
      <c r="K355" s="92">
        <f>I355/'סכום נכסי הקרן'!$C$42</f>
        <v>7.3454205603556514E-6</v>
      </c>
    </row>
    <row r="356" spans="2:11">
      <c r="B356" s="86" t="s">
        <v>2574</v>
      </c>
      <c r="C356" s="88" t="s">
        <v>2575</v>
      </c>
      <c r="D356" s="89" t="s">
        <v>533</v>
      </c>
      <c r="E356" s="89" t="s">
        <v>131</v>
      </c>
      <c r="F356" s="102">
        <v>45084</v>
      </c>
      <c r="G356" s="91">
        <v>23949.409421000004</v>
      </c>
      <c r="H356" s="103">
        <v>3.978885</v>
      </c>
      <c r="I356" s="91">
        <v>0.95291943000000012</v>
      </c>
      <c r="J356" s="92">
        <f t="shared" si="5"/>
        <v>-2.1401763489166253E-3</v>
      </c>
      <c r="K356" s="92">
        <f>I356/'סכום נכסי הקרן'!$C$42</f>
        <v>6.2508065445815012E-6</v>
      </c>
    </row>
    <row r="357" spans="2:11">
      <c r="B357" s="86" t="s">
        <v>2576</v>
      </c>
      <c r="C357" s="88" t="s">
        <v>2577</v>
      </c>
      <c r="D357" s="89" t="s">
        <v>533</v>
      </c>
      <c r="E357" s="89" t="s">
        <v>131</v>
      </c>
      <c r="F357" s="102">
        <v>45090</v>
      </c>
      <c r="G357" s="91">
        <v>27927.250228000004</v>
      </c>
      <c r="H357" s="103">
        <v>3.9318689999999998</v>
      </c>
      <c r="I357" s="91">
        <v>1.0980629790000003</v>
      </c>
      <c r="J357" s="92">
        <f t="shared" si="5"/>
        <v>-2.4661564695734385E-3</v>
      </c>
      <c r="K357" s="92">
        <f>I357/'סכום נכסי הקרן'!$C$42</f>
        <v>7.2028956902430463E-6</v>
      </c>
    </row>
    <row r="358" spans="2:11">
      <c r="B358" s="86" t="s">
        <v>2578</v>
      </c>
      <c r="C358" s="88" t="s">
        <v>2579</v>
      </c>
      <c r="D358" s="89" t="s">
        <v>533</v>
      </c>
      <c r="E358" s="89" t="s">
        <v>131</v>
      </c>
      <c r="F358" s="102">
        <v>45089</v>
      </c>
      <c r="G358" s="91">
        <v>27924.829146000004</v>
      </c>
      <c r="H358" s="103">
        <v>3.9235720000000001</v>
      </c>
      <c r="I358" s="91">
        <v>1.0956509000000003</v>
      </c>
      <c r="J358" s="92">
        <f t="shared" si="5"/>
        <v>-2.4607391443883298E-3</v>
      </c>
      <c r="K358" s="92">
        <f>I358/'סכום נכסי הקרן'!$C$42</f>
        <v>7.1870733250728371E-6</v>
      </c>
    </row>
    <row r="359" spans="2:11">
      <c r="B359" s="86" t="s">
        <v>2580</v>
      </c>
      <c r="C359" s="88" t="s">
        <v>2581</v>
      </c>
      <c r="D359" s="89" t="s">
        <v>533</v>
      </c>
      <c r="E359" s="89" t="s">
        <v>131</v>
      </c>
      <c r="F359" s="102">
        <v>45076</v>
      </c>
      <c r="G359" s="91">
        <v>33405.87603900001</v>
      </c>
      <c r="H359" s="103">
        <v>3.8544320000000001</v>
      </c>
      <c r="I359" s="91">
        <v>1.2876067440000001</v>
      </c>
      <c r="J359" s="92">
        <f t="shared" si="5"/>
        <v>-2.8918557156656396E-3</v>
      </c>
      <c r="K359" s="92">
        <f>I359/'סכום נכסי הקרן'!$C$42</f>
        <v>8.4462341818788144E-6</v>
      </c>
    </row>
    <row r="360" spans="2:11">
      <c r="B360" s="86" t="s">
        <v>2582</v>
      </c>
      <c r="C360" s="88" t="s">
        <v>2583</v>
      </c>
      <c r="D360" s="89" t="s">
        <v>533</v>
      </c>
      <c r="E360" s="89" t="s">
        <v>131</v>
      </c>
      <c r="F360" s="102">
        <v>45085</v>
      </c>
      <c r="G360" s="91">
        <v>31891.051117000003</v>
      </c>
      <c r="H360" s="103">
        <v>3.8544320000000001</v>
      </c>
      <c r="I360" s="91">
        <v>1.2292188480000001</v>
      </c>
      <c r="J360" s="92">
        <f t="shared" si="5"/>
        <v>-2.7607214453924398E-3</v>
      </c>
      <c r="K360" s="92">
        <f>I360/'סכום נכסי הקרן'!$C$42</f>
        <v>8.0632307180485689E-6</v>
      </c>
    </row>
    <row r="361" spans="2:11">
      <c r="B361" s="86" t="s">
        <v>2584</v>
      </c>
      <c r="C361" s="88" t="s">
        <v>2585</v>
      </c>
      <c r="D361" s="89" t="s">
        <v>533</v>
      </c>
      <c r="E361" s="89" t="s">
        <v>131</v>
      </c>
      <c r="F361" s="102">
        <v>45082</v>
      </c>
      <c r="G361" s="91">
        <v>22317.291276000004</v>
      </c>
      <c r="H361" s="103">
        <v>3.8267760000000002</v>
      </c>
      <c r="I361" s="91">
        <v>0.85403267500000013</v>
      </c>
      <c r="J361" s="92">
        <f t="shared" si="5"/>
        <v>-1.9180850706727627E-3</v>
      </c>
      <c r="K361" s="92">
        <f>I361/'סכום נכסי הקרן'!$C$42</f>
        <v>5.6021452245720774E-6</v>
      </c>
    </row>
    <row r="362" spans="2:11">
      <c r="B362" s="86" t="s">
        <v>2586</v>
      </c>
      <c r="C362" s="88" t="s">
        <v>2587</v>
      </c>
      <c r="D362" s="89" t="s">
        <v>533</v>
      </c>
      <c r="E362" s="89" t="s">
        <v>131</v>
      </c>
      <c r="F362" s="102">
        <v>45078</v>
      </c>
      <c r="G362" s="91">
        <v>27896.211440000003</v>
      </c>
      <c r="H362" s="103">
        <v>3.825393</v>
      </c>
      <c r="I362" s="91">
        <v>1.0671396840000003</v>
      </c>
      <c r="J362" s="92">
        <f t="shared" si="5"/>
        <v>-2.3967053675116702E-3</v>
      </c>
      <c r="K362" s="92">
        <f>I362/'סכום נכסי הקרן'!$C$42</f>
        <v>7.0000500679578286E-6</v>
      </c>
    </row>
    <row r="363" spans="2:11">
      <c r="B363" s="86" t="s">
        <v>2588</v>
      </c>
      <c r="C363" s="88" t="s">
        <v>2589</v>
      </c>
      <c r="D363" s="89" t="s">
        <v>533</v>
      </c>
      <c r="E363" s="89" t="s">
        <v>131</v>
      </c>
      <c r="F363" s="102">
        <v>45091</v>
      </c>
      <c r="G363" s="91">
        <v>22289.943628000001</v>
      </c>
      <c r="H363" s="103">
        <v>3.7092369999999999</v>
      </c>
      <c r="I363" s="91">
        <v>0.82678678600000011</v>
      </c>
      <c r="J363" s="92">
        <f t="shared" si="5"/>
        <v>-1.8568931110933388E-3</v>
      </c>
      <c r="K363" s="92">
        <f>I363/'סכום נכסי הקרן'!$C$42</f>
        <v>5.4234220545826259E-6</v>
      </c>
    </row>
    <row r="364" spans="2:11">
      <c r="B364" s="86" t="s">
        <v>2590</v>
      </c>
      <c r="C364" s="88" t="s">
        <v>2591</v>
      </c>
      <c r="D364" s="89" t="s">
        <v>533</v>
      </c>
      <c r="E364" s="89" t="s">
        <v>131</v>
      </c>
      <c r="F364" s="102">
        <v>45085</v>
      </c>
      <c r="G364" s="91">
        <v>2385.2853100000007</v>
      </c>
      <c r="H364" s="103">
        <v>3.5916980000000001</v>
      </c>
      <c r="I364" s="91">
        <v>8.567224100000001E-2</v>
      </c>
      <c r="J364" s="92">
        <f t="shared" si="5"/>
        <v>-1.9241259877226472E-4</v>
      </c>
      <c r="K364" s="92">
        <f>I364/'סכום נכסי הקרן'!$C$42</f>
        <v>5.6197889126026491E-7</v>
      </c>
    </row>
    <row r="365" spans="2:11">
      <c r="B365" s="86" t="s">
        <v>2592</v>
      </c>
      <c r="C365" s="88" t="s">
        <v>2593</v>
      </c>
      <c r="D365" s="89" t="s">
        <v>533</v>
      </c>
      <c r="E365" s="89" t="s">
        <v>131</v>
      </c>
      <c r="F365" s="102">
        <v>45077</v>
      </c>
      <c r="G365" s="91">
        <v>47596.053726999999</v>
      </c>
      <c r="H365" s="103">
        <v>3.3704480000000001</v>
      </c>
      <c r="I365" s="91">
        <v>1.6042002980000003</v>
      </c>
      <c r="J365" s="92">
        <f t="shared" si="5"/>
        <v>-3.6028980295895554E-3</v>
      </c>
      <c r="K365" s="92">
        <f>I365/'סכום נכסי הקרן'!$C$42</f>
        <v>1.0522973302746062E-5</v>
      </c>
    </row>
    <row r="366" spans="2:11">
      <c r="B366" s="93"/>
      <c r="C366" s="88"/>
      <c r="D366" s="88"/>
      <c r="E366" s="88"/>
      <c r="F366" s="88"/>
      <c r="G366" s="91"/>
      <c r="H366" s="103"/>
      <c r="I366" s="88"/>
      <c r="J366" s="92"/>
      <c r="K366" s="88"/>
    </row>
    <row r="367" spans="2:11">
      <c r="B367" s="85" t="s">
        <v>191</v>
      </c>
      <c r="C367" s="80"/>
      <c r="D367" s="81"/>
      <c r="E367" s="81"/>
      <c r="F367" s="100"/>
      <c r="G367" s="83"/>
      <c r="H367" s="101"/>
      <c r="I367" s="83">
        <v>0.75624777100000007</v>
      </c>
      <c r="J367" s="84">
        <f t="shared" si="5"/>
        <v>-1.6984684564728793E-3</v>
      </c>
      <c r="K367" s="84">
        <f>I367/'סכום נכסי הקרן'!$C$42</f>
        <v>4.9607116482995546E-6</v>
      </c>
    </row>
    <row r="368" spans="2:11">
      <c r="B368" s="86" t="s">
        <v>2594</v>
      </c>
      <c r="C368" s="88" t="s">
        <v>2595</v>
      </c>
      <c r="D368" s="89" t="s">
        <v>533</v>
      </c>
      <c r="E368" s="89" t="s">
        <v>132</v>
      </c>
      <c r="F368" s="102">
        <v>45097</v>
      </c>
      <c r="G368" s="91">
        <v>131256.1</v>
      </c>
      <c r="H368" s="103">
        <v>0.57616199999999995</v>
      </c>
      <c r="I368" s="91">
        <v>0.75624777100000007</v>
      </c>
      <c r="J368" s="92">
        <f t="shared" si="5"/>
        <v>-1.6984684564728793E-3</v>
      </c>
      <c r="K368" s="92">
        <f>I368/'סכום נכסי הקרן'!$C$42</f>
        <v>4.9607116482995546E-6</v>
      </c>
    </row>
    <row r="369" spans="2:11">
      <c r="B369" s="93"/>
      <c r="C369" s="88"/>
      <c r="D369" s="88"/>
      <c r="E369" s="88"/>
      <c r="F369" s="88"/>
      <c r="G369" s="91"/>
      <c r="H369" s="103"/>
      <c r="I369" s="88"/>
      <c r="J369" s="92"/>
      <c r="K369" s="88"/>
    </row>
    <row r="370" spans="2:11">
      <c r="B370" s="79" t="s">
        <v>201</v>
      </c>
      <c r="C370" s="80"/>
      <c r="D370" s="81"/>
      <c r="E370" s="81"/>
      <c r="F370" s="100"/>
      <c r="G370" s="83"/>
      <c r="H370" s="101"/>
      <c r="I370" s="83">
        <v>182.71835774700006</v>
      </c>
      <c r="J370" s="84">
        <f t="shared" si="5"/>
        <v>-0.41036995936058968</v>
      </c>
      <c r="K370" s="84">
        <f>I370/'סכום נכסי הקרן'!$C$42</f>
        <v>1.1985662905626049E-3</v>
      </c>
    </row>
    <row r="371" spans="2:11">
      <c r="B371" s="85" t="s">
        <v>190</v>
      </c>
      <c r="C371" s="80"/>
      <c r="D371" s="81"/>
      <c r="E371" s="81"/>
      <c r="F371" s="100"/>
      <c r="G371" s="83"/>
      <c r="H371" s="101"/>
      <c r="I371" s="83">
        <v>182.71835774700006</v>
      </c>
      <c r="J371" s="84">
        <f t="shared" si="5"/>
        <v>-0.41036995936058968</v>
      </c>
      <c r="K371" s="84">
        <f>I371/'סכום נכסי הקרן'!$C$42</f>
        <v>1.1985662905626049E-3</v>
      </c>
    </row>
    <row r="372" spans="2:11">
      <c r="B372" s="86" t="s">
        <v>2596</v>
      </c>
      <c r="C372" s="88" t="s">
        <v>2597</v>
      </c>
      <c r="D372" s="89" t="s">
        <v>533</v>
      </c>
      <c r="E372" s="89" t="s">
        <v>131</v>
      </c>
      <c r="F372" s="102">
        <v>44788</v>
      </c>
      <c r="G372" s="91">
        <v>557732.17993500014</v>
      </c>
      <c r="H372" s="103">
        <v>1.405079</v>
      </c>
      <c r="I372" s="91">
        <v>7.836575916000001</v>
      </c>
      <c r="J372" s="92">
        <f t="shared" si="5"/>
        <v>-1.7600285925445804E-2</v>
      </c>
      <c r="K372" s="92">
        <f>I372/'סכום נכסי הקרן'!$C$42</f>
        <v>5.140510150248754E-5</v>
      </c>
    </row>
    <row r="373" spans="2:11">
      <c r="B373" s="86" t="s">
        <v>2598</v>
      </c>
      <c r="C373" s="88" t="s">
        <v>2599</v>
      </c>
      <c r="D373" s="89" t="s">
        <v>533</v>
      </c>
      <c r="E373" s="89" t="s">
        <v>140</v>
      </c>
      <c r="F373" s="102">
        <v>44909</v>
      </c>
      <c r="G373" s="91">
        <v>198210.89812400003</v>
      </c>
      <c r="H373" s="103">
        <v>19.873031999999998</v>
      </c>
      <c r="I373" s="91">
        <v>39.390514345000014</v>
      </c>
      <c r="J373" s="92">
        <f t="shared" si="5"/>
        <v>-8.8467759727420048E-2</v>
      </c>
      <c r="K373" s="92">
        <f>I373/'סכום נכסי הקרן'!$C$42</f>
        <v>2.5838751641590261E-4</v>
      </c>
    </row>
    <row r="374" spans="2:11">
      <c r="B374" s="86" t="s">
        <v>2600</v>
      </c>
      <c r="C374" s="88" t="s">
        <v>2601</v>
      </c>
      <c r="D374" s="89" t="s">
        <v>533</v>
      </c>
      <c r="E374" s="89" t="s">
        <v>131</v>
      </c>
      <c r="F374" s="102">
        <v>44868</v>
      </c>
      <c r="G374" s="91">
        <v>124321.86645100001</v>
      </c>
      <c r="H374" s="103">
        <v>22.552578</v>
      </c>
      <c r="I374" s="91">
        <v>28.037785617000004</v>
      </c>
      <c r="J374" s="92">
        <f t="shared" si="5"/>
        <v>-6.2970492325356536E-2</v>
      </c>
      <c r="K374" s="92">
        <f>I374/'סכום נכסי הקרן'!$C$42</f>
        <v>1.8391772516414813E-4</v>
      </c>
    </row>
    <row r="375" spans="2:11">
      <c r="B375" s="86" t="s">
        <v>2596</v>
      </c>
      <c r="C375" s="88" t="s">
        <v>2602</v>
      </c>
      <c r="D375" s="89" t="s">
        <v>533</v>
      </c>
      <c r="E375" s="89" t="s">
        <v>131</v>
      </c>
      <c r="F375" s="102">
        <v>44972</v>
      </c>
      <c r="G375" s="91">
        <v>550454.23091000016</v>
      </c>
      <c r="H375" s="103">
        <v>6.1653229999999999</v>
      </c>
      <c r="I375" s="91">
        <v>33.937280518999998</v>
      </c>
      <c r="J375" s="92">
        <f t="shared" si="5"/>
        <v>-7.6220258320593495E-2</v>
      </c>
      <c r="K375" s="92">
        <f>I375/'סכום נכסי הקרן'!$C$42</f>
        <v>2.2261627635556077E-4</v>
      </c>
    </row>
    <row r="376" spans="2:11">
      <c r="B376" s="86" t="s">
        <v>2603</v>
      </c>
      <c r="C376" s="88" t="s">
        <v>2604</v>
      </c>
      <c r="D376" s="89" t="s">
        <v>533</v>
      </c>
      <c r="E376" s="89" t="s">
        <v>131</v>
      </c>
      <c r="F376" s="102">
        <v>44946</v>
      </c>
      <c r="G376" s="91">
        <v>82941.971542000014</v>
      </c>
      <c r="H376" s="103">
        <v>-9.3647760000000009</v>
      </c>
      <c r="I376" s="91">
        <v>-7.7673297970000013</v>
      </c>
      <c r="J376" s="92">
        <f t="shared" si="5"/>
        <v>1.7444765005762104E-2</v>
      </c>
      <c r="K376" s="92">
        <f>I376/'סכום נכסי הקרן'!$C$42</f>
        <v>-5.0950872025991223E-5</v>
      </c>
    </row>
    <row r="377" spans="2:11">
      <c r="B377" s="86" t="s">
        <v>2605</v>
      </c>
      <c r="C377" s="88" t="s">
        <v>2606</v>
      </c>
      <c r="D377" s="89" t="s">
        <v>533</v>
      </c>
      <c r="E377" s="89" t="s">
        <v>140</v>
      </c>
      <c r="F377" s="102">
        <v>44972</v>
      </c>
      <c r="G377" s="91">
        <v>268163.74587800005</v>
      </c>
      <c r="H377" s="103">
        <v>15.918257000000001</v>
      </c>
      <c r="I377" s="91">
        <v>42.68699379800001</v>
      </c>
      <c r="J377" s="92">
        <f t="shared" si="5"/>
        <v>-9.5871373441121122E-2</v>
      </c>
      <c r="K377" s="92">
        <f>I377/'סכום נכסי הקרן'!$C$42</f>
        <v>2.8001122844252253E-4</v>
      </c>
    </row>
    <row r="378" spans="2:11">
      <c r="B378" s="86" t="s">
        <v>2607</v>
      </c>
      <c r="C378" s="88" t="s">
        <v>2608</v>
      </c>
      <c r="D378" s="89" t="s">
        <v>533</v>
      </c>
      <c r="E378" s="89" t="s">
        <v>131</v>
      </c>
      <c r="F378" s="102">
        <v>45068</v>
      </c>
      <c r="G378" s="91">
        <v>55400.013149000006</v>
      </c>
      <c r="H378" s="103">
        <v>5.4498439999999997</v>
      </c>
      <c r="I378" s="91">
        <v>3.0192142950000007</v>
      </c>
      <c r="J378" s="92">
        <f t="shared" si="5"/>
        <v>-6.7808996469617411E-3</v>
      </c>
      <c r="K378" s="92">
        <f>I378/'סכום נכסי הקרן'!$C$42</f>
        <v>1.9804952948309624E-5</v>
      </c>
    </row>
    <row r="379" spans="2:11">
      <c r="B379" s="86" t="s">
        <v>2596</v>
      </c>
      <c r="C379" s="88" t="s">
        <v>2609</v>
      </c>
      <c r="D379" s="89" t="s">
        <v>533</v>
      </c>
      <c r="E379" s="89" t="s">
        <v>131</v>
      </c>
      <c r="F379" s="102">
        <v>45069</v>
      </c>
      <c r="G379" s="91">
        <v>436908.92193200008</v>
      </c>
      <c r="H379" s="103">
        <v>7.1095499999999996</v>
      </c>
      <c r="I379" s="91">
        <v>31.062256816000009</v>
      </c>
      <c r="J379" s="92">
        <f t="shared" si="5"/>
        <v>-6.9763198533560639E-2</v>
      </c>
      <c r="K379" s="92">
        <f>I379/'סכום נכסי הקרן'!$C$42</f>
        <v>2.0375716149992259E-4</v>
      </c>
    </row>
    <row r="380" spans="2:11">
      <c r="B380" s="86" t="s">
        <v>2605</v>
      </c>
      <c r="C380" s="88" t="s">
        <v>2610</v>
      </c>
      <c r="D380" s="89" t="s">
        <v>533</v>
      </c>
      <c r="E380" s="89" t="s">
        <v>140</v>
      </c>
      <c r="F380" s="102">
        <v>45082</v>
      </c>
      <c r="G380" s="91">
        <v>139941.52340400004</v>
      </c>
      <c r="H380" s="103">
        <v>3.2263950000000001</v>
      </c>
      <c r="I380" s="91">
        <v>4.5150662380000011</v>
      </c>
      <c r="J380" s="92">
        <f t="shared" si="5"/>
        <v>-1.014045644589235E-2</v>
      </c>
      <c r="K380" s="92">
        <f>I380/'סכום נכסי הקרן'!$C$42</f>
        <v>2.9617200259742191E-5</v>
      </c>
    </row>
    <row r="381" spans="2:11">
      <c r="B381" s="94"/>
      <c r="C381" s="95"/>
      <c r="D381" s="95"/>
      <c r="E381" s="95"/>
      <c r="F381" s="95"/>
      <c r="G381" s="95"/>
      <c r="H381" s="95"/>
      <c r="I381" s="95"/>
      <c r="J381" s="95"/>
      <c r="K381" s="95"/>
    </row>
    <row r="382" spans="2:11">
      <c r="B382" s="94"/>
      <c r="C382" s="95"/>
      <c r="D382" s="95"/>
      <c r="E382" s="95"/>
      <c r="F382" s="95"/>
      <c r="G382" s="95"/>
      <c r="H382" s="95"/>
      <c r="I382" s="95"/>
      <c r="J382" s="95"/>
      <c r="K382" s="95"/>
    </row>
    <row r="383" spans="2:11">
      <c r="B383" s="94"/>
      <c r="C383" s="95"/>
      <c r="D383" s="95"/>
      <c r="E383" s="95"/>
      <c r="F383" s="95"/>
      <c r="G383" s="95"/>
      <c r="H383" s="95"/>
      <c r="I383" s="95"/>
      <c r="J383" s="95"/>
      <c r="K383" s="95"/>
    </row>
    <row r="384" spans="2:11">
      <c r="B384" s="110" t="s">
        <v>220</v>
      </c>
      <c r="C384" s="95"/>
      <c r="D384" s="95"/>
      <c r="E384" s="95"/>
      <c r="F384" s="95"/>
      <c r="G384" s="95"/>
      <c r="H384" s="95"/>
      <c r="I384" s="95"/>
      <c r="J384" s="95"/>
      <c r="K384" s="95"/>
    </row>
    <row r="385" spans="2:11">
      <c r="B385" s="110" t="s">
        <v>111</v>
      </c>
      <c r="C385" s="95"/>
      <c r="D385" s="95"/>
      <c r="E385" s="95"/>
      <c r="F385" s="95"/>
      <c r="G385" s="95"/>
      <c r="H385" s="95"/>
      <c r="I385" s="95"/>
      <c r="J385" s="95"/>
      <c r="K385" s="95"/>
    </row>
    <row r="386" spans="2:11">
      <c r="B386" s="110" t="s">
        <v>203</v>
      </c>
      <c r="C386" s="95"/>
      <c r="D386" s="95"/>
      <c r="E386" s="95"/>
      <c r="F386" s="95"/>
      <c r="G386" s="95"/>
      <c r="H386" s="95"/>
      <c r="I386" s="95"/>
      <c r="J386" s="95"/>
      <c r="K386" s="95"/>
    </row>
    <row r="387" spans="2:11">
      <c r="B387" s="110" t="s">
        <v>211</v>
      </c>
      <c r="C387" s="95"/>
      <c r="D387" s="95"/>
      <c r="E387" s="95"/>
      <c r="F387" s="95"/>
      <c r="G387" s="95"/>
      <c r="H387" s="95"/>
      <c r="I387" s="95"/>
      <c r="J387" s="95"/>
      <c r="K387" s="95"/>
    </row>
    <row r="388" spans="2:11">
      <c r="B388" s="94"/>
      <c r="C388" s="95"/>
      <c r="D388" s="95"/>
      <c r="E388" s="95"/>
      <c r="F388" s="95"/>
      <c r="G388" s="95"/>
      <c r="H388" s="95"/>
      <c r="I388" s="95"/>
      <c r="J388" s="95"/>
      <c r="K388" s="95"/>
    </row>
    <row r="389" spans="2:11">
      <c r="B389" s="94"/>
      <c r="C389" s="95"/>
      <c r="D389" s="95"/>
      <c r="E389" s="95"/>
      <c r="F389" s="95"/>
      <c r="G389" s="95"/>
      <c r="H389" s="95"/>
      <c r="I389" s="95"/>
      <c r="J389" s="95"/>
      <c r="K389" s="95"/>
    </row>
    <row r="390" spans="2:11">
      <c r="B390" s="94"/>
      <c r="C390" s="95"/>
      <c r="D390" s="95"/>
      <c r="E390" s="95"/>
      <c r="F390" s="95"/>
      <c r="G390" s="95"/>
      <c r="H390" s="95"/>
      <c r="I390" s="95"/>
      <c r="J390" s="95"/>
      <c r="K390" s="95"/>
    </row>
    <row r="391" spans="2:11">
      <c r="B391" s="94"/>
      <c r="C391" s="95"/>
      <c r="D391" s="95"/>
      <c r="E391" s="95"/>
      <c r="F391" s="95"/>
      <c r="G391" s="95"/>
      <c r="H391" s="95"/>
      <c r="I391" s="95"/>
      <c r="J391" s="95"/>
      <c r="K391" s="95"/>
    </row>
    <row r="392" spans="2:11">
      <c r="B392" s="94"/>
      <c r="C392" s="95"/>
      <c r="D392" s="95"/>
      <c r="E392" s="95"/>
      <c r="F392" s="95"/>
      <c r="G392" s="95"/>
      <c r="H392" s="95"/>
      <c r="I392" s="95"/>
      <c r="J392" s="95"/>
      <c r="K392" s="95"/>
    </row>
    <row r="393" spans="2:11">
      <c r="B393" s="94"/>
      <c r="C393" s="95"/>
      <c r="D393" s="95"/>
      <c r="E393" s="95"/>
      <c r="F393" s="95"/>
      <c r="G393" s="95"/>
      <c r="H393" s="95"/>
      <c r="I393" s="95"/>
      <c r="J393" s="95"/>
      <c r="K393" s="95"/>
    </row>
    <row r="394" spans="2:11">
      <c r="B394" s="94"/>
      <c r="C394" s="95"/>
      <c r="D394" s="95"/>
      <c r="E394" s="95"/>
      <c r="F394" s="95"/>
      <c r="G394" s="95"/>
      <c r="H394" s="95"/>
      <c r="I394" s="95"/>
      <c r="J394" s="95"/>
      <c r="K394" s="95"/>
    </row>
    <row r="395" spans="2:11">
      <c r="B395" s="94"/>
      <c r="C395" s="95"/>
      <c r="D395" s="95"/>
      <c r="E395" s="95"/>
      <c r="F395" s="95"/>
      <c r="G395" s="95"/>
      <c r="H395" s="95"/>
      <c r="I395" s="95"/>
      <c r="J395" s="95"/>
      <c r="K395" s="95"/>
    </row>
    <row r="396" spans="2:11">
      <c r="B396" s="94"/>
      <c r="C396" s="95"/>
      <c r="D396" s="95"/>
      <c r="E396" s="95"/>
      <c r="F396" s="95"/>
      <c r="G396" s="95"/>
      <c r="H396" s="95"/>
      <c r="I396" s="95"/>
      <c r="J396" s="95"/>
      <c r="K396" s="95"/>
    </row>
    <row r="397" spans="2:11">
      <c r="B397" s="94"/>
      <c r="C397" s="95"/>
      <c r="D397" s="95"/>
      <c r="E397" s="95"/>
      <c r="F397" s="95"/>
      <c r="G397" s="95"/>
      <c r="H397" s="95"/>
      <c r="I397" s="95"/>
      <c r="J397" s="95"/>
      <c r="K397" s="95"/>
    </row>
    <row r="398" spans="2:11">
      <c r="B398" s="94"/>
      <c r="C398" s="95"/>
      <c r="D398" s="95"/>
      <c r="E398" s="95"/>
      <c r="F398" s="95"/>
      <c r="G398" s="95"/>
      <c r="H398" s="95"/>
      <c r="I398" s="95"/>
      <c r="J398" s="95"/>
      <c r="K398" s="95"/>
    </row>
    <row r="399" spans="2:11">
      <c r="B399" s="94"/>
      <c r="C399" s="95"/>
      <c r="D399" s="95"/>
      <c r="E399" s="95"/>
      <c r="F399" s="95"/>
      <c r="G399" s="95"/>
      <c r="H399" s="95"/>
      <c r="I399" s="95"/>
      <c r="J399" s="95"/>
      <c r="K399" s="95"/>
    </row>
    <row r="400" spans="2:11">
      <c r="B400" s="94"/>
      <c r="C400" s="95"/>
      <c r="D400" s="95"/>
      <c r="E400" s="95"/>
      <c r="F400" s="95"/>
      <c r="G400" s="95"/>
      <c r="H400" s="95"/>
      <c r="I400" s="95"/>
      <c r="J400" s="95"/>
      <c r="K400" s="95"/>
    </row>
    <row r="401" spans="2:11">
      <c r="B401" s="94"/>
      <c r="C401" s="95"/>
      <c r="D401" s="95"/>
      <c r="E401" s="95"/>
      <c r="F401" s="95"/>
      <c r="G401" s="95"/>
      <c r="H401" s="95"/>
      <c r="I401" s="95"/>
      <c r="J401" s="95"/>
      <c r="K401" s="95"/>
    </row>
    <row r="402" spans="2:11">
      <c r="B402" s="94"/>
      <c r="C402" s="95"/>
      <c r="D402" s="95"/>
      <c r="E402" s="95"/>
      <c r="F402" s="95"/>
      <c r="G402" s="95"/>
      <c r="H402" s="95"/>
      <c r="I402" s="95"/>
      <c r="J402" s="95"/>
      <c r="K402" s="95"/>
    </row>
    <row r="403" spans="2:11">
      <c r="B403" s="94"/>
      <c r="C403" s="95"/>
      <c r="D403" s="95"/>
      <c r="E403" s="95"/>
      <c r="F403" s="95"/>
      <c r="G403" s="95"/>
      <c r="H403" s="95"/>
      <c r="I403" s="95"/>
      <c r="J403" s="95"/>
      <c r="K403" s="95"/>
    </row>
    <row r="404" spans="2:11">
      <c r="B404" s="94"/>
      <c r="C404" s="95"/>
      <c r="D404" s="95"/>
      <c r="E404" s="95"/>
      <c r="F404" s="95"/>
      <c r="G404" s="95"/>
      <c r="H404" s="95"/>
      <c r="I404" s="95"/>
      <c r="J404" s="95"/>
      <c r="K404" s="95"/>
    </row>
    <row r="405" spans="2:11">
      <c r="B405" s="94"/>
      <c r="C405" s="95"/>
      <c r="D405" s="95"/>
      <c r="E405" s="95"/>
      <c r="F405" s="95"/>
      <c r="G405" s="95"/>
      <c r="H405" s="95"/>
      <c r="I405" s="95"/>
      <c r="J405" s="95"/>
      <c r="K405" s="95"/>
    </row>
    <row r="406" spans="2:11">
      <c r="B406" s="94"/>
      <c r="C406" s="95"/>
      <c r="D406" s="95"/>
      <c r="E406" s="95"/>
      <c r="F406" s="95"/>
      <c r="G406" s="95"/>
      <c r="H406" s="95"/>
      <c r="I406" s="95"/>
      <c r="J406" s="95"/>
      <c r="K406" s="95"/>
    </row>
    <row r="407" spans="2:11">
      <c r="B407" s="94"/>
      <c r="C407" s="95"/>
      <c r="D407" s="95"/>
      <c r="E407" s="95"/>
      <c r="F407" s="95"/>
      <c r="G407" s="95"/>
      <c r="H407" s="95"/>
      <c r="I407" s="95"/>
      <c r="J407" s="95"/>
      <c r="K407" s="95"/>
    </row>
    <row r="408" spans="2:11">
      <c r="B408" s="94"/>
      <c r="C408" s="95"/>
      <c r="D408" s="95"/>
      <c r="E408" s="95"/>
      <c r="F408" s="95"/>
      <c r="G408" s="95"/>
      <c r="H408" s="95"/>
      <c r="I408" s="95"/>
      <c r="J408" s="95"/>
      <c r="K408" s="95"/>
    </row>
    <row r="409" spans="2:11">
      <c r="B409" s="94"/>
      <c r="C409" s="95"/>
      <c r="D409" s="95"/>
      <c r="E409" s="95"/>
      <c r="F409" s="95"/>
      <c r="G409" s="95"/>
      <c r="H409" s="95"/>
      <c r="I409" s="95"/>
      <c r="J409" s="95"/>
      <c r="K409" s="95"/>
    </row>
    <row r="410" spans="2:11">
      <c r="B410" s="94"/>
      <c r="C410" s="95"/>
      <c r="D410" s="95"/>
      <c r="E410" s="95"/>
      <c r="F410" s="95"/>
      <c r="G410" s="95"/>
      <c r="H410" s="95"/>
      <c r="I410" s="95"/>
      <c r="J410" s="95"/>
      <c r="K410" s="95"/>
    </row>
    <row r="411" spans="2:11">
      <c r="B411" s="94"/>
      <c r="C411" s="95"/>
      <c r="D411" s="95"/>
      <c r="E411" s="95"/>
      <c r="F411" s="95"/>
      <c r="G411" s="95"/>
      <c r="H411" s="95"/>
      <c r="I411" s="95"/>
      <c r="J411" s="95"/>
      <c r="K411" s="95"/>
    </row>
    <row r="412" spans="2:11">
      <c r="B412" s="94"/>
      <c r="C412" s="95"/>
      <c r="D412" s="95"/>
      <c r="E412" s="95"/>
      <c r="F412" s="95"/>
      <c r="G412" s="95"/>
      <c r="H412" s="95"/>
      <c r="I412" s="95"/>
      <c r="J412" s="95"/>
      <c r="K412" s="95"/>
    </row>
    <row r="413" spans="2:11">
      <c r="B413" s="94"/>
      <c r="C413" s="95"/>
      <c r="D413" s="95"/>
      <c r="E413" s="95"/>
      <c r="F413" s="95"/>
      <c r="G413" s="95"/>
      <c r="H413" s="95"/>
      <c r="I413" s="95"/>
      <c r="J413" s="95"/>
      <c r="K413" s="95"/>
    </row>
    <row r="414" spans="2:11">
      <c r="B414" s="94"/>
      <c r="C414" s="95"/>
      <c r="D414" s="95"/>
      <c r="E414" s="95"/>
      <c r="F414" s="95"/>
      <c r="G414" s="95"/>
      <c r="H414" s="95"/>
      <c r="I414" s="95"/>
      <c r="J414" s="95"/>
      <c r="K414" s="95"/>
    </row>
    <row r="415" spans="2:11">
      <c r="B415" s="94"/>
      <c r="C415" s="95"/>
      <c r="D415" s="95"/>
      <c r="E415" s="95"/>
      <c r="F415" s="95"/>
      <c r="G415" s="95"/>
      <c r="H415" s="95"/>
      <c r="I415" s="95"/>
      <c r="J415" s="95"/>
      <c r="K415" s="95"/>
    </row>
    <row r="416" spans="2:11">
      <c r="B416" s="94"/>
      <c r="C416" s="95"/>
      <c r="D416" s="95"/>
      <c r="E416" s="95"/>
      <c r="F416" s="95"/>
      <c r="G416" s="95"/>
      <c r="H416" s="95"/>
      <c r="I416" s="95"/>
      <c r="J416" s="95"/>
      <c r="K416" s="95"/>
    </row>
    <row r="417" spans="2:11">
      <c r="B417" s="94"/>
      <c r="C417" s="95"/>
      <c r="D417" s="95"/>
      <c r="E417" s="95"/>
      <c r="F417" s="95"/>
      <c r="G417" s="95"/>
      <c r="H417" s="95"/>
      <c r="I417" s="95"/>
      <c r="J417" s="95"/>
      <c r="K417" s="95"/>
    </row>
    <row r="418" spans="2:11">
      <c r="B418" s="94"/>
      <c r="C418" s="95"/>
      <c r="D418" s="95"/>
      <c r="E418" s="95"/>
      <c r="F418" s="95"/>
      <c r="G418" s="95"/>
      <c r="H418" s="95"/>
      <c r="I418" s="95"/>
      <c r="J418" s="95"/>
      <c r="K418" s="95"/>
    </row>
    <row r="419" spans="2:11">
      <c r="B419" s="94"/>
      <c r="C419" s="95"/>
      <c r="D419" s="95"/>
      <c r="E419" s="95"/>
      <c r="F419" s="95"/>
      <c r="G419" s="95"/>
      <c r="H419" s="95"/>
      <c r="I419" s="95"/>
      <c r="J419" s="95"/>
      <c r="K419" s="95"/>
    </row>
    <row r="420" spans="2:11">
      <c r="B420" s="94"/>
      <c r="C420" s="95"/>
      <c r="D420" s="95"/>
      <c r="E420" s="95"/>
      <c r="F420" s="95"/>
      <c r="G420" s="95"/>
      <c r="H420" s="95"/>
      <c r="I420" s="95"/>
      <c r="J420" s="95"/>
      <c r="K420" s="95"/>
    </row>
    <row r="421" spans="2:11">
      <c r="B421" s="94"/>
      <c r="C421" s="95"/>
      <c r="D421" s="95"/>
      <c r="E421" s="95"/>
      <c r="F421" s="95"/>
      <c r="G421" s="95"/>
      <c r="H421" s="95"/>
      <c r="I421" s="95"/>
      <c r="J421" s="95"/>
      <c r="K421" s="95"/>
    </row>
    <row r="422" spans="2:11">
      <c r="B422" s="94"/>
      <c r="C422" s="95"/>
      <c r="D422" s="95"/>
      <c r="E422" s="95"/>
      <c r="F422" s="95"/>
      <c r="G422" s="95"/>
      <c r="H422" s="95"/>
      <c r="I422" s="95"/>
      <c r="J422" s="95"/>
      <c r="K422" s="95"/>
    </row>
    <row r="423" spans="2:11">
      <c r="B423" s="94"/>
      <c r="C423" s="95"/>
      <c r="D423" s="95"/>
      <c r="E423" s="95"/>
      <c r="F423" s="95"/>
      <c r="G423" s="95"/>
      <c r="H423" s="95"/>
      <c r="I423" s="95"/>
      <c r="J423" s="95"/>
      <c r="K423" s="95"/>
    </row>
    <row r="424" spans="2:11">
      <c r="B424" s="94"/>
      <c r="C424" s="95"/>
      <c r="D424" s="95"/>
      <c r="E424" s="95"/>
      <c r="F424" s="95"/>
      <c r="G424" s="95"/>
      <c r="H424" s="95"/>
      <c r="I424" s="95"/>
      <c r="J424" s="95"/>
      <c r="K424" s="95"/>
    </row>
    <row r="425" spans="2:11">
      <c r="B425" s="94"/>
      <c r="C425" s="95"/>
      <c r="D425" s="95"/>
      <c r="E425" s="95"/>
      <c r="F425" s="95"/>
      <c r="G425" s="95"/>
      <c r="H425" s="95"/>
      <c r="I425" s="95"/>
      <c r="J425" s="95"/>
      <c r="K425" s="95"/>
    </row>
    <row r="426" spans="2:11">
      <c r="B426" s="94"/>
      <c r="C426" s="95"/>
      <c r="D426" s="95"/>
      <c r="E426" s="95"/>
      <c r="F426" s="95"/>
      <c r="G426" s="95"/>
      <c r="H426" s="95"/>
      <c r="I426" s="95"/>
      <c r="J426" s="95"/>
      <c r="K426" s="95"/>
    </row>
    <row r="427" spans="2:11">
      <c r="B427" s="94"/>
      <c r="C427" s="95"/>
      <c r="D427" s="95"/>
      <c r="E427" s="95"/>
      <c r="F427" s="95"/>
      <c r="G427" s="95"/>
      <c r="H427" s="95"/>
      <c r="I427" s="95"/>
      <c r="J427" s="95"/>
      <c r="K427" s="95"/>
    </row>
    <row r="428" spans="2:11">
      <c r="B428" s="94"/>
      <c r="C428" s="95"/>
      <c r="D428" s="95"/>
      <c r="E428" s="95"/>
      <c r="F428" s="95"/>
      <c r="G428" s="95"/>
      <c r="H428" s="95"/>
      <c r="I428" s="95"/>
      <c r="J428" s="95"/>
      <c r="K428" s="95"/>
    </row>
    <row r="429" spans="2:11">
      <c r="B429" s="94"/>
      <c r="C429" s="95"/>
      <c r="D429" s="95"/>
      <c r="E429" s="95"/>
      <c r="F429" s="95"/>
      <c r="G429" s="95"/>
      <c r="H429" s="95"/>
      <c r="I429" s="95"/>
      <c r="J429" s="95"/>
      <c r="K429" s="95"/>
    </row>
    <row r="430" spans="2:11">
      <c r="B430" s="94"/>
      <c r="C430" s="95"/>
      <c r="D430" s="95"/>
      <c r="E430" s="95"/>
      <c r="F430" s="95"/>
      <c r="G430" s="95"/>
      <c r="H430" s="95"/>
      <c r="I430" s="95"/>
      <c r="J430" s="95"/>
      <c r="K430" s="95"/>
    </row>
    <row r="431" spans="2:11">
      <c r="B431" s="94"/>
      <c r="C431" s="95"/>
      <c r="D431" s="95"/>
      <c r="E431" s="95"/>
      <c r="F431" s="95"/>
      <c r="G431" s="95"/>
      <c r="H431" s="95"/>
      <c r="I431" s="95"/>
      <c r="J431" s="95"/>
      <c r="K431" s="95"/>
    </row>
    <row r="432" spans="2:11">
      <c r="B432" s="94"/>
      <c r="C432" s="95"/>
      <c r="D432" s="95"/>
      <c r="E432" s="95"/>
      <c r="F432" s="95"/>
      <c r="G432" s="95"/>
      <c r="H432" s="95"/>
      <c r="I432" s="95"/>
      <c r="J432" s="95"/>
      <c r="K432" s="95"/>
    </row>
    <row r="433" spans="2:11">
      <c r="B433" s="94"/>
      <c r="C433" s="95"/>
      <c r="D433" s="95"/>
      <c r="E433" s="95"/>
      <c r="F433" s="95"/>
      <c r="G433" s="95"/>
      <c r="H433" s="95"/>
      <c r="I433" s="95"/>
      <c r="J433" s="95"/>
      <c r="K433" s="95"/>
    </row>
    <row r="434" spans="2:11">
      <c r="B434" s="94"/>
      <c r="C434" s="95"/>
      <c r="D434" s="95"/>
      <c r="E434" s="95"/>
      <c r="F434" s="95"/>
      <c r="G434" s="95"/>
      <c r="H434" s="95"/>
      <c r="I434" s="95"/>
      <c r="J434" s="95"/>
      <c r="K434" s="95"/>
    </row>
    <row r="435" spans="2:11">
      <c r="B435" s="94"/>
      <c r="C435" s="95"/>
      <c r="D435" s="95"/>
      <c r="E435" s="95"/>
      <c r="F435" s="95"/>
      <c r="G435" s="95"/>
      <c r="H435" s="95"/>
      <c r="I435" s="95"/>
      <c r="J435" s="95"/>
      <c r="K435" s="95"/>
    </row>
    <row r="436" spans="2:11">
      <c r="B436" s="94"/>
      <c r="C436" s="95"/>
      <c r="D436" s="95"/>
      <c r="E436" s="95"/>
      <c r="F436" s="95"/>
      <c r="G436" s="95"/>
      <c r="H436" s="95"/>
      <c r="I436" s="95"/>
      <c r="J436" s="95"/>
      <c r="K436" s="95"/>
    </row>
    <row r="437" spans="2:11">
      <c r="B437" s="94"/>
      <c r="C437" s="95"/>
      <c r="D437" s="95"/>
      <c r="E437" s="95"/>
      <c r="F437" s="95"/>
      <c r="G437" s="95"/>
      <c r="H437" s="95"/>
      <c r="I437" s="95"/>
      <c r="J437" s="95"/>
      <c r="K437" s="95"/>
    </row>
    <row r="438" spans="2:11">
      <c r="B438" s="94"/>
      <c r="C438" s="95"/>
      <c r="D438" s="95"/>
      <c r="E438" s="95"/>
      <c r="F438" s="95"/>
      <c r="G438" s="95"/>
      <c r="H438" s="95"/>
      <c r="I438" s="95"/>
      <c r="J438" s="95"/>
      <c r="K438" s="95"/>
    </row>
    <row r="439" spans="2:11">
      <c r="B439" s="94"/>
      <c r="C439" s="95"/>
      <c r="D439" s="95"/>
      <c r="E439" s="95"/>
      <c r="F439" s="95"/>
      <c r="G439" s="95"/>
      <c r="H439" s="95"/>
      <c r="I439" s="95"/>
      <c r="J439" s="95"/>
      <c r="K439" s="95"/>
    </row>
    <row r="440" spans="2:11">
      <c r="B440" s="94"/>
      <c r="C440" s="95"/>
      <c r="D440" s="95"/>
      <c r="E440" s="95"/>
      <c r="F440" s="95"/>
      <c r="G440" s="95"/>
      <c r="H440" s="95"/>
      <c r="I440" s="95"/>
      <c r="J440" s="95"/>
      <c r="K440" s="95"/>
    </row>
    <row r="441" spans="2:11">
      <c r="B441" s="94"/>
      <c r="C441" s="95"/>
      <c r="D441" s="95"/>
      <c r="E441" s="95"/>
      <c r="F441" s="95"/>
      <c r="G441" s="95"/>
      <c r="H441" s="95"/>
      <c r="I441" s="95"/>
      <c r="J441" s="95"/>
      <c r="K441" s="95"/>
    </row>
    <row r="442" spans="2:11">
      <c r="B442" s="94"/>
      <c r="C442" s="95"/>
      <c r="D442" s="95"/>
      <c r="E442" s="95"/>
      <c r="F442" s="95"/>
      <c r="G442" s="95"/>
      <c r="H442" s="95"/>
      <c r="I442" s="95"/>
      <c r="J442" s="95"/>
      <c r="K442" s="95"/>
    </row>
    <row r="443" spans="2:11">
      <c r="B443" s="94"/>
      <c r="C443" s="95"/>
      <c r="D443" s="95"/>
      <c r="E443" s="95"/>
      <c r="F443" s="95"/>
      <c r="G443" s="95"/>
      <c r="H443" s="95"/>
      <c r="I443" s="95"/>
      <c r="J443" s="95"/>
      <c r="K443" s="95"/>
    </row>
    <row r="444" spans="2:11">
      <c r="B444" s="94"/>
      <c r="C444" s="95"/>
      <c r="D444" s="95"/>
      <c r="E444" s="95"/>
      <c r="F444" s="95"/>
      <c r="G444" s="95"/>
      <c r="H444" s="95"/>
      <c r="I444" s="95"/>
      <c r="J444" s="95"/>
      <c r="K444" s="95"/>
    </row>
    <row r="445" spans="2:11">
      <c r="B445" s="94"/>
      <c r="C445" s="95"/>
      <c r="D445" s="95"/>
      <c r="E445" s="95"/>
      <c r="F445" s="95"/>
      <c r="G445" s="95"/>
      <c r="H445" s="95"/>
      <c r="I445" s="95"/>
      <c r="J445" s="95"/>
      <c r="K445" s="95"/>
    </row>
    <row r="446" spans="2:11">
      <c r="B446" s="94"/>
      <c r="C446" s="95"/>
      <c r="D446" s="95"/>
      <c r="E446" s="95"/>
      <c r="F446" s="95"/>
      <c r="G446" s="95"/>
      <c r="H446" s="95"/>
      <c r="I446" s="95"/>
      <c r="J446" s="95"/>
      <c r="K446" s="95"/>
    </row>
    <row r="447" spans="2:11">
      <c r="B447" s="94"/>
      <c r="C447" s="95"/>
      <c r="D447" s="95"/>
      <c r="E447" s="95"/>
      <c r="F447" s="95"/>
      <c r="G447" s="95"/>
      <c r="H447" s="95"/>
      <c r="I447" s="95"/>
      <c r="J447" s="95"/>
      <c r="K447" s="95"/>
    </row>
    <row r="448" spans="2:11">
      <c r="B448" s="94"/>
      <c r="C448" s="95"/>
      <c r="D448" s="95"/>
      <c r="E448" s="95"/>
      <c r="F448" s="95"/>
      <c r="G448" s="95"/>
      <c r="H448" s="95"/>
      <c r="I448" s="95"/>
      <c r="J448" s="95"/>
      <c r="K448" s="95"/>
    </row>
    <row r="449" spans="2:11">
      <c r="B449" s="94"/>
      <c r="C449" s="95"/>
      <c r="D449" s="95"/>
      <c r="E449" s="95"/>
      <c r="F449" s="95"/>
      <c r="G449" s="95"/>
      <c r="H449" s="95"/>
      <c r="I449" s="95"/>
      <c r="J449" s="95"/>
      <c r="K449" s="95"/>
    </row>
    <row r="450" spans="2:11">
      <c r="B450" s="94"/>
      <c r="C450" s="95"/>
      <c r="D450" s="95"/>
      <c r="E450" s="95"/>
      <c r="F450" s="95"/>
      <c r="G450" s="95"/>
      <c r="H450" s="95"/>
      <c r="I450" s="95"/>
      <c r="J450" s="95"/>
      <c r="K450" s="95"/>
    </row>
    <row r="451" spans="2:11">
      <c r="B451" s="94"/>
      <c r="C451" s="95"/>
      <c r="D451" s="95"/>
      <c r="E451" s="95"/>
      <c r="F451" s="95"/>
      <c r="G451" s="95"/>
      <c r="H451" s="95"/>
      <c r="I451" s="95"/>
      <c r="J451" s="95"/>
      <c r="K451" s="95"/>
    </row>
    <row r="452" spans="2:11">
      <c r="B452" s="94"/>
      <c r="C452" s="95"/>
      <c r="D452" s="95"/>
      <c r="E452" s="95"/>
      <c r="F452" s="95"/>
      <c r="G452" s="95"/>
      <c r="H452" s="95"/>
      <c r="I452" s="95"/>
      <c r="J452" s="95"/>
      <c r="K452" s="95"/>
    </row>
    <row r="453" spans="2:11">
      <c r="B453" s="94"/>
      <c r="C453" s="95"/>
      <c r="D453" s="95"/>
      <c r="E453" s="95"/>
      <c r="F453" s="95"/>
      <c r="G453" s="95"/>
      <c r="H453" s="95"/>
      <c r="I453" s="95"/>
      <c r="J453" s="95"/>
      <c r="K453" s="95"/>
    </row>
    <row r="454" spans="2:11">
      <c r="B454" s="94"/>
      <c r="C454" s="95"/>
      <c r="D454" s="95"/>
      <c r="E454" s="95"/>
      <c r="F454" s="95"/>
      <c r="G454" s="95"/>
      <c r="H454" s="95"/>
      <c r="I454" s="95"/>
      <c r="J454" s="95"/>
      <c r="K454" s="95"/>
    </row>
    <row r="455" spans="2:11">
      <c r="B455" s="94"/>
      <c r="C455" s="95"/>
      <c r="D455" s="95"/>
      <c r="E455" s="95"/>
      <c r="F455" s="95"/>
      <c r="G455" s="95"/>
      <c r="H455" s="95"/>
      <c r="I455" s="95"/>
      <c r="J455" s="95"/>
      <c r="K455" s="95"/>
    </row>
    <row r="456" spans="2:11">
      <c r="B456" s="94"/>
      <c r="C456" s="95"/>
      <c r="D456" s="95"/>
      <c r="E456" s="95"/>
      <c r="F456" s="95"/>
      <c r="G456" s="95"/>
      <c r="H456" s="95"/>
      <c r="I456" s="95"/>
      <c r="J456" s="95"/>
      <c r="K456" s="95"/>
    </row>
    <row r="457" spans="2:11">
      <c r="B457" s="94"/>
      <c r="C457" s="95"/>
      <c r="D457" s="95"/>
      <c r="E457" s="95"/>
      <c r="F457" s="95"/>
      <c r="G457" s="95"/>
      <c r="H457" s="95"/>
      <c r="I457" s="95"/>
      <c r="J457" s="95"/>
      <c r="K457" s="95"/>
    </row>
    <row r="458" spans="2:11">
      <c r="B458" s="94"/>
      <c r="C458" s="95"/>
      <c r="D458" s="95"/>
      <c r="E458" s="95"/>
      <c r="F458" s="95"/>
      <c r="G458" s="95"/>
      <c r="H458" s="95"/>
      <c r="I458" s="95"/>
      <c r="J458" s="95"/>
      <c r="K458" s="95"/>
    </row>
    <row r="459" spans="2:11">
      <c r="B459" s="94"/>
      <c r="C459" s="95"/>
      <c r="D459" s="95"/>
      <c r="E459" s="95"/>
      <c r="F459" s="95"/>
      <c r="G459" s="95"/>
      <c r="H459" s="95"/>
      <c r="I459" s="95"/>
      <c r="J459" s="95"/>
      <c r="K459" s="95"/>
    </row>
    <row r="460" spans="2:11">
      <c r="B460" s="94"/>
      <c r="C460" s="95"/>
      <c r="D460" s="95"/>
      <c r="E460" s="95"/>
      <c r="F460" s="95"/>
      <c r="G460" s="95"/>
      <c r="H460" s="95"/>
      <c r="I460" s="95"/>
      <c r="J460" s="95"/>
      <c r="K460" s="95"/>
    </row>
    <row r="461" spans="2:11">
      <c r="B461" s="94"/>
      <c r="C461" s="95"/>
      <c r="D461" s="95"/>
      <c r="E461" s="95"/>
      <c r="F461" s="95"/>
      <c r="G461" s="95"/>
      <c r="H461" s="95"/>
      <c r="I461" s="95"/>
      <c r="J461" s="95"/>
      <c r="K461" s="95"/>
    </row>
    <row r="462" spans="2:11">
      <c r="B462" s="94"/>
      <c r="C462" s="95"/>
      <c r="D462" s="95"/>
      <c r="E462" s="95"/>
      <c r="F462" s="95"/>
      <c r="G462" s="95"/>
      <c r="H462" s="95"/>
      <c r="I462" s="95"/>
      <c r="J462" s="95"/>
      <c r="K462" s="95"/>
    </row>
    <row r="463" spans="2:11">
      <c r="B463" s="94"/>
      <c r="C463" s="95"/>
      <c r="D463" s="95"/>
      <c r="E463" s="95"/>
      <c r="F463" s="95"/>
      <c r="G463" s="95"/>
      <c r="H463" s="95"/>
      <c r="I463" s="95"/>
      <c r="J463" s="95"/>
      <c r="K463" s="95"/>
    </row>
    <row r="464" spans="2:11">
      <c r="B464" s="94"/>
      <c r="C464" s="95"/>
      <c r="D464" s="95"/>
      <c r="E464" s="95"/>
      <c r="F464" s="95"/>
      <c r="G464" s="95"/>
      <c r="H464" s="95"/>
      <c r="I464" s="95"/>
      <c r="J464" s="95"/>
      <c r="K464" s="95"/>
    </row>
    <row r="465" spans="2:11">
      <c r="B465" s="94"/>
      <c r="C465" s="95"/>
      <c r="D465" s="95"/>
      <c r="E465" s="95"/>
      <c r="F465" s="95"/>
      <c r="G465" s="95"/>
      <c r="H465" s="95"/>
      <c r="I465" s="95"/>
      <c r="J465" s="95"/>
      <c r="K465" s="95"/>
    </row>
    <row r="466" spans="2:11">
      <c r="B466" s="94"/>
      <c r="C466" s="95"/>
      <c r="D466" s="95"/>
      <c r="E466" s="95"/>
      <c r="F466" s="95"/>
      <c r="G466" s="95"/>
      <c r="H466" s="95"/>
      <c r="I466" s="95"/>
      <c r="J466" s="95"/>
      <c r="K466" s="95"/>
    </row>
    <row r="467" spans="2:11">
      <c r="B467" s="94"/>
      <c r="C467" s="95"/>
      <c r="D467" s="95"/>
      <c r="E467" s="95"/>
      <c r="F467" s="95"/>
      <c r="G467" s="95"/>
      <c r="H467" s="95"/>
      <c r="I467" s="95"/>
      <c r="J467" s="95"/>
      <c r="K467" s="95"/>
    </row>
    <row r="468" spans="2:11">
      <c r="B468" s="94"/>
      <c r="C468" s="95"/>
      <c r="D468" s="95"/>
      <c r="E468" s="95"/>
      <c r="F468" s="95"/>
      <c r="G468" s="95"/>
      <c r="H468" s="95"/>
      <c r="I468" s="95"/>
      <c r="J468" s="95"/>
      <c r="K468" s="95"/>
    </row>
    <row r="469" spans="2:11">
      <c r="B469" s="94"/>
      <c r="C469" s="95"/>
      <c r="D469" s="95"/>
      <c r="E469" s="95"/>
      <c r="F469" s="95"/>
      <c r="G469" s="95"/>
      <c r="H469" s="95"/>
      <c r="I469" s="95"/>
      <c r="J469" s="95"/>
      <c r="K469" s="95"/>
    </row>
    <row r="470" spans="2:11">
      <c r="B470" s="94"/>
      <c r="C470" s="95"/>
      <c r="D470" s="95"/>
      <c r="E470" s="95"/>
      <c r="F470" s="95"/>
      <c r="G470" s="95"/>
      <c r="H470" s="95"/>
      <c r="I470" s="95"/>
      <c r="J470" s="95"/>
      <c r="K470" s="95"/>
    </row>
    <row r="471" spans="2:11">
      <c r="B471" s="94"/>
      <c r="C471" s="95"/>
      <c r="D471" s="95"/>
      <c r="E471" s="95"/>
      <c r="F471" s="95"/>
      <c r="G471" s="95"/>
      <c r="H471" s="95"/>
      <c r="I471" s="95"/>
      <c r="J471" s="95"/>
      <c r="K471" s="95"/>
    </row>
    <row r="472" spans="2:11">
      <c r="B472" s="94"/>
      <c r="C472" s="95"/>
      <c r="D472" s="95"/>
      <c r="E472" s="95"/>
      <c r="F472" s="95"/>
      <c r="G472" s="95"/>
      <c r="H472" s="95"/>
      <c r="I472" s="95"/>
      <c r="J472" s="95"/>
      <c r="K472" s="95"/>
    </row>
    <row r="473" spans="2:11">
      <c r="B473" s="94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2:11">
      <c r="B474" s="94"/>
      <c r="C474" s="95"/>
      <c r="D474" s="95"/>
      <c r="E474" s="95"/>
      <c r="F474" s="95"/>
      <c r="G474" s="95"/>
      <c r="H474" s="95"/>
      <c r="I474" s="95"/>
      <c r="J474" s="95"/>
      <c r="K474" s="95"/>
    </row>
    <row r="475" spans="2:11">
      <c r="B475" s="94"/>
      <c r="C475" s="95"/>
      <c r="D475" s="95"/>
      <c r="E475" s="95"/>
      <c r="F475" s="95"/>
      <c r="G475" s="95"/>
      <c r="H475" s="95"/>
      <c r="I475" s="95"/>
      <c r="J475" s="95"/>
      <c r="K475" s="95"/>
    </row>
    <row r="476" spans="2:11">
      <c r="B476" s="94"/>
      <c r="C476" s="95"/>
      <c r="D476" s="95"/>
      <c r="E476" s="95"/>
      <c r="F476" s="95"/>
      <c r="G476" s="95"/>
      <c r="H476" s="95"/>
      <c r="I476" s="95"/>
      <c r="J476" s="95"/>
      <c r="K476" s="95"/>
    </row>
    <row r="477" spans="2:11">
      <c r="B477" s="94"/>
      <c r="C477" s="95"/>
      <c r="D477" s="95"/>
      <c r="E477" s="95"/>
      <c r="F477" s="95"/>
      <c r="G477" s="95"/>
      <c r="H477" s="95"/>
      <c r="I477" s="95"/>
      <c r="J477" s="95"/>
      <c r="K477" s="95"/>
    </row>
    <row r="478" spans="2:11">
      <c r="B478" s="94"/>
      <c r="C478" s="95"/>
      <c r="D478" s="95"/>
      <c r="E478" s="95"/>
      <c r="F478" s="95"/>
      <c r="G478" s="95"/>
      <c r="H478" s="95"/>
      <c r="I478" s="95"/>
      <c r="J478" s="95"/>
      <c r="K478" s="95"/>
    </row>
    <row r="479" spans="2:11">
      <c r="B479" s="94"/>
      <c r="C479" s="95"/>
      <c r="D479" s="95"/>
      <c r="E479" s="95"/>
      <c r="F479" s="95"/>
      <c r="G479" s="95"/>
      <c r="H479" s="95"/>
      <c r="I479" s="95"/>
      <c r="J479" s="95"/>
      <c r="K479" s="95"/>
    </row>
    <row r="480" spans="2:11">
      <c r="B480" s="94"/>
      <c r="C480" s="95"/>
      <c r="D480" s="95"/>
      <c r="E480" s="95"/>
      <c r="F480" s="95"/>
      <c r="G480" s="95"/>
      <c r="H480" s="95"/>
      <c r="I480" s="95"/>
      <c r="J480" s="95"/>
      <c r="K480" s="95"/>
    </row>
    <row r="481" spans="2:11">
      <c r="B481" s="94"/>
      <c r="C481" s="95"/>
      <c r="D481" s="95"/>
      <c r="E481" s="95"/>
      <c r="F481" s="95"/>
      <c r="G481" s="95"/>
      <c r="H481" s="95"/>
      <c r="I481" s="95"/>
      <c r="J481" s="95"/>
      <c r="K481" s="95"/>
    </row>
    <row r="482" spans="2:11">
      <c r="B482" s="94"/>
      <c r="C482" s="95"/>
      <c r="D482" s="95"/>
      <c r="E482" s="95"/>
      <c r="F482" s="95"/>
      <c r="G482" s="95"/>
      <c r="H482" s="95"/>
      <c r="I482" s="95"/>
      <c r="J482" s="95"/>
      <c r="K482" s="95"/>
    </row>
    <row r="483" spans="2:11">
      <c r="B483" s="94"/>
      <c r="C483" s="95"/>
      <c r="D483" s="95"/>
      <c r="E483" s="95"/>
      <c r="F483" s="95"/>
      <c r="G483" s="95"/>
      <c r="H483" s="95"/>
      <c r="I483" s="95"/>
      <c r="J483" s="95"/>
      <c r="K483" s="95"/>
    </row>
    <row r="484" spans="2:11">
      <c r="B484" s="94"/>
      <c r="C484" s="95"/>
      <c r="D484" s="95"/>
      <c r="E484" s="95"/>
      <c r="F484" s="95"/>
      <c r="G484" s="95"/>
      <c r="H484" s="95"/>
      <c r="I484" s="95"/>
      <c r="J484" s="95"/>
      <c r="K484" s="95"/>
    </row>
    <row r="485" spans="2:11">
      <c r="B485" s="94"/>
      <c r="C485" s="95"/>
      <c r="D485" s="95"/>
      <c r="E485" s="95"/>
      <c r="F485" s="95"/>
      <c r="G485" s="95"/>
      <c r="H485" s="95"/>
      <c r="I485" s="95"/>
      <c r="J485" s="95"/>
      <c r="K485" s="95"/>
    </row>
    <row r="486" spans="2:11">
      <c r="B486" s="94"/>
      <c r="C486" s="95"/>
      <c r="D486" s="95"/>
      <c r="E486" s="95"/>
      <c r="F486" s="95"/>
      <c r="G486" s="95"/>
      <c r="H486" s="95"/>
      <c r="I486" s="95"/>
      <c r="J486" s="95"/>
      <c r="K486" s="95"/>
    </row>
    <row r="487" spans="2:11">
      <c r="B487" s="94"/>
      <c r="C487" s="95"/>
      <c r="D487" s="95"/>
      <c r="E487" s="95"/>
      <c r="F487" s="95"/>
      <c r="G487" s="95"/>
      <c r="H487" s="95"/>
      <c r="I487" s="95"/>
      <c r="J487" s="95"/>
      <c r="K487" s="95"/>
    </row>
    <row r="488" spans="2:11">
      <c r="B488" s="94"/>
      <c r="C488" s="95"/>
      <c r="D488" s="95"/>
      <c r="E488" s="95"/>
      <c r="F488" s="95"/>
      <c r="G488" s="95"/>
      <c r="H488" s="95"/>
      <c r="I488" s="95"/>
      <c r="J488" s="95"/>
      <c r="K488" s="95"/>
    </row>
    <row r="489" spans="2:11">
      <c r="B489" s="94"/>
      <c r="C489" s="95"/>
      <c r="D489" s="95"/>
      <c r="E489" s="95"/>
      <c r="F489" s="95"/>
      <c r="G489" s="95"/>
      <c r="H489" s="95"/>
      <c r="I489" s="95"/>
      <c r="J489" s="95"/>
      <c r="K489" s="95"/>
    </row>
    <row r="490" spans="2:11">
      <c r="B490" s="94"/>
      <c r="C490" s="95"/>
      <c r="D490" s="95"/>
      <c r="E490" s="95"/>
      <c r="F490" s="95"/>
      <c r="G490" s="95"/>
      <c r="H490" s="95"/>
      <c r="I490" s="95"/>
      <c r="J490" s="95"/>
      <c r="K490" s="95"/>
    </row>
    <row r="491" spans="2:11">
      <c r="B491" s="94"/>
      <c r="C491" s="95"/>
      <c r="D491" s="95"/>
      <c r="E491" s="95"/>
      <c r="F491" s="95"/>
      <c r="G491" s="95"/>
      <c r="H491" s="95"/>
      <c r="I491" s="95"/>
      <c r="J491" s="95"/>
      <c r="K491" s="95"/>
    </row>
    <row r="492" spans="2:11">
      <c r="B492" s="94"/>
      <c r="C492" s="95"/>
      <c r="D492" s="95"/>
      <c r="E492" s="95"/>
      <c r="F492" s="95"/>
      <c r="G492" s="95"/>
      <c r="H492" s="95"/>
      <c r="I492" s="95"/>
      <c r="J492" s="95"/>
      <c r="K492" s="95"/>
    </row>
    <row r="493" spans="2:11">
      <c r="B493" s="94"/>
      <c r="C493" s="95"/>
      <c r="D493" s="95"/>
      <c r="E493" s="95"/>
      <c r="F493" s="95"/>
      <c r="G493" s="95"/>
      <c r="H493" s="95"/>
      <c r="I493" s="95"/>
      <c r="J493" s="95"/>
      <c r="K493" s="95"/>
    </row>
    <row r="494" spans="2:11">
      <c r="B494" s="94"/>
      <c r="C494" s="95"/>
      <c r="D494" s="95"/>
      <c r="E494" s="95"/>
      <c r="F494" s="95"/>
      <c r="G494" s="95"/>
      <c r="H494" s="95"/>
      <c r="I494" s="95"/>
      <c r="J494" s="95"/>
      <c r="K494" s="95"/>
    </row>
    <row r="495" spans="2:11">
      <c r="B495" s="94"/>
      <c r="C495" s="95"/>
      <c r="D495" s="95"/>
      <c r="E495" s="95"/>
      <c r="F495" s="95"/>
      <c r="G495" s="95"/>
      <c r="H495" s="95"/>
      <c r="I495" s="95"/>
      <c r="J495" s="95"/>
      <c r="K495" s="95"/>
    </row>
    <row r="496" spans="2:11">
      <c r="B496" s="94"/>
      <c r="C496" s="95"/>
      <c r="D496" s="95"/>
      <c r="E496" s="95"/>
      <c r="F496" s="95"/>
      <c r="G496" s="95"/>
      <c r="H496" s="95"/>
      <c r="I496" s="95"/>
      <c r="J496" s="95"/>
      <c r="K496" s="95"/>
    </row>
    <row r="497" spans="2:11">
      <c r="B497" s="94"/>
      <c r="C497" s="95"/>
      <c r="D497" s="95"/>
      <c r="E497" s="95"/>
      <c r="F497" s="95"/>
      <c r="G497" s="95"/>
      <c r="H497" s="95"/>
      <c r="I497" s="95"/>
      <c r="J497" s="95"/>
      <c r="K497" s="95"/>
    </row>
    <row r="498" spans="2:11">
      <c r="B498" s="94"/>
      <c r="C498" s="95"/>
      <c r="D498" s="95"/>
      <c r="E498" s="95"/>
      <c r="F498" s="95"/>
      <c r="G498" s="95"/>
      <c r="H498" s="95"/>
      <c r="I498" s="95"/>
      <c r="J498" s="95"/>
      <c r="K498" s="95"/>
    </row>
    <row r="499" spans="2:11">
      <c r="B499" s="94"/>
      <c r="C499" s="95"/>
      <c r="D499" s="95"/>
      <c r="E499" s="95"/>
      <c r="F499" s="95"/>
      <c r="G499" s="95"/>
      <c r="H499" s="95"/>
      <c r="I499" s="95"/>
      <c r="J499" s="95"/>
      <c r="K499" s="95"/>
    </row>
    <row r="500" spans="2:11">
      <c r="B500" s="94"/>
      <c r="C500" s="95"/>
      <c r="D500" s="95"/>
      <c r="E500" s="95"/>
      <c r="F500" s="95"/>
      <c r="G500" s="95"/>
      <c r="H500" s="95"/>
      <c r="I500" s="95"/>
      <c r="J500" s="95"/>
      <c r="K500" s="95"/>
    </row>
    <row r="501" spans="2:11">
      <c r="B501" s="94"/>
      <c r="C501" s="95"/>
      <c r="D501" s="95"/>
      <c r="E501" s="95"/>
      <c r="F501" s="95"/>
      <c r="G501" s="95"/>
      <c r="H501" s="95"/>
      <c r="I501" s="95"/>
      <c r="J501" s="95"/>
      <c r="K501" s="95"/>
    </row>
    <row r="502" spans="2:11">
      <c r="B502" s="94"/>
      <c r="C502" s="95"/>
      <c r="D502" s="95"/>
      <c r="E502" s="95"/>
      <c r="F502" s="95"/>
      <c r="G502" s="95"/>
      <c r="H502" s="95"/>
      <c r="I502" s="95"/>
      <c r="J502" s="95"/>
      <c r="K502" s="95"/>
    </row>
    <row r="503" spans="2:11">
      <c r="B503" s="94"/>
      <c r="C503" s="95"/>
      <c r="D503" s="95"/>
      <c r="E503" s="95"/>
      <c r="F503" s="95"/>
      <c r="G503" s="95"/>
      <c r="H503" s="95"/>
      <c r="I503" s="95"/>
      <c r="J503" s="95"/>
      <c r="K503" s="95"/>
    </row>
    <row r="504" spans="2:11">
      <c r="B504" s="94"/>
      <c r="C504" s="95"/>
      <c r="D504" s="95"/>
      <c r="E504" s="95"/>
      <c r="F504" s="95"/>
      <c r="G504" s="95"/>
      <c r="H504" s="95"/>
      <c r="I504" s="95"/>
      <c r="J504" s="95"/>
      <c r="K504" s="95"/>
    </row>
    <row r="505" spans="2:11">
      <c r="B505" s="94"/>
      <c r="C505" s="95"/>
      <c r="D505" s="95"/>
      <c r="E505" s="95"/>
      <c r="F505" s="95"/>
      <c r="G505" s="95"/>
      <c r="H505" s="95"/>
      <c r="I505" s="95"/>
      <c r="J505" s="95"/>
      <c r="K505" s="95"/>
    </row>
    <row r="506" spans="2:11">
      <c r="B506" s="94"/>
      <c r="C506" s="95"/>
      <c r="D506" s="95"/>
      <c r="E506" s="95"/>
      <c r="F506" s="95"/>
      <c r="G506" s="95"/>
      <c r="H506" s="95"/>
      <c r="I506" s="95"/>
      <c r="J506" s="95"/>
      <c r="K506" s="95"/>
    </row>
    <row r="507" spans="2:11">
      <c r="B507" s="94"/>
      <c r="C507" s="95"/>
      <c r="D507" s="95"/>
      <c r="E507" s="95"/>
      <c r="F507" s="95"/>
      <c r="G507" s="95"/>
      <c r="H507" s="95"/>
      <c r="I507" s="95"/>
      <c r="J507" s="95"/>
      <c r="K507" s="95"/>
    </row>
    <row r="508" spans="2:11">
      <c r="B508" s="94"/>
      <c r="C508" s="95"/>
      <c r="D508" s="95"/>
      <c r="E508" s="95"/>
      <c r="F508" s="95"/>
      <c r="G508" s="95"/>
      <c r="H508" s="95"/>
      <c r="I508" s="95"/>
      <c r="J508" s="95"/>
      <c r="K508" s="95"/>
    </row>
    <row r="509" spans="2:11">
      <c r="B509" s="94"/>
      <c r="C509" s="95"/>
      <c r="D509" s="95"/>
      <c r="E509" s="95"/>
      <c r="F509" s="95"/>
      <c r="G509" s="95"/>
      <c r="H509" s="95"/>
      <c r="I509" s="95"/>
      <c r="J509" s="95"/>
      <c r="K509" s="95"/>
    </row>
    <row r="510" spans="2:11">
      <c r="B510" s="94"/>
      <c r="C510" s="95"/>
      <c r="D510" s="95"/>
      <c r="E510" s="95"/>
      <c r="F510" s="95"/>
      <c r="G510" s="95"/>
      <c r="H510" s="95"/>
      <c r="I510" s="95"/>
      <c r="J510" s="95"/>
      <c r="K510" s="95"/>
    </row>
    <row r="511" spans="2:11">
      <c r="B511" s="94"/>
      <c r="C511" s="95"/>
      <c r="D511" s="95"/>
      <c r="E511" s="95"/>
      <c r="F511" s="95"/>
      <c r="G511" s="95"/>
      <c r="H511" s="95"/>
      <c r="I511" s="95"/>
      <c r="J511" s="95"/>
      <c r="K511" s="95"/>
    </row>
    <row r="512" spans="2:11">
      <c r="B512" s="94"/>
      <c r="C512" s="95"/>
      <c r="D512" s="95"/>
      <c r="E512" s="95"/>
      <c r="F512" s="95"/>
      <c r="G512" s="95"/>
      <c r="H512" s="95"/>
      <c r="I512" s="95"/>
      <c r="J512" s="95"/>
      <c r="K512" s="95"/>
    </row>
    <row r="513" spans="2:11">
      <c r="B513" s="94"/>
      <c r="C513" s="95"/>
      <c r="D513" s="95"/>
      <c r="E513" s="95"/>
      <c r="F513" s="95"/>
      <c r="G513" s="95"/>
      <c r="H513" s="95"/>
      <c r="I513" s="95"/>
      <c r="J513" s="95"/>
      <c r="K513" s="95"/>
    </row>
    <row r="514" spans="2:11">
      <c r="B514" s="94"/>
      <c r="C514" s="95"/>
      <c r="D514" s="95"/>
      <c r="E514" s="95"/>
      <c r="F514" s="95"/>
      <c r="G514" s="95"/>
      <c r="H514" s="95"/>
      <c r="I514" s="95"/>
      <c r="J514" s="95"/>
      <c r="K514" s="95"/>
    </row>
    <row r="515" spans="2:11">
      <c r="B515" s="94"/>
      <c r="C515" s="95"/>
      <c r="D515" s="95"/>
      <c r="E515" s="95"/>
      <c r="F515" s="95"/>
      <c r="G515" s="95"/>
      <c r="H515" s="95"/>
      <c r="I515" s="95"/>
      <c r="J515" s="95"/>
      <c r="K515" s="95"/>
    </row>
    <row r="516" spans="2:11">
      <c r="B516" s="94"/>
      <c r="C516" s="95"/>
      <c r="D516" s="95"/>
      <c r="E516" s="95"/>
      <c r="F516" s="95"/>
      <c r="G516" s="95"/>
      <c r="H516" s="95"/>
      <c r="I516" s="95"/>
      <c r="J516" s="95"/>
      <c r="K516" s="95"/>
    </row>
    <row r="517" spans="2:11">
      <c r="B517" s="94"/>
      <c r="C517" s="95"/>
      <c r="D517" s="95"/>
      <c r="E517" s="95"/>
      <c r="F517" s="95"/>
      <c r="G517" s="95"/>
      <c r="H517" s="95"/>
      <c r="I517" s="95"/>
      <c r="J517" s="95"/>
      <c r="K517" s="95"/>
    </row>
    <row r="518" spans="2:11">
      <c r="B518" s="94"/>
      <c r="C518" s="95"/>
      <c r="D518" s="95"/>
      <c r="E518" s="95"/>
      <c r="F518" s="95"/>
      <c r="G518" s="95"/>
      <c r="H518" s="95"/>
      <c r="I518" s="95"/>
      <c r="J518" s="95"/>
      <c r="K518" s="95"/>
    </row>
    <row r="519" spans="2:11">
      <c r="B519" s="94"/>
      <c r="C519" s="95"/>
      <c r="D519" s="95"/>
      <c r="E519" s="95"/>
      <c r="F519" s="95"/>
      <c r="G519" s="95"/>
      <c r="H519" s="95"/>
      <c r="I519" s="95"/>
      <c r="J519" s="95"/>
      <c r="K519" s="95"/>
    </row>
    <row r="520" spans="2:11">
      <c r="B520" s="94"/>
      <c r="C520" s="95"/>
      <c r="D520" s="95"/>
      <c r="E520" s="95"/>
      <c r="F520" s="95"/>
      <c r="G520" s="95"/>
      <c r="H520" s="95"/>
      <c r="I520" s="95"/>
      <c r="J520" s="95"/>
      <c r="K520" s="95"/>
    </row>
    <row r="521" spans="2:11">
      <c r="B521" s="94"/>
      <c r="C521" s="95"/>
      <c r="D521" s="95"/>
      <c r="E521" s="95"/>
      <c r="F521" s="95"/>
      <c r="G521" s="95"/>
      <c r="H521" s="95"/>
      <c r="I521" s="95"/>
      <c r="J521" s="95"/>
      <c r="K521" s="95"/>
    </row>
    <row r="522" spans="2:11">
      <c r="B522" s="94"/>
      <c r="C522" s="95"/>
      <c r="D522" s="95"/>
      <c r="E522" s="95"/>
      <c r="F522" s="95"/>
      <c r="G522" s="95"/>
      <c r="H522" s="95"/>
      <c r="I522" s="95"/>
      <c r="J522" s="95"/>
      <c r="K522" s="95"/>
    </row>
    <row r="523" spans="2:11">
      <c r="B523" s="94"/>
      <c r="C523" s="95"/>
      <c r="D523" s="95"/>
      <c r="E523" s="95"/>
      <c r="F523" s="95"/>
      <c r="G523" s="95"/>
      <c r="H523" s="95"/>
      <c r="I523" s="95"/>
      <c r="J523" s="95"/>
      <c r="K523" s="95"/>
    </row>
    <row r="524" spans="2:11">
      <c r="B524" s="94"/>
      <c r="C524" s="95"/>
      <c r="D524" s="95"/>
      <c r="E524" s="95"/>
      <c r="F524" s="95"/>
      <c r="G524" s="95"/>
      <c r="H524" s="95"/>
      <c r="I524" s="95"/>
      <c r="J524" s="95"/>
      <c r="K524" s="95"/>
    </row>
    <row r="525" spans="2:11">
      <c r="B525" s="94"/>
      <c r="C525" s="95"/>
      <c r="D525" s="95"/>
      <c r="E525" s="95"/>
      <c r="F525" s="95"/>
      <c r="G525" s="95"/>
      <c r="H525" s="95"/>
      <c r="I525" s="95"/>
      <c r="J525" s="95"/>
      <c r="K525" s="95"/>
    </row>
    <row r="526" spans="2:11">
      <c r="B526" s="94"/>
      <c r="C526" s="95"/>
      <c r="D526" s="95"/>
      <c r="E526" s="95"/>
      <c r="F526" s="95"/>
      <c r="G526" s="95"/>
      <c r="H526" s="95"/>
      <c r="I526" s="95"/>
      <c r="J526" s="95"/>
      <c r="K526" s="95"/>
    </row>
    <row r="527" spans="2:11">
      <c r="B527" s="94"/>
      <c r="C527" s="95"/>
      <c r="D527" s="95"/>
      <c r="E527" s="95"/>
      <c r="F527" s="95"/>
      <c r="G527" s="95"/>
      <c r="H527" s="95"/>
      <c r="I527" s="95"/>
      <c r="J527" s="95"/>
      <c r="K527" s="95"/>
    </row>
    <row r="528" spans="2:11">
      <c r="B528" s="94"/>
      <c r="C528" s="95"/>
      <c r="D528" s="95"/>
      <c r="E528" s="95"/>
      <c r="F528" s="95"/>
      <c r="G528" s="95"/>
      <c r="H528" s="95"/>
      <c r="I528" s="95"/>
      <c r="J528" s="95"/>
      <c r="K528" s="95"/>
    </row>
    <row r="529" spans="2:11">
      <c r="B529" s="94"/>
      <c r="C529" s="95"/>
      <c r="D529" s="95"/>
      <c r="E529" s="95"/>
      <c r="F529" s="95"/>
      <c r="G529" s="95"/>
      <c r="H529" s="95"/>
      <c r="I529" s="95"/>
      <c r="J529" s="95"/>
      <c r="K529" s="95"/>
    </row>
    <row r="530" spans="2:11">
      <c r="B530" s="94"/>
      <c r="C530" s="95"/>
      <c r="D530" s="95"/>
      <c r="E530" s="95"/>
      <c r="F530" s="95"/>
      <c r="G530" s="95"/>
      <c r="H530" s="95"/>
      <c r="I530" s="95"/>
      <c r="J530" s="95"/>
      <c r="K530" s="95"/>
    </row>
    <row r="531" spans="2:11">
      <c r="B531" s="94"/>
      <c r="C531" s="95"/>
      <c r="D531" s="95"/>
      <c r="E531" s="95"/>
      <c r="F531" s="95"/>
      <c r="G531" s="95"/>
      <c r="H531" s="95"/>
      <c r="I531" s="95"/>
      <c r="J531" s="95"/>
      <c r="K531" s="95"/>
    </row>
    <row r="532" spans="2:11">
      <c r="B532" s="94"/>
      <c r="C532" s="95"/>
      <c r="D532" s="95"/>
      <c r="E532" s="95"/>
      <c r="F532" s="95"/>
      <c r="G532" s="95"/>
      <c r="H532" s="95"/>
      <c r="I532" s="95"/>
      <c r="J532" s="95"/>
      <c r="K532" s="95"/>
    </row>
    <row r="533" spans="2:11">
      <c r="B533" s="94"/>
      <c r="C533" s="95"/>
      <c r="D533" s="95"/>
      <c r="E533" s="95"/>
      <c r="F533" s="95"/>
      <c r="G533" s="95"/>
      <c r="H533" s="95"/>
      <c r="I533" s="95"/>
      <c r="J533" s="95"/>
      <c r="K533" s="95"/>
    </row>
    <row r="534" spans="2:11">
      <c r="B534" s="94"/>
      <c r="C534" s="95"/>
      <c r="D534" s="95"/>
      <c r="E534" s="95"/>
      <c r="F534" s="95"/>
      <c r="G534" s="95"/>
      <c r="H534" s="95"/>
      <c r="I534" s="95"/>
      <c r="J534" s="95"/>
      <c r="K534" s="95"/>
    </row>
    <row r="535" spans="2:11">
      <c r="B535" s="94"/>
      <c r="C535" s="95"/>
      <c r="D535" s="95"/>
      <c r="E535" s="95"/>
      <c r="F535" s="95"/>
      <c r="G535" s="95"/>
      <c r="H535" s="95"/>
      <c r="I535" s="95"/>
      <c r="J535" s="95"/>
      <c r="K535" s="95"/>
    </row>
    <row r="536" spans="2:11">
      <c r="B536" s="94"/>
      <c r="C536" s="95"/>
      <c r="D536" s="95"/>
      <c r="E536" s="95"/>
      <c r="F536" s="95"/>
      <c r="G536" s="95"/>
      <c r="H536" s="95"/>
      <c r="I536" s="95"/>
      <c r="J536" s="95"/>
      <c r="K536" s="95"/>
    </row>
    <row r="537" spans="2:11">
      <c r="B537" s="94"/>
      <c r="C537" s="95"/>
      <c r="D537" s="95"/>
      <c r="E537" s="95"/>
      <c r="F537" s="95"/>
      <c r="G537" s="95"/>
      <c r="H537" s="95"/>
      <c r="I537" s="95"/>
      <c r="J537" s="95"/>
      <c r="K537" s="95"/>
    </row>
    <row r="538" spans="2:11">
      <c r="B538" s="94"/>
      <c r="C538" s="95"/>
      <c r="D538" s="95"/>
      <c r="E538" s="95"/>
      <c r="F538" s="95"/>
      <c r="G538" s="95"/>
      <c r="H538" s="95"/>
      <c r="I538" s="95"/>
      <c r="J538" s="95"/>
      <c r="K538" s="95"/>
    </row>
    <row r="539" spans="2:11">
      <c r="B539" s="94"/>
      <c r="C539" s="95"/>
      <c r="D539" s="95"/>
      <c r="E539" s="95"/>
      <c r="F539" s="95"/>
      <c r="G539" s="95"/>
      <c r="H539" s="95"/>
      <c r="I539" s="95"/>
      <c r="J539" s="95"/>
      <c r="K539" s="95"/>
    </row>
    <row r="540" spans="2:11">
      <c r="B540" s="94"/>
      <c r="C540" s="95"/>
      <c r="D540" s="95"/>
      <c r="E540" s="95"/>
      <c r="F540" s="95"/>
      <c r="G540" s="95"/>
      <c r="H540" s="95"/>
      <c r="I540" s="95"/>
      <c r="J540" s="95"/>
      <c r="K540" s="95"/>
    </row>
    <row r="541" spans="2:11">
      <c r="B541" s="94"/>
      <c r="C541" s="95"/>
      <c r="D541" s="95"/>
      <c r="E541" s="95"/>
      <c r="F541" s="95"/>
      <c r="G541" s="95"/>
      <c r="H541" s="95"/>
      <c r="I541" s="95"/>
      <c r="J541" s="95"/>
      <c r="K541" s="95"/>
    </row>
    <row r="542" spans="2:11">
      <c r="B542" s="94"/>
      <c r="C542" s="95"/>
      <c r="D542" s="95"/>
      <c r="E542" s="95"/>
      <c r="F542" s="95"/>
      <c r="G542" s="95"/>
      <c r="H542" s="95"/>
      <c r="I542" s="95"/>
      <c r="J542" s="95"/>
      <c r="K542" s="95"/>
    </row>
    <row r="543" spans="2:11">
      <c r="B543" s="94"/>
      <c r="C543" s="95"/>
      <c r="D543" s="95"/>
      <c r="E543" s="95"/>
      <c r="F543" s="95"/>
      <c r="G543" s="95"/>
      <c r="H543" s="95"/>
      <c r="I543" s="95"/>
      <c r="J543" s="95"/>
      <c r="K543" s="95"/>
    </row>
    <row r="544" spans="2:11">
      <c r="B544" s="94"/>
      <c r="C544" s="95"/>
      <c r="D544" s="95"/>
      <c r="E544" s="95"/>
      <c r="F544" s="95"/>
      <c r="G544" s="95"/>
      <c r="H544" s="95"/>
      <c r="I544" s="95"/>
      <c r="J544" s="95"/>
      <c r="K544" s="95"/>
    </row>
    <row r="545" spans="2:11">
      <c r="B545" s="94"/>
      <c r="C545" s="95"/>
      <c r="D545" s="95"/>
      <c r="E545" s="95"/>
      <c r="F545" s="95"/>
      <c r="G545" s="95"/>
      <c r="H545" s="95"/>
      <c r="I545" s="95"/>
      <c r="J545" s="95"/>
      <c r="K545" s="95"/>
    </row>
    <row r="546" spans="2:11">
      <c r="B546" s="94"/>
      <c r="C546" s="95"/>
      <c r="D546" s="95"/>
      <c r="E546" s="95"/>
      <c r="F546" s="95"/>
      <c r="G546" s="95"/>
      <c r="H546" s="95"/>
      <c r="I546" s="95"/>
      <c r="J546" s="95"/>
      <c r="K546" s="95"/>
    </row>
    <row r="547" spans="2:11">
      <c r="B547" s="94"/>
      <c r="C547" s="95"/>
      <c r="D547" s="95"/>
      <c r="E547" s="95"/>
      <c r="F547" s="95"/>
      <c r="G547" s="95"/>
      <c r="H547" s="95"/>
      <c r="I547" s="95"/>
      <c r="J547" s="95"/>
      <c r="K547" s="95"/>
    </row>
    <row r="548" spans="2:11">
      <c r="B548" s="94"/>
      <c r="C548" s="95"/>
      <c r="D548" s="95"/>
      <c r="E548" s="95"/>
      <c r="F548" s="95"/>
      <c r="G548" s="95"/>
      <c r="H548" s="95"/>
      <c r="I548" s="95"/>
      <c r="J548" s="95"/>
      <c r="K548" s="95"/>
    </row>
    <row r="549" spans="2:11">
      <c r="B549" s="94"/>
      <c r="C549" s="95"/>
      <c r="D549" s="95"/>
      <c r="E549" s="95"/>
      <c r="F549" s="95"/>
      <c r="G549" s="95"/>
      <c r="H549" s="95"/>
      <c r="I549" s="95"/>
      <c r="J549" s="95"/>
      <c r="K549" s="95"/>
    </row>
    <row r="550" spans="2:11">
      <c r="B550" s="94"/>
      <c r="C550" s="95"/>
      <c r="D550" s="95"/>
      <c r="E550" s="95"/>
      <c r="F550" s="95"/>
      <c r="G550" s="95"/>
      <c r="H550" s="95"/>
      <c r="I550" s="95"/>
      <c r="J550" s="95"/>
      <c r="K550" s="95"/>
    </row>
    <row r="551" spans="2:11">
      <c r="B551" s="94"/>
      <c r="C551" s="95"/>
      <c r="D551" s="95"/>
      <c r="E551" s="95"/>
      <c r="F551" s="95"/>
      <c r="G551" s="95"/>
      <c r="H551" s="95"/>
      <c r="I551" s="95"/>
      <c r="J551" s="95"/>
      <c r="K551" s="95"/>
    </row>
    <row r="552" spans="2:11">
      <c r="B552" s="94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2:11">
      <c r="B553" s="94"/>
      <c r="C553" s="95"/>
      <c r="D553" s="95"/>
      <c r="E553" s="95"/>
      <c r="F553" s="95"/>
      <c r="G553" s="95"/>
      <c r="H553" s="95"/>
      <c r="I553" s="95"/>
      <c r="J553" s="95"/>
      <c r="K553" s="95"/>
    </row>
    <row r="554" spans="2:11">
      <c r="B554" s="94"/>
      <c r="C554" s="95"/>
      <c r="D554" s="95"/>
      <c r="E554" s="95"/>
      <c r="F554" s="95"/>
      <c r="G554" s="95"/>
      <c r="H554" s="95"/>
      <c r="I554" s="95"/>
      <c r="J554" s="95"/>
      <c r="K554" s="95"/>
    </row>
    <row r="555" spans="2:11">
      <c r="B555" s="94"/>
      <c r="C555" s="95"/>
      <c r="D555" s="95"/>
      <c r="E555" s="95"/>
      <c r="F555" s="95"/>
      <c r="G555" s="95"/>
      <c r="H555" s="95"/>
      <c r="I555" s="95"/>
      <c r="J555" s="95"/>
      <c r="K555" s="95"/>
    </row>
    <row r="556" spans="2:11">
      <c r="B556" s="94"/>
      <c r="C556" s="95"/>
      <c r="D556" s="95"/>
      <c r="E556" s="95"/>
      <c r="F556" s="95"/>
      <c r="G556" s="95"/>
      <c r="H556" s="95"/>
      <c r="I556" s="95"/>
      <c r="J556" s="95"/>
      <c r="K556" s="95"/>
    </row>
    <row r="557" spans="2:11">
      <c r="B557" s="94"/>
      <c r="C557" s="95"/>
      <c r="D557" s="95"/>
      <c r="E557" s="95"/>
      <c r="F557" s="95"/>
      <c r="G557" s="95"/>
      <c r="H557" s="95"/>
      <c r="I557" s="95"/>
      <c r="J557" s="95"/>
      <c r="K557" s="95"/>
    </row>
    <row r="558" spans="2:11">
      <c r="B558" s="94"/>
      <c r="C558" s="95"/>
      <c r="D558" s="95"/>
      <c r="E558" s="95"/>
      <c r="F558" s="95"/>
      <c r="G558" s="95"/>
      <c r="H558" s="95"/>
      <c r="I558" s="95"/>
      <c r="J558" s="95"/>
      <c r="K558" s="95"/>
    </row>
    <row r="559" spans="2:11">
      <c r="B559" s="94"/>
      <c r="C559" s="95"/>
      <c r="D559" s="95"/>
      <c r="E559" s="95"/>
      <c r="F559" s="95"/>
      <c r="G559" s="95"/>
      <c r="H559" s="95"/>
      <c r="I559" s="95"/>
      <c r="J559" s="95"/>
      <c r="K559" s="95"/>
    </row>
    <row r="560" spans="2:11">
      <c r="B560" s="94"/>
      <c r="C560" s="95"/>
      <c r="D560" s="95"/>
      <c r="E560" s="95"/>
      <c r="F560" s="95"/>
      <c r="G560" s="95"/>
      <c r="H560" s="95"/>
      <c r="I560" s="95"/>
      <c r="J560" s="95"/>
      <c r="K560" s="95"/>
    </row>
    <row r="561" spans="2:11">
      <c r="B561" s="94"/>
      <c r="C561" s="95"/>
      <c r="D561" s="95"/>
      <c r="E561" s="95"/>
      <c r="F561" s="95"/>
      <c r="G561" s="95"/>
      <c r="H561" s="95"/>
      <c r="I561" s="95"/>
      <c r="J561" s="95"/>
      <c r="K561" s="95"/>
    </row>
    <row r="562" spans="2:11">
      <c r="B562" s="94"/>
      <c r="C562" s="95"/>
      <c r="D562" s="95"/>
      <c r="E562" s="95"/>
      <c r="F562" s="95"/>
      <c r="G562" s="95"/>
      <c r="H562" s="95"/>
      <c r="I562" s="95"/>
      <c r="J562" s="95"/>
      <c r="K562" s="95"/>
    </row>
    <row r="563" spans="2:11">
      <c r="B563" s="94"/>
      <c r="C563" s="95"/>
      <c r="D563" s="95"/>
      <c r="E563" s="95"/>
      <c r="F563" s="95"/>
      <c r="G563" s="95"/>
      <c r="H563" s="95"/>
      <c r="I563" s="95"/>
      <c r="J563" s="95"/>
      <c r="K563" s="95"/>
    </row>
    <row r="564" spans="2:11">
      <c r="B564" s="94"/>
      <c r="C564" s="95"/>
      <c r="D564" s="95"/>
      <c r="E564" s="95"/>
      <c r="F564" s="95"/>
      <c r="G564" s="95"/>
      <c r="H564" s="95"/>
      <c r="I564" s="95"/>
      <c r="J564" s="95"/>
      <c r="K564" s="95"/>
    </row>
    <row r="565" spans="2:11">
      <c r="B565" s="94"/>
      <c r="C565" s="94"/>
      <c r="D565" s="94"/>
      <c r="E565" s="95"/>
      <c r="F565" s="95"/>
      <c r="G565" s="95"/>
      <c r="H565" s="95"/>
      <c r="I565" s="95"/>
      <c r="J565" s="95"/>
      <c r="K565" s="95"/>
    </row>
    <row r="566" spans="2:11">
      <c r="B566" s="94"/>
      <c r="C566" s="94"/>
      <c r="D566" s="94"/>
      <c r="E566" s="95"/>
      <c r="F566" s="95"/>
      <c r="G566" s="95"/>
      <c r="H566" s="95"/>
      <c r="I566" s="95"/>
      <c r="J566" s="95"/>
      <c r="K566" s="95"/>
    </row>
    <row r="567" spans="2:11">
      <c r="B567" s="94"/>
      <c r="C567" s="94"/>
      <c r="D567" s="94"/>
      <c r="E567" s="95"/>
      <c r="F567" s="95"/>
      <c r="G567" s="95"/>
      <c r="H567" s="95"/>
      <c r="I567" s="95"/>
      <c r="J567" s="95"/>
      <c r="K567" s="95"/>
    </row>
    <row r="568" spans="2:11">
      <c r="B568" s="94"/>
      <c r="C568" s="94"/>
      <c r="D568" s="94"/>
      <c r="E568" s="95"/>
      <c r="F568" s="95"/>
      <c r="G568" s="95"/>
      <c r="H568" s="95"/>
      <c r="I568" s="95"/>
      <c r="J568" s="95"/>
      <c r="K568" s="95"/>
    </row>
    <row r="569" spans="2:11">
      <c r="B569" s="94"/>
      <c r="C569" s="94"/>
      <c r="D569" s="94"/>
      <c r="E569" s="95"/>
      <c r="F569" s="95"/>
      <c r="G569" s="95"/>
      <c r="H569" s="95"/>
      <c r="I569" s="95"/>
      <c r="J569" s="95"/>
      <c r="K569" s="95"/>
    </row>
    <row r="570" spans="2:11">
      <c r="B570" s="94"/>
      <c r="C570" s="94"/>
      <c r="D570" s="94"/>
      <c r="E570" s="95"/>
      <c r="F570" s="95"/>
      <c r="G570" s="95"/>
      <c r="H570" s="95"/>
      <c r="I570" s="95"/>
      <c r="J570" s="95"/>
      <c r="K570" s="95"/>
    </row>
    <row r="571" spans="2:11">
      <c r="B571" s="94"/>
      <c r="C571" s="94"/>
      <c r="D571" s="94"/>
      <c r="E571" s="95"/>
      <c r="F571" s="95"/>
      <c r="G571" s="95"/>
      <c r="H571" s="95"/>
      <c r="I571" s="95"/>
      <c r="J571" s="95"/>
      <c r="K571" s="95"/>
    </row>
    <row r="572" spans="2:11">
      <c r="B572" s="94"/>
      <c r="C572" s="94"/>
      <c r="D572" s="94"/>
      <c r="E572" s="95"/>
      <c r="F572" s="95"/>
      <c r="G572" s="95"/>
      <c r="H572" s="95"/>
      <c r="I572" s="95"/>
      <c r="J572" s="95"/>
      <c r="K572" s="95"/>
    </row>
    <row r="573" spans="2:11">
      <c r="B573" s="94"/>
      <c r="C573" s="94"/>
      <c r="D573" s="94"/>
      <c r="E573" s="95"/>
      <c r="F573" s="95"/>
      <c r="G573" s="95"/>
      <c r="H573" s="95"/>
      <c r="I573" s="95"/>
      <c r="J573" s="95"/>
      <c r="K573" s="95"/>
    </row>
    <row r="574" spans="2:11">
      <c r="B574" s="94"/>
      <c r="C574" s="94"/>
      <c r="D574" s="94"/>
      <c r="E574" s="95"/>
      <c r="F574" s="95"/>
      <c r="G574" s="95"/>
      <c r="H574" s="95"/>
      <c r="I574" s="95"/>
      <c r="J574" s="95"/>
      <c r="K574" s="95"/>
    </row>
    <row r="575" spans="2:11">
      <c r="B575" s="94"/>
      <c r="C575" s="94"/>
      <c r="D575" s="94"/>
      <c r="E575" s="95"/>
      <c r="F575" s="95"/>
      <c r="G575" s="95"/>
      <c r="H575" s="95"/>
      <c r="I575" s="95"/>
      <c r="J575" s="95"/>
      <c r="K575" s="95"/>
    </row>
    <row r="576" spans="2:11">
      <c r="B576" s="94"/>
      <c r="C576" s="94"/>
      <c r="D576" s="94"/>
      <c r="E576" s="95"/>
      <c r="F576" s="95"/>
      <c r="G576" s="95"/>
      <c r="H576" s="95"/>
      <c r="I576" s="95"/>
      <c r="J576" s="95"/>
      <c r="K576" s="95"/>
    </row>
    <row r="577" spans="2:11">
      <c r="B577" s="94"/>
      <c r="C577" s="94"/>
      <c r="D577" s="94"/>
      <c r="E577" s="95"/>
      <c r="F577" s="95"/>
      <c r="G577" s="95"/>
      <c r="H577" s="95"/>
      <c r="I577" s="95"/>
      <c r="J577" s="95"/>
      <c r="K577" s="95"/>
    </row>
    <row r="578" spans="2:11">
      <c r="B578" s="94"/>
      <c r="C578" s="94"/>
      <c r="D578" s="94"/>
      <c r="E578" s="95"/>
      <c r="F578" s="95"/>
      <c r="G578" s="95"/>
      <c r="H578" s="95"/>
      <c r="I578" s="95"/>
      <c r="J578" s="95"/>
      <c r="K578" s="95"/>
    </row>
    <row r="579" spans="2:11">
      <c r="B579" s="94"/>
      <c r="C579" s="94"/>
      <c r="D579" s="94"/>
      <c r="E579" s="95"/>
      <c r="F579" s="95"/>
      <c r="G579" s="95"/>
      <c r="H579" s="95"/>
      <c r="I579" s="95"/>
      <c r="J579" s="95"/>
      <c r="K579" s="95"/>
    </row>
    <row r="580" spans="2:11">
      <c r="B580" s="94"/>
      <c r="C580" s="94"/>
      <c r="D580" s="94"/>
      <c r="E580" s="95"/>
      <c r="F580" s="95"/>
      <c r="G580" s="95"/>
      <c r="H580" s="95"/>
      <c r="I580" s="95"/>
      <c r="J580" s="95"/>
      <c r="K580" s="95"/>
    </row>
    <row r="581" spans="2:11">
      <c r="B581" s="94"/>
      <c r="C581" s="94"/>
      <c r="D581" s="94"/>
      <c r="E581" s="95"/>
      <c r="F581" s="95"/>
      <c r="G581" s="95"/>
      <c r="H581" s="95"/>
      <c r="I581" s="95"/>
      <c r="J581" s="95"/>
      <c r="K581" s="95"/>
    </row>
    <row r="582" spans="2:11">
      <c r="B582" s="94"/>
      <c r="C582" s="94"/>
      <c r="D582" s="94"/>
      <c r="E582" s="95"/>
      <c r="F582" s="95"/>
      <c r="G582" s="95"/>
      <c r="H582" s="95"/>
      <c r="I582" s="95"/>
      <c r="J582" s="95"/>
      <c r="K582" s="95"/>
    </row>
    <row r="583" spans="2:11">
      <c r="B583" s="94"/>
      <c r="C583" s="94"/>
      <c r="D583" s="94"/>
      <c r="E583" s="95"/>
      <c r="F583" s="95"/>
      <c r="G583" s="95"/>
      <c r="H583" s="95"/>
      <c r="I583" s="95"/>
      <c r="J583" s="95"/>
      <c r="K583" s="95"/>
    </row>
    <row r="584" spans="2:11">
      <c r="B584" s="94"/>
      <c r="C584" s="94"/>
      <c r="D584" s="94"/>
      <c r="E584" s="95"/>
      <c r="F584" s="95"/>
      <c r="G584" s="95"/>
      <c r="H584" s="95"/>
      <c r="I584" s="95"/>
      <c r="J584" s="95"/>
      <c r="K584" s="95"/>
    </row>
    <row r="585" spans="2:11">
      <c r="B585" s="94"/>
      <c r="C585" s="94"/>
      <c r="D585" s="94"/>
      <c r="E585" s="95"/>
      <c r="F585" s="95"/>
      <c r="G585" s="95"/>
      <c r="H585" s="95"/>
      <c r="I585" s="95"/>
      <c r="J585" s="95"/>
      <c r="K585" s="95"/>
    </row>
    <row r="586" spans="2:11">
      <c r="B586" s="94"/>
      <c r="C586" s="94"/>
      <c r="D586" s="94"/>
      <c r="E586" s="95"/>
      <c r="F586" s="95"/>
      <c r="G586" s="95"/>
      <c r="H586" s="95"/>
      <c r="I586" s="95"/>
      <c r="J586" s="95"/>
      <c r="K586" s="95"/>
    </row>
    <row r="587" spans="2:11">
      <c r="B587" s="94"/>
      <c r="C587" s="94"/>
      <c r="D587" s="94"/>
      <c r="E587" s="95"/>
      <c r="F587" s="95"/>
      <c r="G587" s="95"/>
      <c r="H587" s="95"/>
      <c r="I587" s="95"/>
      <c r="J587" s="95"/>
      <c r="K587" s="95"/>
    </row>
    <row r="588" spans="2:11">
      <c r="B588" s="94"/>
      <c r="C588" s="94"/>
      <c r="D588" s="94"/>
      <c r="E588" s="95"/>
      <c r="F588" s="95"/>
      <c r="G588" s="95"/>
      <c r="H588" s="95"/>
      <c r="I588" s="95"/>
      <c r="J588" s="95"/>
      <c r="K588" s="95"/>
    </row>
    <row r="589" spans="2:11">
      <c r="B589" s="94"/>
      <c r="C589" s="94"/>
      <c r="D589" s="94"/>
      <c r="E589" s="95"/>
      <c r="F589" s="95"/>
      <c r="G589" s="95"/>
      <c r="H589" s="95"/>
      <c r="I589" s="95"/>
      <c r="J589" s="95"/>
      <c r="K589" s="95"/>
    </row>
    <row r="590" spans="2:11">
      <c r="B590" s="94"/>
      <c r="C590" s="94"/>
      <c r="D590" s="94"/>
      <c r="E590" s="95"/>
      <c r="F590" s="95"/>
      <c r="G590" s="95"/>
      <c r="H590" s="95"/>
      <c r="I590" s="95"/>
      <c r="J590" s="95"/>
      <c r="K590" s="95"/>
    </row>
    <row r="591" spans="2:11">
      <c r="B591" s="94"/>
      <c r="C591" s="94"/>
      <c r="D591" s="94"/>
      <c r="E591" s="95"/>
      <c r="F591" s="95"/>
      <c r="G591" s="95"/>
      <c r="H591" s="95"/>
      <c r="I591" s="95"/>
      <c r="J591" s="95"/>
      <c r="K591" s="95"/>
    </row>
    <row r="592" spans="2:11">
      <c r="B592" s="94"/>
      <c r="C592" s="94"/>
      <c r="D592" s="94"/>
      <c r="E592" s="95"/>
      <c r="F592" s="95"/>
      <c r="G592" s="95"/>
      <c r="H592" s="95"/>
      <c r="I592" s="95"/>
      <c r="J592" s="95"/>
      <c r="K592" s="95"/>
    </row>
    <row r="593" spans="2:11">
      <c r="B593" s="94"/>
      <c r="C593" s="94"/>
      <c r="D593" s="94"/>
      <c r="E593" s="95"/>
      <c r="F593" s="95"/>
      <c r="G593" s="95"/>
      <c r="H593" s="95"/>
      <c r="I593" s="95"/>
      <c r="J593" s="95"/>
      <c r="K593" s="95"/>
    </row>
    <row r="594" spans="2:11">
      <c r="B594" s="94"/>
      <c r="C594" s="94"/>
      <c r="D594" s="94"/>
      <c r="E594" s="95"/>
      <c r="F594" s="95"/>
      <c r="G594" s="95"/>
      <c r="H594" s="95"/>
      <c r="I594" s="95"/>
      <c r="J594" s="95"/>
      <c r="K594" s="95"/>
    </row>
    <row r="595" spans="2:11">
      <c r="B595" s="94"/>
      <c r="C595" s="94"/>
      <c r="D595" s="94"/>
      <c r="E595" s="95"/>
      <c r="F595" s="95"/>
      <c r="G595" s="95"/>
      <c r="H595" s="95"/>
      <c r="I595" s="95"/>
      <c r="J595" s="95"/>
      <c r="K595" s="95"/>
    </row>
    <row r="596" spans="2:11">
      <c r="B596" s="94"/>
      <c r="C596" s="94"/>
      <c r="D596" s="94"/>
      <c r="E596" s="95"/>
      <c r="F596" s="95"/>
      <c r="G596" s="95"/>
      <c r="H596" s="95"/>
      <c r="I596" s="95"/>
      <c r="J596" s="95"/>
      <c r="K596" s="95"/>
    </row>
    <row r="597" spans="2:11">
      <c r="B597" s="94"/>
      <c r="C597" s="94"/>
      <c r="D597" s="94"/>
      <c r="E597" s="95"/>
      <c r="F597" s="95"/>
      <c r="G597" s="95"/>
      <c r="H597" s="95"/>
      <c r="I597" s="95"/>
      <c r="J597" s="95"/>
      <c r="K597" s="95"/>
    </row>
    <row r="598" spans="2:11">
      <c r="B598" s="94"/>
      <c r="C598" s="94"/>
      <c r="D598" s="94"/>
      <c r="E598" s="95"/>
      <c r="F598" s="95"/>
      <c r="G598" s="95"/>
      <c r="H598" s="95"/>
      <c r="I598" s="95"/>
      <c r="J598" s="95"/>
      <c r="K598" s="95"/>
    </row>
    <row r="599" spans="2:11">
      <c r="B599" s="94"/>
      <c r="C599" s="94"/>
      <c r="D599" s="94"/>
      <c r="E599" s="95"/>
      <c r="F599" s="95"/>
      <c r="G599" s="95"/>
      <c r="H599" s="95"/>
      <c r="I599" s="95"/>
      <c r="J599" s="95"/>
      <c r="K599" s="95"/>
    </row>
    <row r="600" spans="2:11">
      <c r="B600" s="94"/>
      <c r="C600" s="94"/>
      <c r="D600" s="94"/>
      <c r="E600" s="95"/>
      <c r="F600" s="95"/>
      <c r="G600" s="95"/>
      <c r="H600" s="95"/>
      <c r="I600" s="95"/>
      <c r="J600" s="95"/>
      <c r="K600" s="95"/>
    </row>
    <row r="601" spans="2:11">
      <c r="B601" s="94"/>
      <c r="C601" s="94"/>
      <c r="D601" s="94"/>
      <c r="E601" s="95"/>
      <c r="F601" s="95"/>
      <c r="G601" s="95"/>
      <c r="H601" s="95"/>
      <c r="I601" s="95"/>
      <c r="J601" s="95"/>
      <c r="K601" s="95"/>
    </row>
    <row r="602" spans="2:11">
      <c r="B602" s="94"/>
      <c r="C602" s="94"/>
      <c r="D602" s="94"/>
      <c r="E602" s="95"/>
      <c r="F602" s="95"/>
      <c r="G602" s="95"/>
      <c r="H602" s="95"/>
      <c r="I602" s="95"/>
      <c r="J602" s="95"/>
      <c r="K602" s="95"/>
    </row>
    <row r="603" spans="2:11">
      <c r="B603" s="94"/>
      <c r="C603" s="94"/>
      <c r="D603" s="94"/>
      <c r="E603" s="95"/>
      <c r="F603" s="95"/>
      <c r="G603" s="95"/>
      <c r="H603" s="95"/>
      <c r="I603" s="95"/>
      <c r="J603" s="95"/>
      <c r="K603" s="95"/>
    </row>
    <row r="604" spans="2:11">
      <c r="B604" s="94"/>
      <c r="C604" s="94"/>
      <c r="D604" s="94"/>
      <c r="E604" s="95"/>
      <c r="F604" s="95"/>
      <c r="G604" s="95"/>
      <c r="H604" s="95"/>
      <c r="I604" s="95"/>
      <c r="J604" s="95"/>
      <c r="K604" s="95"/>
    </row>
    <row r="605" spans="2:11">
      <c r="B605" s="94"/>
      <c r="C605" s="94"/>
      <c r="D605" s="94"/>
      <c r="E605" s="95"/>
      <c r="F605" s="95"/>
      <c r="G605" s="95"/>
      <c r="H605" s="95"/>
      <c r="I605" s="95"/>
      <c r="J605" s="95"/>
      <c r="K605" s="95"/>
    </row>
    <row r="606" spans="2:11">
      <c r="B606" s="94"/>
      <c r="C606" s="94"/>
      <c r="D606" s="94"/>
      <c r="E606" s="95"/>
      <c r="F606" s="95"/>
      <c r="G606" s="95"/>
      <c r="H606" s="95"/>
      <c r="I606" s="95"/>
      <c r="J606" s="95"/>
      <c r="K606" s="95"/>
    </row>
    <row r="607" spans="2:11">
      <c r="B607" s="94"/>
      <c r="C607" s="94"/>
      <c r="D607" s="94"/>
      <c r="E607" s="95"/>
      <c r="F607" s="95"/>
      <c r="G607" s="95"/>
      <c r="H607" s="95"/>
      <c r="I607" s="95"/>
      <c r="J607" s="95"/>
      <c r="K607" s="95"/>
    </row>
    <row r="608" spans="2:11">
      <c r="B608" s="94"/>
      <c r="C608" s="94"/>
      <c r="D608" s="94"/>
      <c r="E608" s="95"/>
      <c r="F608" s="95"/>
      <c r="G608" s="95"/>
      <c r="H608" s="95"/>
      <c r="I608" s="95"/>
      <c r="J608" s="95"/>
      <c r="K608" s="95"/>
    </row>
    <row r="609" spans="2:11">
      <c r="B609" s="94"/>
      <c r="C609" s="94"/>
      <c r="D609" s="94"/>
      <c r="E609" s="95"/>
      <c r="F609" s="95"/>
      <c r="G609" s="95"/>
      <c r="H609" s="95"/>
      <c r="I609" s="95"/>
      <c r="J609" s="95"/>
      <c r="K609" s="95"/>
    </row>
    <row r="610" spans="2:11">
      <c r="B610" s="94"/>
      <c r="C610" s="94"/>
      <c r="D610" s="94"/>
      <c r="E610" s="95"/>
      <c r="F610" s="95"/>
      <c r="G610" s="95"/>
      <c r="H610" s="95"/>
      <c r="I610" s="95"/>
      <c r="J610" s="95"/>
      <c r="K610" s="95"/>
    </row>
    <row r="611" spans="2:11">
      <c r="B611" s="94"/>
      <c r="C611" s="94"/>
      <c r="D611" s="94"/>
      <c r="E611" s="95"/>
      <c r="F611" s="95"/>
      <c r="G611" s="95"/>
      <c r="H611" s="95"/>
      <c r="I611" s="95"/>
      <c r="J611" s="95"/>
      <c r="K611" s="95"/>
    </row>
    <row r="612" spans="2:11">
      <c r="B612" s="94"/>
      <c r="C612" s="94"/>
      <c r="D612" s="94"/>
      <c r="E612" s="95"/>
      <c r="F612" s="95"/>
      <c r="G612" s="95"/>
      <c r="H612" s="95"/>
      <c r="I612" s="95"/>
      <c r="J612" s="95"/>
      <c r="K612" s="95"/>
    </row>
    <row r="613" spans="2:11">
      <c r="B613" s="94"/>
      <c r="C613" s="94"/>
      <c r="D613" s="94"/>
      <c r="E613" s="95"/>
      <c r="F613" s="95"/>
      <c r="G613" s="95"/>
      <c r="H613" s="95"/>
      <c r="I613" s="95"/>
      <c r="J613" s="95"/>
      <c r="K613" s="95"/>
    </row>
    <row r="614" spans="2:11">
      <c r="B614" s="94"/>
      <c r="C614" s="94"/>
      <c r="D614" s="94"/>
      <c r="E614" s="95"/>
      <c r="F614" s="95"/>
      <c r="G614" s="95"/>
      <c r="H614" s="95"/>
      <c r="I614" s="95"/>
      <c r="J614" s="95"/>
      <c r="K614" s="95"/>
    </row>
    <row r="615" spans="2:11">
      <c r="B615" s="94"/>
      <c r="C615" s="94"/>
      <c r="D615" s="94"/>
      <c r="E615" s="95"/>
      <c r="F615" s="95"/>
      <c r="G615" s="95"/>
      <c r="H615" s="95"/>
      <c r="I615" s="95"/>
      <c r="J615" s="95"/>
      <c r="K615" s="95"/>
    </row>
    <row r="616" spans="2:11">
      <c r="B616" s="94"/>
      <c r="C616" s="94"/>
      <c r="D616" s="94"/>
      <c r="E616" s="95"/>
      <c r="F616" s="95"/>
      <c r="G616" s="95"/>
      <c r="H616" s="95"/>
      <c r="I616" s="95"/>
      <c r="J616" s="95"/>
      <c r="K616" s="95"/>
    </row>
    <row r="617" spans="2:11">
      <c r="B617" s="94"/>
      <c r="C617" s="94"/>
      <c r="D617" s="94"/>
      <c r="E617" s="95"/>
      <c r="F617" s="95"/>
      <c r="G617" s="95"/>
      <c r="H617" s="95"/>
      <c r="I617" s="95"/>
      <c r="J617" s="95"/>
      <c r="K617" s="95"/>
    </row>
    <row r="618" spans="2:11">
      <c r="B618" s="94"/>
      <c r="C618" s="94"/>
      <c r="D618" s="94"/>
      <c r="E618" s="95"/>
      <c r="F618" s="95"/>
      <c r="G618" s="95"/>
      <c r="H618" s="95"/>
      <c r="I618" s="95"/>
      <c r="J618" s="95"/>
      <c r="K618" s="95"/>
    </row>
    <row r="619" spans="2:11">
      <c r="B619" s="94"/>
      <c r="C619" s="94"/>
      <c r="D619" s="94"/>
      <c r="E619" s="95"/>
      <c r="F619" s="95"/>
      <c r="G619" s="95"/>
      <c r="H619" s="95"/>
      <c r="I619" s="95"/>
      <c r="J619" s="95"/>
      <c r="K619" s="95"/>
    </row>
    <row r="620" spans="2:11">
      <c r="B620" s="94"/>
      <c r="C620" s="94"/>
      <c r="D620" s="94"/>
      <c r="E620" s="95"/>
      <c r="F620" s="95"/>
      <c r="G620" s="95"/>
      <c r="H620" s="95"/>
      <c r="I620" s="95"/>
      <c r="J620" s="95"/>
      <c r="K620" s="95"/>
    </row>
    <row r="621" spans="2:11">
      <c r="B621" s="94"/>
      <c r="C621" s="94"/>
      <c r="D621" s="94"/>
      <c r="E621" s="95"/>
      <c r="F621" s="95"/>
      <c r="G621" s="95"/>
      <c r="H621" s="95"/>
      <c r="I621" s="95"/>
      <c r="J621" s="95"/>
      <c r="K621" s="95"/>
    </row>
    <row r="622" spans="2:11">
      <c r="B622" s="94"/>
      <c r="C622" s="94"/>
      <c r="D622" s="94"/>
      <c r="E622" s="95"/>
      <c r="F622" s="95"/>
      <c r="G622" s="95"/>
      <c r="H622" s="95"/>
      <c r="I622" s="95"/>
      <c r="J622" s="95"/>
      <c r="K622" s="95"/>
    </row>
    <row r="623" spans="2:11">
      <c r="B623" s="94"/>
      <c r="C623" s="94"/>
      <c r="D623" s="94"/>
      <c r="E623" s="95"/>
      <c r="F623" s="95"/>
      <c r="G623" s="95"/>
      <c r="H623" s="95"/>
      <c r="I623" s="95"/>
      <c r="J623" s="95"/>
      <c r="K623" s="95"/>
    </row>
    <row r="624" spans="2:11">
      <c r="B624" s="94"/>
      <c r="C624" s="94"/>
      <c r="D624" s="94"/>
      <c r="E624" s="95"/>
      <c r="F624" s="95"/>
      <c r="G624" s="95"/>
      <c r="H624" s="95"/>
      <c r="I624" s="95"/>
      <c r="J624" s="95"/>
      <c r="K624" s="95"/>
    </row>
    <row r="625" spans="2:11">
      <c r="B625" s="94"/>
      <c r="C625" s="94"/>
      <c r="D625" s="94"/>
      <c r="E625" s="95"/>
      <c r="F625" s="95"/>
      <c r="G625" s="95"/>
      <c r="H625" s="95"/>
      <c r="I625" s="95"/>
      <c r="J625" s="95"/>
      <c r="K625" s="95"/>
    </row>
    <row r="626" spans="2:11">
      <c r="B626" s="94"/>
      <c r="C626" s="94"/>
      <c r="D626" s="94"/>
      <c r="E626" s="95"/>
      <c r="F626" s="95"/>
      <c r="G626" s="95"/>
      <c r="H626" s="95"/>
      <c r="I626" s="95"/>
      <c r="J626" s="95"/>
      <c r="K626" s="95"/>
    </row>
    <row r="627" spans="2:11">
      <c r="B627" s="94"/>
      <c r="C627" s="94"/>
      <c r="D627" s="94"/>
      <c r="E627" s="95"/>
      <c r="F627" s="95"/>
      <c r="G627" s="95"/>
      <c r="H627" s="95"/>
      <c r="I627" s="95"/>
      <c r="J627" s="95"/>
      <c r="K627" s="95"/>
    </row>
    <row r="628" spans="2:11">
      <c r="B628" s="94"/>
      <c r="C628" s="94"/>
      <c r="D628" s="94"/>
      <c r="E628" s="95"/>
      <c r="F628" s="95"/>
      <c r="G628" s="95"/>
      <c r="H628" s="95"/>
      <c r="I628" s="95"/>
      <c r="J628" s="95"/>
      <c r="K628" s="95"/>
    </row>
    <row r="629" spans="2:11">
      <c r="B629" s="94"/>
      <c r="C629" s="94"/>
      <c r="D629" s="94"/>
      <c r="E629" s="95"/>
      <c r="F629" s="95"/>
      <c r="G629" s="95"/>
      <c r="H629" s="95"/>
      <c r="I629" s="95"/>
      <c r="J629" s="95"/>
      <c r="K629" s="95"/>
    </row>
    <row r="630" spans="2:11">
      <c r="B630" s="94"/>
      <c r="C630" s="94"/>
      <c r="D630" s="94"/>
      <c r="E630" s="95"/>
      <c r="F630" s="95"/>
      <c r="G630" s="95"/>
      <c r="H630" s="95"/>
      <c r="I630" s="95"/>
      <c r="J630" s="95"/>
      <c r="K630" s="95"/>
    </row>
    <row r="631" spans="2:11">
      <c r="B631" s="94"/>
      <c r="C631" s="94"/>
      <c r="D631" s="94"/>
      <c r="E631" s="95"/>
      <c r="F631" s="95"/>
      <c r="G631" s="95"/>
      <c r="H631" s="95"/>
      <c r="I631" s="95"/>
      <c r="J631" s="95"/>
      <c r="K631" s="95"/>
    </row>
    <row r="632" spans="2:11">
      <c r="B632" s="94"/>
      <c r="C632" s="94"/>
      <c r="D632" s="94"/>
      <c r="E632" s="95"/>
      <c r="F632" s="95"/>
      <c r="G632" s="95"/>
      <c r="H632" s="95"/>
      <c r="I632" s="95"/>
      <c r="J632" s="95"/>
      <c r="K632" s="95"/>
    </row>
    <row r="633" spans="2:11">
      <c r="B633" s="94"/>
      <c r="C633" s="94"/>
      <c r="D633" s="94"/>
      <c r="E633" s="95"/>
      <c r="F633" s="95"/>
      <c r="G633" s="95"/>
      <c r="H633" s="95"/>
      <c r="I633" s="95"/>
      <c r="J633" s="95"/>
      <c r="K633" s="95"/>
    </row>
    <row r="634" spans="2:11">
      <c r="B634" s="94"/>
      <c r="C634" s="94"/>
      <c r="D634" s="94"/>
      <c r="E634" s="95"/>
      <c r="F634" s="95"/>
      <c r="G634" s="95"/>
      <c r="H634" s="95"/>
      <c r="I634" s="95"/>
      <c r="J634" s="95"/>
      <c r="K634" s="95"/>
    </row>
    <row r="635" spans="2:11">
      <c r="B635" s="94"/>
      <c r="C635" s="94"/>
      <c r="D635" s="94"/>
      <c r="E635" s="95"/>
      <c r="F635" s="95"/>
      <c r="G635" s="95"/>
      <c r="H635" s="95"/>
      <c r="I635" s="95"/>
      <c r="J635" s="95"/>
      <c r="K635" s="95"/>
    </row>
    <row r="636" spans="2:11">
      <c r="B636" s="94"/>
      <c r="C636" s="94"/>
      <c r="D636" s="94"/>
      <c r="E636" s="95"/>
      <c r="F636" s="95"/>
      <c r="G636" s="95"/>
      <c r="H636" s="95"/>
      <c r="I636" s="95"/>
      <c r="J636" s="95"/>
      <c r="K636" s="95"/>
    </row>
    <row r="637" spans="2:11">
      <c r="B637" s="94"/>
      <c r="C637" s="94"/>
      <c r="D637" s="94"/>
      <c r="E637" s="95"/>
      <c r="F637" s="95"/>
      <c r="G637" s="95"/>
      <c r="H637" s="95"/>
      <c r="I637" s="95"/>
      <c r="J637" s="95"/>
      <c r="K637" s="95"/>
    </row>
    <row r="638" spans="2:11">
      <c r="B638" s="94"/>
      <c r="C638" s="94"/>
      <c r="D638" s="94"/>
      <c r="E638" s="95"/>
      <c r="F638" s="95"/>
      <c r="G638" s="95"/>
      <c r="H638" s="95"/>
      <c r="I638" s="95"/>
      <c r="J638" s="95"/>
      <c r="K638" s="95"/>
    </row>
    <row r="639" spans="2:11">
      <c r="B639" s="94"/>
      <c r="C639" s="94"/>
      <c r="D639" s="94"/>
      <c r="E639" s="95"/>
      <c r="F639" s="95"/>
      <c r="G639" s="95"/>
      <c r="H639" s="95"/>
      <c r="I639" s="95"/>
      <c r="J639" s="95"/>
      <c r="K639" s="95"/>
    </row>
    <row r="640" spans="2:11">
      <c r="B640" s="94"/>
      <c r="C640" s="94"/>
      <c r="D640" s="94"/>
      <c r="E640" s="95"/>
      <c r="F640" s="95"/>
      <c r="G640" s="95"/>
      <c r="H640" s="95"/>
      <c r="I640" s="95"/>
      <c r="J640" s="95"/>
      <c r="K640" s="95"/>
    </row>
    <row r="641" spans="2:11">
      <c r="B641" s="94"/>
      <c r="C641" s="94"/>
      <c r="D641" s="94"/>
      <c r="E641" s="95"/>
      <c r="F641" s="95"/>
      <c r="G641" s="95"/>
      <c r="H641" s="95"/>
      <c r="I641" s="95"/>
      <c r="J641" s="95"/>
      <c r="K641" s="95"/>
    </row>
    <row r="642" spans="2:11">
      <c r="B642" s="94"/>
      <c r="C642" s="94"/>
      <c r="D642" s="94"/>
      <c r="E642" s="95"/>
      <c r="F642" s="95"/>
      <c r="G642" s="95"/>
      <c r="H642" s="95"/>
      <c r="I642" s="95"/>
      <c r="J642" s="95"/>
      <c r="K642" s="95"/>
    </row>
    <row r="643" spans="2:11">
      <c r="B643" s="94"/>
      <c r="C643" s="94"/>
      <c r="D643" s="94"/>
      <c r="E643" s="95"/>
      <c r="F643" s="95"/>
      <c r="G643" s="95"/>
      <c r="H643" s="95"/>
      <c r="I643" s="95"/>
      <c r="J643" s="95"/>
      <c r="K643" s="95"/>
    </row>
    <row r="644" spans="2:11">
      <c r="B644" s="94"/>
      <c r="C644" s="94"/>
      <c r="D644" s="94"/>
      <c r="E644" s="95"/>
      <c r="F644" s="95"/>
      <c r="G644" s="95"/>
      <c r="H644" s="95"/>
      <c r="I644" s="95"/>
      <c r="J644" s="95"/>
      <c r="K644" s="95"/>
    </row>
    <row r="645" spans="2:11">
      <c r="B645" s="94"/>
      <c r="C645" s="94"/>
      <c r="D645" s="94"/>
      <c r="E645" s="95"/>
      <c r="F645" s="95"/>
      <c r="G645" s="95"/>
      <c r="H645" s="95"/>
      <c r="I645" s="95"/>
      <c r="J645" s="95"/>
      <c r="K645" s="95"/>
    </row>
    <row r="646" spans="2:11">
      <c r="B646" s="94"/>
      <c r="C646" s="94"/>
      <c r="D646" s="94"/>
      <c r="E646" s="95"/>
      <c r="F646" s="95"/>
      <c r="G646" s="95"/>
      <c r="H646" s="95"/>
      <c r="I646" s="95"/>
      <c r="J646" s="95"/>
      <c r="K646" s="95"/>
    </row>
    <row r="647" spans="2:11">
      <c r="B647" s="94"/>
      <c r="C647" s="94"/>
      <c r="D647" s="94"/>
      <c r="E647" s="95"/>
      <c r="F647" s="95"/>
      <c r="G647" s="95"/>
      <c r="H647" s="95"/>
      <c r="I647" s="95"/>
      <c r="J647" s="95"/>
      <c r="K647" s="95"/>
    </row>
    <row r="648" spans="2:11">
      <c r="B648" s="94"/>
      <c r="C648" s="94"/>
      <c r="D648" s="94"/>
      <c r="E648" s="95"/>
      <c r="F648" s="95"/>
      <c r="G648" s="95"/>
      <c r="H648" s="95"/>
      <c r="I648" s="95"/>
      <c r="J648" s="95"/>
      <c r="K648" s="95"/>
    </row>
    <row r="649" spans="2:11">
      <c r="B649" s="94"/>
      <c r="C649" s="94"/>
      <c r="D649" s="94"/>
      <c r="E649" s="95"/>
      <c r="F649" s="95"/>
      <c r="G649" s="95"/>
      <c r="H649" s="95"/>
      <c r="I649" s="95"/>
      <c r="J649" s="95"/>
      <c r="K649" s="95"/>
    </row>
    <row r="650" spans="2:11">
      <c r="B650" s="94"/>
      <c r="C650" s="94"/>
      <c r="D650" s="94"/>
      <c r="E650" s="95"/>
      <c r="F650" s="95"/>
      <c r="G650" s="95"/>
      <c r="H650" s="95"/>
      <c r="I650" s="95"/>
      <c r="J650" s="95"/>
      <c r="K650" s="95"/>
    </row>
    <row r="651" spans="2:11">
      <c r="B651" s="94"/>
      <c r="C651" s="94"/>
      <c r="D651" s="94"/>
      <c r="E651" s="95"/>
      <c r="F651" s="95"/>
      <c r="G651" s="95"/>
      <c r="H651" s="95"/>
      <c r="I651" s="95"/>
      <c r="J651" s="95"/>
      <c r="K651" s="95"/>
    </row>
    <row r="652" spans="2:11">
      <c r="B652" s="94"/>
      <c r="C652" s="94"/>
      <c r="D652" s="94"/>
      <c r="E652" s="95"/>
      <c r="F652" s="95"/>
      <c r="G652" s="95"/>
      <c r="H652" s="95"/>
      <c r="I652" s="95"/>
      <c r="J652" s="95"/>
      <c r="K652" s="95"/>
    </row>
    <row r="653" spans="2:11">
      <c r="B653" s="94"/>
      <c r="C653" s="94"/>
      <c r="D653" s="94"/>
      <c r="E653" s="95"/>
      <c r="F653" s="95"/>
      <c r="G653" s="95"/>
      <c r="H653" s="95"/>
      <c r="I653" s="95"/>
      <c r="J653" s="95"/>
      <c r="K653" s="95"/>
    </row>
    <row r="654" spans="2:11">
      <c r="B654" s="94"/>
      <c r="C654" s="94"/>
      <c r="D654" s="94"/>
      <c r="E654" s="95"/>
      <c r="F654" s="95"/>
      <c r="G654" s="95"/>
      <c r="H654" s="95"/>
      <c r="I654" s="95"/>
      <c r="J654" s="95"/>
      <c r="K654" s="95"/>
    </row>
    <row r="655" spans="2:11">
      <c r="B655" s="94"/>
      <c r="C655" s="94"/>
      <c r="D655" s="94"/>
      <c r="E655" s="95"/>
      <c r="F655" s="95"/>
      <c r="G655" s="95"/>
      <c r="H655" s="95"/>
      <c r="I655" s="95"/>
      <c r="J655" s="95"/>
      <c r="K655" s="95"/>
    </row>
    <row r="656" spans="2:11">
      <c r="B656" s="94"/>
      <c r="C656" s="94"/>
      <c r="D656" s="94"/>
      <c r="E656" s="95"/>
      <c r="F656" s="95"/>
      <c r="G656" s="95"/>
      <c r="H656" s="95"/>
      <c r="I656" s="95"/>
      <c r="J656" s="95"/>
      <c r="K656" s="95"/>
    </row>
    <row r="657" spans="2:11">
      <c r="B657" s="94"/>
      <c r="C657" s="94"/>
      <c r="D657" s="94"/>
      <c r="E657" s="95"/>
      <c r="F657" s="95"/>
      <c r="G657" s="95"/>
      <c r="H657" s="95"/>
      <c r="I657" s="95"/>
      <c r="J657" s="95"/>
      <c r="K657" s="95"/>
    </row>
    <row r="658" spans="2:11">
      <c r="B658" s="94"/>
      <c r="C658" s="94"/>
      <c r="D658" s="94"/>
      <c r="E658" s="95"/>
      <c r="F658" s="95"/>
      <c r="G658" s="95"/>
      <c r="H658" s="95"/>
      <c r="I658" s="95"/>
      <c r="J658" s="95"/>
      <c r="K658" s="95"/>
    </row>
    <row r="659" spans="2:11">
      <c r="B659" s="94"/>
      <c r="C659" s="94"/>
      <c r="D659" s="94"/>
      <c r="E659" s="95"/>
      <c r="F659" s="95"/>
      <c r="G659" s="95"/>
      <c r="H659" s="95"/>
      <c r="I659" s="95"/>
      <c r="J659" s="95"/>
      <c r="K659" s="95"/>
    </row>
    <row r="660" spans="2:11">
      <c r="B660" s="94"/>
      <c r="C660" s="94"/>
      <c r="D660" s="94"/>
      <c r="E660" s="95"/>
      <c r="F660" s="95"/>
      <c r="G660" s="95"/>
      <c r="H660" s="95"/>
      <c r="I660" s="95"/>
      <c r="J660" s="95"/>
      <c r="K660" s="95"/>
    </row>
    <row r="661" spans="2:11">
      <c r="B661" s="94"/>
      <c r="C661" s="94"/>
      <c r="D661" s="94"/>
      <c r="E661" s="95"/>
      <c r="F661" s="95"/>
      <c r="G661" s="95"/>
      <c r="H661" s="95"/>
      <c r="I661" s="95"/>
      <c r="J661" s="95"/>
      <c r="K661" s="95"/>
    </row>
    <row r="662" spans="2:11">
      <c r="B662" s="94"/>
      <c r="C662" s="94"/>
      <c r="D662" s="94"/>
      <c r="E662" s="95"/>
      <c r="F662" s="95"/>
      <c r="G662" s="95"/>
      <c r="H662" s="95"/>
      <c r="I662" s="95"/>
      <c r="J662" s="95"/>
      <c r="K662" s="95"/>
    </row>
    <row r="663" spans="2:11">
      <c r="B663" s="94"/>
      <c r="C663" s="94"/>
      <c r="D663" s="94"/>
      <c r="E663" s="95"/>
      <c r="F663" s="95"/>
      <c r="G663" s="95"/>
      <c r="H663" s="95"/>
      <c r="I663" s="95"/>
      <c r="J663" s="95"/>
      <c r="K663" s="95"/>
    </row>
    <row r="664" spans="2:11">
      <c r="B664" s="94"/>
      <c r="C664" s="94"/>
      <c r="D664" s="94"/>
      <c r="E664" s="95"/>
      <c r="F664" s="95"/>
      <c r="G664" s="95"/>
      <c r="H664" s="95"/>
      <c r="I664" s="95"/>
      <c r="J664" s="95"/>
      <c r="K664" s="95"/>
    </row>
    <row r="665" spans="2:11">
      <c r="B665" s="94"/>
      <c r="C665" s="94"/>
      <c r="D665" s="94"/>
      <c r="E665" s="95"/>
      <c r="F665" s="95"/>
      <c r="G665" s="95"/>
      <c r="H665" s="95"/>
      <c r="I665" s="95"/>
      <c r="J665" s="95"/>
      <c r="K665" s="95"/>
    </row>
    <row r="666" spans="2:11">
      <c r="B666" s="94"/>
      <c r="C666" s="94"/>
      <c r="D666" s="94"/>
      <c r="E666" s="95"/>
      <c r="F666" s="95"/>
      <c r="G666" s="95"/>
      <c r="H666" s="95"/>
      <c r="I666" s="95"/>
      <c r="J666" s="95"/>
      <c r="K666" s="95"/>
    </row>
    <row r="667" spans="2:11">
      <c r="B667" s="94"/>
      <c r="C667" s="94"/>
      <c r="D667" s="94"/>
      <c r="E667" s="95"/>
      <c r="F667" s="95"/>
      <c r="G667" s="95"/>
      <c r="H667" s="95"/>
      <c r="I667" s="95"/>
      <c r="J667" s="95"/>
      <c r="K667" s="95"/>
    </row>
    <row r="668" spans="2:11">
      <c r="B668" s="94"/>
      <c r="C668" s="94"/>
      <c r="D668" s="94"/>
      <c r="E668" s="95"/>
      <c r="F668" s="95"/>
      <c r="G668" s="95"/>
      <c r="H668" s="95"/>
      <c r="I668" s="95"/>
      <c r="J668" s="95"/>
      <c r="K668" s="95"/>
    </row>
    <row r="669" spans="2:11">
      <c r="B669" s="94"/>
      <c r="C669" s="94"/>
      <c r="D669" s="94"/>
      <c r="E669" s="95"/>
      <c r="F669" s="95"/>
      <c r="G669" s="95"/>
      <c r="H669" s="95"/>
      <c r="I669" s="95"/>
      <c r="J669" s="95"/>
      <c r="K669" s="95"/>
    </row>
    <row r="670" spans="2:11">
      <c r="B670" s="94"/>
      <c r="C670" s="94"/>
      <c r="D670" s="94"/>
      <c r="E670" s="95"/>
      <c r="F670" s="95"/>
      <c r="G670" s="95"/>
      <c r="H670" s="95"/>
      <c r="I670" s="95"/>
      <c r="J670" s="95"/>
      <c r="K670" s="95"/>
    </row>
    <row r="671" spans="2:11">
      <c r="B671" s="94"/>
      <c r="C671" s="94"/>
      <c r="D671" s="94"/>
      <c r="E671" s="95"/>
      <c r="F671" s="95"/>
      <c r="G671" s="95"/>
      <c r="H671" s="95"/>
      <c r="I671" s="95"/>
      <c r="J671" s="95"/>
      <c r="K671" s="95"/>
    </row>
    <row r="672" spans="2:11">
      <c r="B672" s="94"/>
      <c r="C672" s="94"/>
      <c r="D672" s="94"/>
      <c r="E672" s="95"/>
      <c r="F672" s="95"/>
      <c r="G672" s="95"/>
      <c r="H672" s="95"/>
      <c r="I672" s="95"/>
      <c r="J672" s="95"/>
      <c r="K672" s="95"/>
    </row>
    <row r="673" spans="2:11">
      <c r="B673" s="94"/>
      <c r="C673" s="94"/>
      <c r="D673" s="94"/>
      <c r="E673" s="95"/>
      <c r="F673" s="95"/>
      <c r="G673" s="95"/>
      <c r="H673" s="95"/>
      <c r="I673" s="95"/>
      <c r="J673" s="95"/>
      <c r="K673" s="95"/>
    </row>
    <row r="674" spans="2:11">
      <c r="B674" s="94"/>
      <c r="C674" s="94"/>
      <c r="D674" s="94"/>
      <c r="E674" s="95"/>
      <c r="F674" s="95"/>
      <c r="G674" s="95"/>
      <c r="H674" s="95"/>
      <c r="I674" s="95"/>
      <c r="J674" s="95"/>
      <c r="K674" s="95"/>
    </row>
    <row r="675" spans="2:11">
      <c r="B675" s="94"/>
      <c r="C675" s="94"/>
      <c r="D675" s="94"/>
      <c r="E675" s="95"/>
      <c r="F675" s="95"/>
      <c r="G675" s="95"/>
      <c r="H675" s="95"/>
      <c r="I675" s="95"/>
      <c r="J675" s="95"/>
      <c r="K675" s="95"/>
    </row>
    <row r="676" spans="2:11">
      <c r="B676" s="94"/>
      <c r="C676" s="94"/>
      <c r="D676" s="94"/>
      <c r="E676" s="95"/>
      <c r="F676" s="95"/>
      <c r="G676" s="95"/>
      <c r="H676" s="95"/>
      <c r="I676" s="95"/>
      <c r="J676" s="95"/>
      <c r="K676" s="95"/>
    </row>
    <row r="677" spans="2:11">
      <c r="B677" s="94"/>
      <c r="C677" s="94"/>
      <c r="D677" s="94"/>
      <c r="E677" s="95"/>
      <c r="F677" s="95"/>
      <c r="G677" s="95"/>
      <c r="H677" s="95"/>
      <c r="I677" s="95"/>
      <c r="J677" s="95"/>
      <c r="K677" s="95"/>
    </row>
    <row r="678" spans="2:11">
      <c r="B678" s="94"/>
      <c r="C678" s="94"/>
      <c r="D678" s="94"/>
      <c r="E678" s="95"/>
      <c r="F678" s="95"/>
      <c r="G678" s="95"/>
      <c r="H678" s="95"/>
      <c r="I678" s="95"/>
      <c r="J678" s="95"/>
      <c r="K678" s="95"/>
    </row>
    <row r="679" spans="2:11">
      <c r="B679" s="94"/>
      <c r="C679" s="94"/>
      <c r="D679" s="94"/>
      <c r="E679" s="95"/>
      <c r="F679" s="95"/>
      <c r="G679" s="95"/>
      <c r="H679" s="95"/>
      <c r="I679" s="95"/>
      <c r="J679" s="95"/>
      <c r="K679" s="95"/>
    </row>
    <row r="680" spans="2:11">
      <c r="B680" s="94"/>
      <c r="C680" s="94"/>
      <c r="D680" s="94"/>
      <c r="E680" s="95"/>
      <c r="F680" s="95"/>
      <c r="G680" s="95"/>
      <c r="H680" s="95"/>
      <c r="I680" s="95"/>
      <c r="J680" s="95"/>
      <c r="K680" s="95"/>
    </row>
    <row r="681" spans="2:11">
      <c r="B681" s="94"/>
      <c r="C681" s="94"/>
      <c r="D681" s="94"/>
      <c r="E681" s="95"/>
      <c r="F681" s="95"/>
      <c r="G681" s="95"/>
      <c r="H681" s="95"/>
      <c r="I681" s="95"/>
      <c r="J681" s="95"/>
      <c r="K681" s="95"/>
    </row>
    <row r="682" spans="2:11">
      <c r="B682" s="94"/>
      <c r="C682" s="94"/>
      <c r="D682" s="94"/>
      <c r="E682" s="95"/>
      <c r="F682" s="95"/>
      <c r="G682" s="95"/>
      <c r="H682" s="95"/>
      <c r="I682" s="95"/>
      <c r="J682" s="95"/>
      <c r="K682" s="95"/>
    </row>
    <row r="683" spans="2:11">
      <c r="B683" s="94"/>
      <c r="C683" s="94"/>
      <c r="D683" s="94"/>
      <c r="E683" s="95"/>
      <c r="F683" s="95"/>
      <c r="G683" s="95"/>
      <c r="H683" s="95"/>
      <c r="I683" s="95"/>
      <c r="J683" s="95"/>
      <c r="K683" s="95"/>
    </row>
    <row r="684" spans="2:11">
      <c r="B684" s="94"/>
      <c r="C684" s="94"/>
      <c r="D684" s="94"/>
      <c r="E684" s="95"/>
      <c r="F684" s="95"/>
      <c r="G684" s="95"/>
      <c r="H684" s="95"/>
      <c r="I684" s="95"/>
      <c r="J684" s="95"/>
      <c r="K684" s="95"/>
    </row>
    <row r="685" spans="2:11">
      <c r="B685" s="94"/>
      <c r="C685" s="94"/>
      <c r="D685" s="94"/>
      <c r="E685" s="95"/>
      <c r="F685" s="95"/>
      <c r="G685" s="95"/>
      <c r="H685" s="95"/>
      <c r="I685" s="95"/>
      <c r="J685" s="95"/>
      <c r="K685" s="95"/>
    </row>
    <row r="686" spans="2:11">
      <c r="B686" s="94"/>
      <c r="C686" s="94"/>
      <c r="D686" s="94"/>
      <c r="E686" s="95"/>
      <c r="F686" s="95"/>
      <c r="G686" s="95"/>
      <c r="H686" s="95"/>
      <c r="I686" s="95"/>
      <c r="J686" s="95"/>
      <c r="K686" s="95"/>
    </row>
    <row r="687" spans="2:11">
      <c r="B687" s="94"/>
      <c r="C687" s="94"/>
      <c r="D687" s="94"/>
      <c r="E687" s="95"/>
      <c r="F687" s="95"/>
      <c r="G687" s="95"/>
      <c r="H687" s="95"/>
      <c r="I687" s="95"/>
      <c r="J687" s="95"/>
      <c r="K687" s="95"/>
    </row>
    <row r="688" spans="2:11">
      <c r="B688" s="94"/>
      <c r="C688" s="94"/>
      <c r="D688" s="94"/>
      <c r="E688" s="95"/>
      <c r="F688" s="95"/>
      <c r="G688" s="95"/>
      <c r="H688" s="95"/>
      <c r="I688" s="95"/>
      <c r="J688" s="95"/>
      <c r="K688" s="95"/>
    </row>
    <row r="689" spans="2:11">
      <c r="B689" s="94"/>
      <c r="C689" s="94"/>
      <c r="D689" s="94"/>
      <c r="E689" s="95"/>
      <c r="F689" s="95"/>
      <c r="G689" s="95"/>
      <c r="H689" s="95"/>
      <c r="I689" s="95"/>
      <c r="J689" s="95"/>
      <c r="K689" s="95"/>
    </row>
    <row r="690" spans="2:11">
      <c r="B690" s="94"/>
      <c r="C690" s="94"/>
      <c r="D690" s="94"/>
      <c r="E690" s="95"/>
      <c r="F690" s="95"/>
      <c r="G690" s="95"/>
      <c r="H690" s="95"/>
      <c r="I690" s="95"/>
      <c r="J690" s="95"/>
      <c r="K690" s="95"/>
    </row>
    <row r="691" spans="2:11">
      <c r="B691" s="94"/>
      <c r="C691" s="94"/>
      <c r="D691" s="94"/>
      <c r="E691" s="95"/>
      <c r="F691" s="95"/>
      <c r="G691" s="95"/>
      <c r="H691" s="95"/>
      <c r="I691" s="95"/>
      <c r="J691" s="95"/>
      <c r="K691" s="95"/>
    </row>
    <row r="692" spans="2:11">
      <c r="B692" s="94"/>
      <c r="C692" s="94"/>
      <c r="D692" s="94"/>
      <c r="E692" s="95"/>
      <c r="F692" s="95"/>
      <c r="G692" s="95"/>
      <c r="H692" s="95"/>
      <c r="I692" s="95"/>
      <c r="J692" s="95"/>
      <c r="K692" s="95"/>
    </row>
    <row r="693" spans="2:11">
      <c r="B693" s="94"/>
      <c r="C693" s="94"/>
      <c r="D693" s="94"/>
      <c r="E693" s="95"/>
      <c r="F693" s="95"/>
      <c r="G693" s="95"/>
      <c r="H693" s="95"/>
      <c r="I693" s="95"/>
      <c r="J693" s="95"/>
      <c r="K693" s="95"/>
    </row>
    <row r="694" spans="2:11">
      <c r="B694" s="94"/>
      <c r="C694" s="94"/>
      <c r="D694" s="94"/>
      <c r="E694" s="95"/>
      <c r="F694" s="95"/>
      <c r="G694" s="95"/>
      <c r="H694" s="95"/>
      <c r="I694" s="95"/>
      <c r="J694" s="95"/>
      <c r="K694" s="95"/>
    </row>
    <row r="695" spans="2:11">
      <c r="B695" s="94"/>
      <c r="C695" s="94"/>
      <c r="D695" s="94"/>
      <c r="E695" s="95"/>
      <c r="F695" s="95"/>
      <c r="G695" s="95"/>
      <c r="H695" s="95"/>
      <c r="I695" s="95"/>
      <c r="J695" s="95"/>
      <c r="K695" s="95"/>
    </row>
    <row r="696" spans="2:11">
      <c r="B696" s="94"/>
      <c r="C696" s="94"/>
      <c r="D696" s="94"/>
      <c r="E696" s="95"/>
      <c r="F696" s="95"/>
      <c r="G696" s="95"/>
      <c r="H696" s="95"/>
      <c r="I696" s="95"/>
      <c r="J696" s="95"/>
      <c r="K696" s="95"/>
    </row>
    <row r="697" spans="2:11">
      <c r="B697" s="94"/>
      <c r="C697" s="94"/>
      <c r="D697" s="94"/>
      <c r="E697" s="95"/>
      <c r="F697" s="95"/>
      <c r="G697" s="95"/>
      <c r="H697" s="95"/>
      <c r="I697" s="95"/>
      <c r="J697" s="95"/>
      <c r="K697" s="95"/>
    </row>
    <row r="698" spans="2:11">
      <c r="B698" s="94"/>
      <c r="C698" s="94"/>
      <c r="D698" s="94"/>
      <c r="E698" s="95"/>
      <c r="F698" s="95"/>
      <c r="G698" s="95"/>
      <c r="H698" s="95"/>
      <c r="I698" s="95"/>
      <c r="J698" s="95"/>
      <c r="K698" s="95"/>
    </row>
    <row r="699" spans="2:11">
      <c r="B699" s="94"/>
      <c r="C699" s="94"/>
      <c r="D699" s="94"/>
      <c r="E699" s="95"/>
      <c r="F699" s="95"/>
      <c r="G699" s="95"/>
      <c r="H699" s="95"/>
      <c r="I699" s="95"/>
      <c r="J699" s="95"/>
      <c r="K699" s="95"/>
    </row>
    <row r="700" spans="2:11">
      <c r="B700" s="94"/>
      <c r="C700" s="94"/>
      <c r="D700" s="94"/>
      <c r="E700" s="95"/>
      <c r="F700" s="95"/>
      <c r="G700" s="95"/>
      <c r="H700" s="95"/>
      <c r="I700" s="95"/>
      <c r="J700" s="95"/>
      <c r="K700" s="95"/>
    </row>
    <row r="701" spans="2:11">
      <c r="B701" s="94"/>
      <c r="C701" s="94"/>
      <c r="D701" s="94"/>
      <c r="E701" s="95"/>
      <c r="F701" s="95"/>
      <c r="G701" s="95"/>
      <c r="H701" s="95"/>
      <c r="I701" s="95"/>
      <c r="J701" s="95"/>
      <c r="K701" s="95"/>
    </row>
    <row r="702" spans="2:11">
      <c r="B702" s="94"/>
      <c r="C702" s="94"/>
      <c r="D702" s="94"/>
      <c r="E702" s="95"/>
      <c r="F702" s="95"/>
      <c r="G702" s="95"/>
      <c r="H702" s="95"/>
      <c r="I702" s="95"/>
      <c r="J702" s="95"/>
      <c r="K702" s="95"/>
    </row>
    <row r="703" spans="2:11">
      <c r="B703" s="94"/>
      <c r="C703" s="94"/>
      <c r="D703" s="94"/>
      <c r="E703" s="95"/>
      <c r="F703" s="95"/>
      <c r="G703" s="95"/>
      <c r="H703" s="95"/>
      <c r="I703" s="95"/>
      <c r="J703" s="95"/>
      <c r="K703" s="95"/>
    </row>
    <row r="704" spans="2:11">
      <c r="B704" s="94"/>
      <c r="C704" s="94"/>
      <c r="D704" s="94"/>
      <c r="E704" s="95"/>
      <c r="F704" s="95"/>
      <c r="G704" s="95"/>
      <c r="H704" s="95"/>
      <c r="I704" s="95"/>
      <c r="J704" s="95"/>
      <c r="K704" s="95"/>
    </row>
    <row r="705" spans="2:11">
      <c r="B705" s="94"/>
      <c r="C705" s="94"/>
      <c r="D705" s="94"/>
      <c r="E705" s="95"/>
      <c r="F705" s="95"/>
      <c r="G705" s="95"/>
      <c r="H705" s="95"/>
      <c r="I705" s="95"/>
      <c r="J705" s="95"/>
      <c r="K705" s="95"/>
    </row>
    <row r="706" spans="2:11">
      <c r="B706" s="94"/>
      <c r="C706" s="94"/>
      <c r="D706" s="94"/>
      <c r="E706" s="95"/>
      <c r="F706" s="95"/>
      <c r="G706" s="95"/>
      <c r="H706" s="95"/>
      <c r="I706" s="95"/>
      <c r="J706" s="95"/>
      <c r="K706" s="95"/>
    </row>
    <row r="707" spans="2:11">
      <c r="B707" s="94"/>
      <c r="C707" s="94"/>
      <c r="D707" s="94"/>
      <c r="E707" s="95"/>
      <c r="F707" s="95"/>
      <c r="G707" s="95"/>
      <c r="H707" s="95"/>
      <c r="I707" s="95"/>
      <c r="J707" s="95"/>
      <c r="K707" s="95"/>
    </row>
    <row r="708" spans="2:11">
      <c r="B708" s="94"/>
      <c r="C708" s="94"/>
      <c r="D708" s="94"/>
      <c r="E708" s="95"/>
      <c r="F708" s="95"/>
      <c r="G708" s="95"/>
      <c r="H708" s="95"/>
      <c r="I708" s="95"/>
      <c r="J708" s="95"/>
      <c r="K708" s="95"/>
    </row>
    <row r="709" spans="2:11">
      <c r="B709" s="94"/>
      <c r="C709" s="94"/>
      <c r="D709" s="94"/>
      <c r="E709" s="95"/>
      <c r="F709" s="95"/>
      <c r="G709" s="95"/>
      <c r="H709" s="95"/>
      <c r="I709" s="95"/>
      <c r="J709" s="95"/>
      <c r="K709" s="95"/>
    </row>
    <row r="710" spans="2:11">
      <c r="B710" s="94"/>
      <c r="C710" s="94"/>
      <c r="D710" s="94"/>
      <c r="E710" s="95"/>
      <c r="F710" s="95"/>
      <c r="G710" s="95"/>
      <c r="H710" s="95"/>
      <c r="I710" s="95"/>
      <c r="J710" s="95"/>
      <c r="K710" s="95"/>
    </row>
    <row r="711" spans="2:11">
      <c r="B711" s="94"/>
      <c r="C711" s="94"/>
      <c r="D711" s="94"/>
      <c r="E711" s="95"/>
      <c r="F711" s="95"/>
      <c r="G711" s="95"/>
      <c r="H711" s="95"/>
      <c r="I711" s="95"/>
      <c r="J711" s="95"/>
      <c r="K711" s="95"/>
    </row>
    <row r="712" spans="2:11">
      <c r="B712" s="94"/>
      <c r="C712" s="94"/>
      <c r="D712" s="94"/>
      <c r="E712" s="95"/>
      <c r="F712" s="95"/>
      <c r="G712" s="95"/>
      <c r="H712" s="95"/>
      <c r="I712" s="95"/>
      <c r="J712" s="95"/>
      <c r="K712" s="95"/>
    </row>
    <row r="713" spans="2:11">
      <c r="B713" s="94"/>
      <c r="C713" s="94"/>
      <c r="D713" s="94"/>
      <c r="E713" s="95"/>
      <c r="F713" s="95"/>
      <c r="G713" s="95"/>
      <c r="H713" s="95"/>
      <c r="I713" s="95"/>
      <c r="J713" s="95"/>
      <c r="K713" s="95"/>
    </row>
    <row r="714" spans="2:11">
      <c r="B714" s="94"/>
      <c r="C714" s="94"/>
      <c r="D714" s="94"/>
      <c r="E714" s="95"/>
      <c r="F714" s="95"/>
      <c r="G714" s="95"/>
      <c r="H714" s="95"/>
      <c r="I714" s="95"/>
      <c r="J714" s="95"/>
      <c r="K714" s="95"/>
    </row>
    <row r="715" spans="2:11">
      <c r="B715" s="94"/>
      <c r="C715" s="94"/>
      <c r="D715" s="94"/>
      <c r="E715" s="95"/>
      <c r="F715" s="95"/>
      <c r="G715" s="95"/>
      <c r="H715" s="95"/>
      <c r="I715" s="95"/>
      <c r="J715" s="95"/>
      <c r="K715" s="95"/>
    </row>
    <row r="716" spans="2:11">
      <c r="B716" s="94"/>
      <c r="C716" s="94"/>
      <c r="D716" s="94"/>
      <c r="E716" s="95"/>
      <c r="F716" s="95"/>
      <c r="G716" s="95"/>
      <c r="H716" s="95"/>
      <c r="I716" s="95"/>
      <c r="J716" s="95"/>
      <c r="K716" s="95"/>
    </row>
    <row r="717" spans="2:11">
      <c r="B717" s="94"/>
      <c r="C717" s="94"/>
      <c r="D717" s="94"/>
      <c r="E717" s="95"/>
      <c r="F717" s="95"/>
      <c r="G717" s="95"/>
      <c r="H717" s="95"/>
      <c r="I717" s="95"/>
      <c r="J717" s="95"/>
      <c r="K717" s="95"/>
    </row>
    <row r="718" spans="2:11">
      <c r="B718" s="94"/>
      <c r="C718" s="94"/>
      <c r="D718" s="94"/>
      <c r="E718" s="95"/>
      <c r="F718" s="95"/>
      <c r="G718" s="95"/>
      <c r="H718" s="95"/>
      <c r="I718" s="95"/>
      <c r="J718" s="95"/>
      <c r="K718" s="95"/>
    </row>
    <row r="719" spans="2:11">
      <c r="B719" s="94"/>
      <c r="C719" s="94"/>
      <c r="D719" s="94"/>
      <c r="E719" s="95"/>
      <c r="F719" s="95"/>
      <c r="G719" s="95"/>
      <c r="H719" s="95"/>
      <c r="I719" s="95"/>
      <c r="J719" s="95"/>
      <c r="K719" s="95"/>
    </row>
    <row r="720" spans="2:11">
      <c r="B720" s="94"/>
      <c r="C720" s="94"/>
      <c r="D720" s="94"/>
      <c r="E720" s="95"/>
      <c r="F720" s="95"/>
      <c r="G720" s="95"/>
      <c r="H720" s="95"/>
      <c r="I720" s="95"/>
      <c r="J720" s="95"/>
      <c r="K720" s="95"/>
    </row>
    <row r="721" spans="2:11">
      <c r="B721" s="94"/>
      <c r="C721" s="94"/>
      <c r="D721" s="94"/>
      <c r="E721" s="95"/>
      <c r="F721" s="95"/>
      <c r="G721" s="95"/>
      <c r="H721" s="95"/>
      <c r="I721" s="95"/>
      <c r="J721" s="95"/>
      <c r="K721" s="95"/>
    </row>
    <row r="722" spans="2:11">
      <c r="B722" s="94"/>
      <c r="C722" s="94"/>
      <c r="D722" s="94"/>
      <c r="E722" s="95"/>
      <c r="F722" s="95"/>
      <c r="G722" s="95"/>
      <c r="H722" s="95"/>
      <c r="I722" s="95"/>
      <c r="J722" s="95"/>
      <c r="K722" s="95"/>
    </row>
    <row r="723" spans="2:11">
      <c r="B723" s="94"/>
      <c r="C723" s="94"/>
      <c r="D723" s="94"/>
      <c r="E723" s="95"/>
      <c r="F723" s="95"/>
      <c r="G723" s="95"/>
      <c r="H723" s="95"/>
      <c r="I723" s="95"/>
      <c r="J723" s="95"/>
      <c r="K723" s="95"/>
    </row>
    <row r="724" spans="2:11">
      <c r="B724" s="94"/>
      <c r="C724" s="94"/>
      <c r="D724" s="94"/>
      <c r="E724" s="95"/>
      <c r="F724" s="95"/>
      <c r="G724" s="95"/>
      <c r="H724" s="95"/>
      <c r="I724" s="95"/>
      <c r="J724" s="95"/>
      <c r="K724" s="95"/>
    </row>
    <row r="725" spans="2:11">
      <c r="B725" s="94"/>
      <c r="C725" s="94"/>
      <c r="D725" s="94"/>
      <c r="E725" s="95"/>
      <c r="F725" s="95"/>
      <c r="G725" s="95"/>
      <c r="H725" s="95"/>
      <c r="I725" s="95"/>
      <c r="J725" s="95"/>
      <c r="K725" s="95"/>
    </row>
    <row r="726" spans="2:11">
      <c r="B726" s="94"/>
      <c r="C726" s="94"/>
      <c r="D726" s="94"/>
      <c r="E726" s="95"/>
      <c r="F726" s="95"/>
      <c r="G726" s="95"/>
      <c r="H726" s="95"/>
      <c r="I726" s="95"/>
      <c r="J726" s="95"/>
      <c r="K726" s="95"/>
    </row>
    <row r="727" spans="2:11">
      <c r="B727" s="94"/>
      <c r="C727" s="94"/>
      <c r="D727" s="94"/>
      <c r="E727" s="95"/>
      <c r="F727" s="95"/>
      <c r="G727" s="95"/>
      <c r="H727" s="95"/>
      <c r="I727" s="95"/>
      <c r="J727" s="95"/>
      <c r="K727" s="95"/>
    </row>
    <row r="728" spans="2:11">
      <c r="B728" s="94"/>
      <c r="C728" s="94"/>
      <c r="D728" s="94"/>
      <c r="E728" s="95"/>
      <c r="F728" s="95"/>
      <c r="G728" s="95"/>
      <c r="H728" s="95"/>
      <c r="I728" s="95"/>
      <c r="J728" s="95"/>
      <c r="K728" s="95"/>
    </row>
    <row r="729" spans="2:11">
      <c r="B729" s="94"/>
      <c r="C729" s="94"/>
      <c r="D729" s="94"/>
      <c r="E729" s="95"/>
      <c r="F729" s="95"/>
      <c r="G729" s="95"/>
      <c r="H729" s="95"/>
      <c r="I729" s="95"/>
      <c r="J729" s="95"/>
      <c r="K729" s="95"/>
    </row>
    <row r="730" spans="2:11">
      <c r="B730" s="94"/>
      <c r="C730" s="94"/>
      <c r="D730" s="94"/>
      <c r="E730" s="95"/>
      <c r="F730" s="95"/>
      <c r="G730" s="95"/>
      <c r="H730" s="95"/>
      <c r="I730" s="95"/>
      <c r="J730" s="95"/>
      <c r="K730" s="95"/>
    </row>
    <row r="731" spans="2:11">
      <c r="B731" s="94"/>
      <c r="C731" s="94"/>
      <c r="D731" s="94"/>
      <c r="E731" s="95"/>
      <c r="F731" s="95"/>
      <c r="G731" s="95"/>
      <c r="H731" s="95"/>
      <c r="I731" s="95"/>
      <c r="J731" s="95"/>
      <c r="K731" s="95"/>
    </row>
    <row r="732" spans="2:11">
      <c r="B732" s="94"/>
      <c r="C732" s="94"/>
      <c r="D732" s="94"/>
      <c r="E732" s="95"/>
      <c r="F732" s="95"/>
      <c r="G732" s="95"/>
      <c r="H732" s="95"/>
      <c r="I732" s="95"/>
      <c r="J732" s="95"/>
      <c r="K732" s="95"/>
    </row>
    <row r="733" spans="2:11">
      <c r="B733" s="94"/>
      <c r="C733" s="94"/>
      <c r="D733" s="94"/>
      <c r="E733" s="95"/>
      <c r="F733" s="95"/>
      <c r="G733" s="95"/>
      <c r="H733" s="95"/>
      <c r="I733" s="95"/>
      <c r="J733" s="95"/>
      <c r="K733" s="95"/>
    </row>
    <row r="734" spans="2:11">
      <c r="B734" s="94"/>
      <c r="C734" s="94"/>
      <c r="D734" s="94"/>
      <c r="E734" s="95"/>
      <c r="F734" s="95"/>
      <c r="G734" s="95"/>
      <c r="H734" s="95"/>
      <c r="I734" s="95"/>
      <c r="J734" s="95"/>
      <c r="K734" s="95"/>
    </row>
    <row r="735" spans="2:11">
      <c r="B735" s="94"/>
      <c r="C735" s="94"/>
      <c r="D735" s="94"/>
      <c r="E735" s="95"/>
      <c r="F735" s="95"/>
      <c r="G735" s="95"/>
      <c r="H735" s="95"/>
      <c r="I735" s="95"/>
      <c r="J735" s="95"/>
      <c r="K735" s="95"/>
    </row>
    <row r="736" spans="2:11">
      <c r="B736" s="94"/>
      <c r="C736" s="94"/>
      <c r="D736" s="94"/>
      <c r="E736" s="95"/>
      <c r="F736" s="95"/>
      <c r="G736" s="95"/>
      <c r="H736" s="95"/>
      <c r="I736" s="95"/>
      <c r="J736" s="95"/>
      <c r="K736" s="95"/>
    </row>
    <row r="737" spans="2:11">
      <c r="B737" s="94"/>
      <c r="C737" s="94"/>
      <c r="D737" s="94"/>
      <c r="E737" s="95"/>
      <c r="F737" s="95"/>
      <c r="G737" s="95"/>
      <c r="H737" s="95"/>
      <c r="I737" s="95"/>
      <c r="J737" s="95"/>
      <c r="K737" s="95"/>
    </row>
    <row r="738" spans="2:11">
      <c r="B738" s="94"/>
      <c r="C738" s="94"/>
      <c r="D738" s="94"/>
      <c r="E738" s="95"/>
      <c r="F738" s="95"/>
      <c r="G738" s="95"/>
      <c r="H738" s="95"/>
      <c r="I738" s="95"/>
      <c r="J738" s="95"/>
      <c r="K738" s="95"/>
    </row>
    <row r="739" spans="2:11">
      <c r="B739" s="94"/>
      <c r="C739" s="94"/>
      <c r="D739" s="94"/>
      <c r="E739" s="95"/>
      <c r="F739" s="95"/>
      <c r="G739" s="95"/>
      <c r="H739" s="95"/>
      <c r="I739" s="95"/>
      <c r="J739" s="95"/>
      <c r="K739" s="95"/>
    </row>
    <row r="740" spans="2:11">
      <c r="B740" s="94"/>
      <c r="C740" s="94"/>
      <c r="D740" s="94"/>
      <c r="E740" s="95"/>
      <c r="F740" s="95"/>
      <c r="G740" s="95"/>
      <c r="H740" s="95"/>
      <c r="I740" s="95"/>
      <c r="J740" s="95"/>
      <c r="K740" s="95"/>
    </row>
    <row r="741" spans="2:11">
      <c r="B741" s="94"/>
      <c r="C741" s="94"/>
      <c r="D741" s="94"/>
      <c r="E741" s="95"/>
      <c r="F741" s="95"/>
      <c r="G741" s="95"/>
      <c r="H741" s="95"/>
      <c r="I741" s="95"/>
      <c r="J741" s="95"/>
      <c r="K741" s="95"/>
    </row>
    <row r="742" spans="2:11">
      <c r="B742" s="94"/>
      <c r="C742" s="94"/>
      <c r="D742" s="94"/>
      <c r="E742" s="95"/>
      <c r="F742" s="95"/>
      <c r="G742" s="95"/>
      <c r="H742" s="95"/>
      <c r="I742" s="95"/>
      <c r="J742" s="95"/>
      <c r="K742" s="95"/>
    </row>
    <row r="743" spans="2:11">
      <c r="B743" s="94"/>
      <c r="C743" s="94"/>
      <c r="D743" s="94"/>
      <c r="E743" s="95"/>
      <c r="F743" s="95"/>
      <c r="G743" s="95"/>
      <c r="H743" s="95"/>
      <c r="I743" s="95"/>
      <c r="J743" s="95"/>
      <c r="K743" s="95"/>
    </row>
    <row r="744" spans="2:11">
      <c r="B744" s="94"/>
      <c r="C744" s="94"/>
      <c r="D744" s="94"/>
      <c r="E744" s="95"/>
      <c r="F744" s="95"/>
      <c r="G744" s="95"/>
      <c r="H744" s="95"/>
      <c r="I744" s="95"/>
      <c r="J744" s="95"/>
      <c r="K744" s="95"/>
    </row>
    <row r="745" spans="2:11">
      <c r="B745" s="94"/>
      <c r="C745" s="94"/>
      <c r="D745" s="94"/>
      <c r="E745" s="95"/>
      <c r="F745" s="95"/>
      <c r="G745" s="95"/>
      <c r="H745" s="95"/>
      <c r="I745" s="95"/>
      <c r="J745" s="95"/>
      <c r="K745" s="95"/>
    </row>
    <row r="746" spans="2:11">
      <c r="B746" s="94"/>
      <c r="C746" s="94"/>
      <c r="D746" s="94"/>
      <c r="E746" s="95"/>
      <c r="F746" s="95"/>
      <c r="G746" s="95"/>
      <c r="H746" s="95"/>
      <c r="I746" s="95"/>
      <c r="J746" s="95"/>
      <c r="K746" s="95"/>
    </row>
    <row r="747" spans="2:11">
      <c r="B747" s="94"/>
      <c r="C747" s="94"/>
      <c r="D747" s="94"/>
      <c r="E747" s="95"/>
      <c r="F747" s="95"/>
      <c r="G747" s="95"/>
      <c r="H747" s="95"/>
      <c r="I747" s="95"/>
      <c r="J747" s="95"/>
      <c r="K747" s="95"/>
    </row>
    <row r="748" spans="2:11">
      <c r="B748" s="94"/>
      <c r="C748" s="94"/>
      <c r="D748" s="94"/>
      <c r="E748" s="95"/>
      <c r="F748" s="95"/>
      <c r="G748" s="95"/>
      <c r="H748" s="95"/>
      <c r="I748" s="95"/>
      <c r="J748" s="95"/>
      <c r="K748" s="95"/>
    </row>
    <row r="749" spans="2:11">
      <c r="B749" s="94"/>
      <c r="C749" s="94"/>
      <c r="D749" s="94"/>
      <c r="E749" s="95"/>
      <c r="F749" s="95"/>
      <c r="G749" s="95"/>
      <c r="H749" s="95"/>
      <c r="I749" s="95"/>
      <c r="J749" s="95"/>
      <c r="K749" s="95"/>
    </row>
    <row r="750" spans="2:11">
      <c r="B750" s="94"/>
      <c r="C750" s="94"/>
      <c r="D750" s="94"/>
      <c r="E750" s="95"/>
      <c r="F750" s="95"/>
      <c r="G750" s="95"/>
      <c r="H750" s="95"/>
      <c r="I750" s="95"/>
      <c r="J750" s="95"/>
      <c r="K750" s="95"/>
    </row>
    <row r="751" spans="2:11">
      <c r="B751" s="94"/>
      <c r="C751" s="94"/>
      <c r="D751" s="94"/>
      <c r="E751" s="95"/>
      <c r="F751" s="95"/>
      <c r="G751" s="95"/>
      <c r="H751" s="95"/>
      <c r="I751" s="95"/>
      <c r="J751" s="95"/>
      <c r="K751" s="95"/>
    </row>
    <row r="752" spans="2:11">
      <c r="B752" s="94"/>
      <c r="C752" s="94"/>
      <c r="D752" s="94"/>
      <c r="E752" s="95"/>
      <c r="F752" s="95"/>
      <c r="G752" s="95"/>
      <c r="H752" s="95"/>
      <c r="I752" s="95"/>
      <c r="J752" s="95"/>
      <c r="K752" s="95"/>
    </row>
    <row r="753" spans="2:11">
      <c r="B753" s="94"/>
      <c r="C753" s="94"/>
      <c r="D753" s="94"/>
      <c r="E753" s="95"/>
      <c r="F753" s="95"/>
      <c r="G753" s="95"/>
      <c r="H753" s="95"/>
      <c r="I753" s="95"/>
      <c r="J753" s="95"/>
      <c r="K753" s="95"/>
    </row>
    <row r="754" spans="2:11">
      <c r="B754" s="94"/>
      <c r="C754" s="94"/>
      <c r="D754" s="94"/>
      <c r="E754" s="95"/>
      <c r="F754" s="95"/>
      <c r="G754" s="95"/>
      <c r="H754" s="95"/>
      <c r="I754" s="95"/>
      <c r="J754" s="95"/>
      <c r="K754" s="95"/>
    </row>
    <row r="755" spans="2:11">
      <c r="B755" s="94"/>
      <c r="C755" s="94"/>
      <c r="D755" s="94"/>
      <c r="E755" s="95"/>
      <c r="F755" s="95"/>
      <c r="G755" s="95"/>
      <c r="H755" s="95"/>
      <c r="I755" s="95"/>
      <c r="J755" s="95"/>
      <c r="K755" s="95"/>
    </row>
    <row r="756" spans="2:11">
      <c r="B756" s="94"/>
      <c r="C756" s="94"/>
      <c r="D756" s="94"/>
      <c r="E756" s="95"/>
      <c r="F756" s="95"/>
      <c r="G756" s="95"/>
      <c r="H756" s="95"/>
      <c r="I756" s="95"/>
      <c r="J756" s="95"/>
      <c r="K756" s="95"/>
    </row>
    <row r="757" spans="2:11">
      <c r="B757" s="94"/>
      <c r="C757" s="94"/>
      <c r="D757" s="94"/>
      <c r="E757" s="95"/>
      <c r="F757" s="95"/>
      <c r="G757" s="95"/>
      <c r="H757" s="95"/>
      <c r="I757" s="95"/>
      <c r="J757" s="95"/>
      <c r="K757" s="95"/>
    </row>
    <row r="758" spans="2:11">
      <c r="B758" s="94"/>
      <c r="C758" s="94"/>
      <c r="D758" s="94"/>
      <c r="E758" s="95"/>
      <c r="F758" s="95"/>
      <c r="G758" s="95"/>
      <c r="H758" s="95"/>
      <c r="I758" s="95"/>
      <c r="J758" s="95"/>
      <c r="K758" s="95"/>
    </row>
    <row r="759" spans="2:11">
      <c r="B759" s="94"/>
      <c r="C759" s="94"/>
      <c r="D759" s="94"/>
      <c r="E759" s="95"/>
      <c r="F759" s="95"/>
      <c r="G759" s="95"/>
      <c r="H759" s="95"/>
      <c r="I759" s="95"/>
      <c r="J759" s="95"/>
      <c r="K759" s="95"/>
    </row>
    <row r="760" spans="2:11">
      <c r="B760" s="94"/>
      <c r="C760" s="94"/>
      <c r="D760" s="94"/>
      <c r="E760" s="95"/>
      <c r="F760" s="95"/>
      <c r="G760" s="95"/>
      <c r="H760" s="95"/>
      <c r="I760" s="95"/>
      <c r="J760" s="95"/>
      <c r="K760" s="95"/>
    </row>
    <row r="761" spans="2:11">
      <c r="B761" s="94"/>
      <c r="C761" s="94"/>
      <c r="D761" s="94"/>
      <c r="E761" s="95"/>
      <c r="F761" s="95"/>
      <c r="G761" s="95"/>
      <c r="H761" s="95"/>
      <c r="I761" s="95"/>
      <c r="J761" s="95"/>
      <c r="K761" s="95"/>
    </row>
    <row r="762" spans="2:11">
      <c r="B762" s="94"/>
      <c r="C762" s="94"/>
      <c r="D762" s="94"/>
      <c r="E762" s="95"/>
      <c r="F762" s="95"/>
      <c r="G762" s="95"/>
      <c r="H762" s="95"/>
      <c r="I762" s="95"/>
      <c r="J762" s="95"/>
      <c r="K762" s="95"/>
    </row>
    <row r="763" spans="2:11">
      <c r="B763" s="94"/>
      <c r="C763" s="94"/>
      <c r="D763" s="94"/>
      <c r="E763" s="95"/>
      <c r="F763" s="95"/>
      <c r="G763" s="95"/>
      <c r="H763" s="95"/>
      <c r="I763" s="95"/>
      <c r="J763" s="95"/>
      <c r="K763" s="95"/>
    </row>
    <row r="764" spans="2:11">
      <c r="B764" s="94"/>
      <c r="C764" s="94"/>
      <c r="D764" s="94"/>
      <c r="E764" s="95"/>
      <c r="F764" s="95"/>
      <c r="G764" s="95"/>
      <c r="H764" s="95"/>
      <c r="I764" s="95"/>
      <c r="J764" s="95"/>
      <c r="K764" s="95"/>
    </row>
    <row r="765" spans="2:11">
      <c r="B765" s="94"/>
      <c r="C765" s="94"/>
      <c r="D765" s="94"/>
      <c r="E765" s="95"/>
      <c r="F765" s="95"/>
      <c r="G765" s="95"/>
      <c r="H765" s="95"/>
      <c r="I765" s="95"/>
      <c r="J765" s="95"/>
      <c r="K765" s="95"/>
    </row>
    <row r="766" spans="2:11">
      <c r="B766" s="94"/>
      <c r="C766" s="94"/>
      <c r="D766" s="94"/>
      <c r="E766" s="95"/>
      <c r="F766" s="95"/>
      <c r="G766" s="95"/>
      <c r="H766" s="95"/>
      <c r="I766" s="95"/>
      <c r="J766" s="95"/>
      <c r="K766" s="95"/>
    </row>
    <row r="767" spans="2:11">
      <c r="B767" s="94"/>
      <c r="C767" s="94"/>
      <c r="D767" s="94"/>
      <c r="E767" s="95"/>
      <c r="F767" s="95"/>
      <c r="G767" s="95"/>
      <c r="H767" s="95"/>
      <c r="I767" s="95"/>
      <c r="J767" s="95"/>
      <c r="K767" s="95"/>
    </row>
    <row r="768" spans="2:11">
      <c r="B768" s="94"/>
      <c r="C768" s="94"/>
      <c r="D768" s="94"/>
      <c r="E768" s="95"/>
      <c r="F768" s="95"/>
      <c r="G768" s="95"/>
      <c r="H768" s="95"/>
      <c r="I768" s="95"/>
      <c r="J768" s="95"/>
      <c r="K768" s="95"/>
    </row>
    <row r="769" spans="2:11">
      <c r="B769" s="94"/>
      <c r="C769" s="94"/>
      <c r="D769" s="94"/>
      <c r="E769" s="95"/>
      <c r="F769" s="95"/>
      <c r="G769" s="95"/>
      <c r="H769" s="95"/>
      <c r="I769" s="95"/>
      <c r="J769" s="95"/>
      <c r="K769" s="95"/>
    </row>
    <row r="770" spans="2:11">
      <c r="B770" s="94"/>
      <c r="C770" s="94"/>
      <c r="D770" s="94"/>
      <c r="E770" s="95"/>
      <c r="F770" s="95"/>
      <c r="G770" s="95"/>
      <c r="H770" s="95"/>
      <c r="I770" s="95"/>
      <c r="J770" s="95"/>
      <c r="K770" s="95"/>
    </row>
    <row r="771" spans="2:11">
      <c r="B771" s="94"/>
      <c r="C771" s="94"/>
      <c r="D771" s="94"/>
      <c r="E771" s="95"/>
      <c r="F771" s="95"/>
      <c r="G771" s="95"/>
      <c r="H771" s="95"/>
      <c r="I771" s="95"/>
      <c r="J771" s="95"/>
      <c r="K771" s="95"/>
    </row>
    <row r="772" spans="2:11">
      <c r="B772" s="94"/>
      <c r="C772" s="94"/>
      <c r="D772" s="94"/>
      <c r="E772" s="95"/>
      <c r="F772" s="95"/>
      <c r="G772" s="95"/>
      <c r="H772" s="95"/>
      <c r="I772" s="95"/>
      <c r="J772" s="95"/>
      <c r="K772" s="95"/>
    </row>
    <row r="773" spans="2:11">
      <c r="B773" s="94"/>
      <c r="C773" s="94"/>
      <c r="D773" s="94"/>
      <c r="E773" s="95"/>
      <c r="F773" s="95"/>
      <c r="G773" s="95"/>
      <c r="H773" s="95"/>
      <c r="I773" s="95"/>
      <c r="J773" s="95"/>
      <c r="K773" s="95"/>
    </row>
    <row r="774" spans="2:11">
      <c r="B774" s="94"/>
      <c r="C774" s="94"/>
      <c r="D774" s="94"/>
      <c r="E774" s="95"/>
      <c r="F774" s="95"/>
      <c r="G774" s="95"/>
      <c r="H774" s="95"/>
      <c r="I774" s="95"/>
      <c r="J774" s="95"/>
      <c r="K774" s="95"/>
    </row>
    <row r="775" spans="2:11">
      <c r="B775" s="94"/>
      <c r="C775" s="94"/>
      <c r="D775" s="94"/>
      <c r="E775" s="95"/>
      <c r="F775" s="95"/>
      <c r="G775" s="95"/>
      <c r="H775" s="95"/>
      <c r="I775" s="95"/>
      <c r="J775" s="95"/>
      <c r="K775" s="95"/>
    </row>
    <row r="776" spans="2:11">
      <c r="B776" s="94"/>
      <c r="C776" s="94"/>
      <c r="D776" s="94"/>
      <c r="E776" s="95"/>
      <c r="F776" s="95"/>
      <c r="G776" s="95"/>
      <c r="H776" s="95"/>
      <c r="I776" s="95"/>
      <c r="J776" s="95"/>
      <c r="K776" s="95"/>
    </row>
    <row r="777" spans="2:11">
      <c r="B777" s="94"/>
      <c r="C777" s="94"/>
      <c r="D777" s="94"/>
      <c r="E777" s="95"/>
      <c r="F777" s="95"/>
      <c r="G777" s="95"/>
      <c r="H777" s="95"/>
      <c r="I777" s="95"/>
      <c r="J777" s="95"/>
      <c r="K777" s="95"/>
    </row>
    <row r="778" spans="2:11">
      <c r="B778" s="94"/>
      <c r="C778" s="94"/>
      <c r="D778" s="94"/>
      <c r="E778" s="95"/>
      <c r="F778" s="95"/>
      <c r="G778" s="95"/>
      <c r="H778" s="95"/>
      <c r="I778" s="95"/>
      <c r="J778" s="95"/>
      <c r="K778" s="95"/>
    </row>
    <row r="779" spans="2:11">
      <c r="B779" s="94"/>
      <c r="C779" s="94"/>
      <c r="D779" s="94"/>
      <c r="E779" s="95"/>
      <c r="F779" s="95"/>
      <c r="G779" s="95"/>
      <c r="H779" s="95"/>
      <c r="I779" s="95"/>
      <c r="J779" s="95"/>
      <c r="K779" s="95"/>
    </row>
    <row r="780" spans="2:11">
      <c r="B780" s="94"/>
      <c r="C780" s="94"/>
      <c r="D780" s="94"/>
      <c r="E780" s="95"/>
      <c r="F780" s="95"/>
      <c r="G780" s="95"/>
      <c r="H780" s="95"/>
      <c r="I780" s="95"/>
      <c r="J780" s="95"/>
      <c r="K780" s="95"/>
    </row>
    <row r="781" spans="2:11">
      <c r="B781" s="94"/>
      <c r="C781" s="94"/>
      <c r="D781" s="94"/>
      <c r="E781" s="95"/>
      <c r="F781" s="95"/>
      <c r="G781" s="95"/>
      <c r="H781" s="95"/>
      <c r="I781" s="95"/>
      <c r="J781" s="95"/>
      <c r="K781" s="95"/>
    </row>
    <row r="782" spans="2:11">
      <c r="B782" s="94"/>
      <c r="C782" s="94"/>
      <c r="D782" s="94"/>
      <c r="E782" s="95"/>
      <c r="F782" s="95"/>
      <c r="G782" s="95"/>
      <c r="H782" s="95"/>
      <c r="I782" s="95"/>
      <c r="J782" s="95"/>
      <c r="K782" s="95"/>
    </row>
    <row r="783" spans="2:11">
      <c r="B783" s="94"/>
      <c r="C783" s="94"/>
      <c r="D783" s="94"/>
      <c r="E783" s="95"/>
      <c r="F783" s="95"/>
      <c r="G783" s="95"/>
      <c r="H783" s="95"/>
      <c r="I783" s="95"/>
      <c r="J783" s="95"/>
      <c r="K783" s="95"/>
    </row>
    <row r="784" spans="2:11">
      <c r="B784" s="94"/>
      <c r="C784" s="94"/>
      <c r="D784" s="94"/>
      <c r="E784" s="95"/>
      <c r="F784" s="95"/>
      <c r="G784" s="95"/>
      <c r="H784" s="95"/>
      <c r="I784" s="95"/>
      <c r="J784" s="95"/>
      <c r="K784" s="95"/>
    </row>
    <row r="785" spans="2:11">
      <c r="B785" s="94"/>
      <c r="C785" s="94"/>
      <c r="D785" s="94"/>
      <c r="E785" s="95"/>
      <c r="F785" s="95"/>
      <c r="G785" s="95"/>
      <c r="H785" s="95"/>
      <c r="I785" s="95"/>
      <c r="J785" s="95"/>
      <c r="K785" s="95"/>
    </row>
    <row r="786" spans="2:11">
      <c r="B786" s="94"/>
      <c r="C786" s="94"/>
      <c r="D786" s="94"/>
      <c r="E786" s="95"/>
      <c r="F786" s="95"/>
      <c r="G786" s="95"/>
      <c r="H786" s="95"/>
      <c r="I786" s="95"/>
      <c r="J786" s="95"/>
      <c r="K786" s="95"/>
    </row>
    <row r="787" spans="2:11">
      <c r="B787" s="94"/>
      <c r="C787" s="94"/>
      <c r="D787" s="94"/>
      <c r="E787" s="95"/>
      <c r="F787" s="95"/>
      <c r="G787" s="95"/>
      <c r="H787" s="95"/>
      <c r="I787" s="95"/>
      <c r="J787" s="95"/>
      <c r="K787" s="95"/>
    </row>
    <row r="788" spans="2:11">
      <c r="B788" s="94"/>
      <c r="C788" s="94"/>
      <c r="D788" s="94"/>
      <c r="E788" s="95"/>
      <c r="F788" s="95"/>
      <c r="G788" s="95"/>
      <c r="H788" s="95"/>
      <c r="I788" s="95"/>
      <c r="J788" s="95"/>
      <c r="K788" s="95"/>
    </row>
    <row r="789" spans="2:11">
      <c r="B789" s="94"/>
      <c r="C789" s="94"/>
      <c r="D789" s="94"/>
      <c r="E789" s="95"/>
      <c r="F789" s="95"/>
      <c r="G789" s="95"/>
      <c r="H789" s="95"/>
      <c r="I789" s="95"/>
      <c r="J789" s="95"/>
      <c r="K789" s="95"/>
    </row>
    <row r="790" spans="2:11">
      <c r="B790" s="94"/>
      <c r="C790" s="94"/>
      <c r="D790" s="94"/>
      <c r="E790" s="95"/>
      <c r="F790" s="95"/>
      <c r="G790" s="95"/>
      <c r="H790" s="95"/>
      <c r="I790" s="95"/>
      <c r="J790" s="95"/>
      <c r="K790" s="95"/>
    </row>
    <row r="791" spans="2:11">
      <c r="B791" s="94"/>
      <c r="C791" s="94"/>
      <c r="D791" s="94"/>
      <c r="E791" s="95"/>
      <c r="F791" s="95"/>
      <c r="G791" s="95"/>
      <c r="H791" s="95"/>
      <c r="I791" s="95"/>
      <c r="J791" s="95"/>
      <c r="K791" s="95"/>
    </row>
    <row r="792" spans="2:11">
      <c r="B792" s="94"/>
      <c r="C792" s="94"/>
      <c r="D792" s="94"/>
      <c r="E792" s="95"/>
      <c r="F792" s="95"/>
      <c r="G792" s="95"/>
      <c r="H792" s="95"/>
      <c r="I792" s="95"/>
      <c r="J792" s="95"/>
      <c r="K792" s="95"/>
    </row>
    <row r="793" spans="2:11">
      <c r="B793" s="94"/>
      <c r="C793" s="94"/>
      <c r="D793" s="94"/>
      <c r="E793" s="95"/>
      <c r="F793" s="95"/>
      <c r="G793" s="95"/>
      <c r="H793" s="95"/>
      <c r="I793" s="95"/>
      <c r="J793" s="95"/>
      <c r="K793" s="95"/>
    </row>
    <row r="794" spans="2:11">
      <c r="B794" s="94"/>
      <c r="C794" s="94"/>
      <c r="D794" s="94"/>
      <c r="E794" s="95"/>
      <c r="F794" s="95"/>
      <c r="G794" s="95"/>
      <c r="H794" s="95"/>
      <c r="I794" s="95"/>
      <c r="J794" s="95"/>
      <c r="K794" s="95"/>
    </row>
    <row r="795" spans="2:11">
      <c r="B795" s="94"/>
      <c r="C795" s="94"/>
      <c r="D795" s="94"/>
      <c r="E795" s="95"/>
      <c r="F795" s="95"/>
      <c r="G795" s="95"/>
      <c r="H795" s="95"/>
      <c r="I795" s="95"/>
      <c r="J795" s="95"/>
      <c r="K795" s="95"/>
    </row>
    <row r="796" spans="2:11">
      <c r="B796" s="94"/>
      <c r="C796" s="94"/>
      <c r="D796" s="94"/>
      <c r="E796" s="95"/>
      <c r="F796" s="95"/>
      <c r="G796" s="95"/>
      <c r="H796" s="95"/>
      <c r="I796" s="95"/>
      <c r="J796" s="95"/>
      <c r="K796" s="95"/>
    </row>
    <row r="797" spans="2:11">
      <c r="B797" s="94"/>
      <c r="C797" s="94"/>
      <c r="D797" s="94"/>
      <c r="E797" s="95"/>
      <c r="F797" s="95"/>
      <c r="G797" s="95"/>
      <c r="H797" s="95"/>
      <c r="I797" s="95"/>
      <c r="J797" s="95"/>
      <c r="K797" s="95"/>
    </row>
    <row r="798" spans="2:11">
      <c r="B798" s="94"/>
      <c r="C798" s="94"/>
      <c r="D798" s="94"/>
      <c r="E798" s="95"/>
      <c r="F798" s="95"/>
      <c r="G798" s="95"/>
      <c r="H798" s="95"/>
      <c r="I798" s="95"/>
      <c r="J798" s="95"/>
      <c r="K798" s="95"/>
    </row>
    <row r="799" spans="2:11">
      <c r="B799" s="94"/>
      <c r="C799" s="94"/>
      <c r="D799" s="94"/>
      <c r="E799" s="95"/>
      <c r="F799" s="95"/>
      <c r="G799" s="95"/>
      <c r="H799" s="95"/>
      <c r="I799" s="95"/>
      <c r="J799" s="95"/>
      <c r="K799" s="95"/>
    </row>
    <row r="800" spans="2:11">
      <c r="B800" s="94"/>
      <c r="C800" s="94"/>
      <c r="D800" s="94"/>
      <c r="E800" s="95"/>
      <c r="F800" s="95"/>
      <c r="G800" s="95"/>
      <c r="H800" s="95"/>
      <c r="I800" s="95"/>
      <c r="J800" s="95"/>
      <c r="K800" s="95"/>
    </row>
    <row r="801" spans="2:11">
      <c r="B801" s="94"/>
      <c r="C801" s="94"/>
      <c r="D801" s="94"/>
      <c r="E801" s="95"/>
      <c r="F801" s="95"/>
      <c r="G801" s="95"/>
      <c r="H801" s="95"/>
      <c r="I801" s="95"/>
      <c r="J801" s="95"/>
      <c r="K801" s="95"/>
    </row>
    <row r="802" spans="2:11">
      <c r="B802" s="94"/>
      <c r="C802" s="94"/>
      <c r="D802" s="94"/>
      <c r="E802" s="95"/>
      <c r="F802" s="95"/>
      <c r="G802" s="95"/>
      <c r="H802" s="95"/>
      <c r="I802" s="95"/>
      <c r="J802" s="95"/>
      <c r="K802" s="95"/>
    </row>
    <row r="803" spans="2:11">
      <c r="B803" s="94"/>
      <c r="C803" s="94"/>
      <c r="D803" s="94"/>
      <c r="E803" s="95"/>
      <c r="F803" s="95"/>
      <c r="G803" s="95"/>
      <c r="H803" s="95"/>
      <c r="I803" s="95"/>
      <c r="J803" s="95"/>
      <c r="K803" s="95"/>
    </row>
    <row r="804" spans="2:11">
      <c r="B804" s="94"/>
      <c r="C804" s="94"/>
      <c r="D804" s="94"/>
      <c r="E804" s="95"/>
      <c r="F804" s="95"/>
      <c r="G804" s="95"/>
      <c r="H804" s="95"/>
      <c r="I804" s="95"/>
      <c r="J804" s="95"/>
      <c r="K804" s="95"/>
    </row>
    <row r="805" spans="2:11">
      <c r="B805" s="94"/>
      <c r="C805" s="94"/>
      <c r="D805" s="94"/>
      <c r="E805" s="95"/>
      <c r="F805" s="95"/>
      <c r="G805" s="95"/>
      <c r="H805" s="95"/>
      <c r="I805" s="95"/>
      <c r="J805" s="95"/>
      <c r="K805" s="95"/>
    </row>
    <row r="806" spans="2:11">
      <c r="B806" s="94"/>
      <c r="C806" s="94"/>
      <c r="D806" s="94"/>
      <c r="E806" s="95"/>
      <c r="F806" s="95"/>
      <c r="G806" s="95"/>
      <c r="H806" s="95"/>
      <c r="I806" s="95"/>
      <c r="J806" s="95"/>
      <c r="K806" s="95"/>
    </row>
    <row r="807" spans="2:11">
      <c r="B807" s="94"/>
      <c r="C807" s="94"/>
      <c r="D807" s="94"/>
      <c r="E807" s="95"/>
      <c r="F807" s="95"/>
      <c r="G807" s="95"/>
      <c r="H807" s="95"/>
      <c r="I807" s="95"/>
      <c r="J807" s="95"/>
      <c r="K807" s="95"/>
    </row>
    <row r="808" spans="2:11">
      <c r="B808" s="94"/>
      <c r="C808" s="94"/>
      <c r="D808" s="94"/>
      <c r="E808" s="95"/>
      <c r="F808" s="95"/>
      <c r="G808" s="95"/>
      <c r="H808" s="95"/>
      <c r="I808" s="95"/>
      <c r="J808" s="95"/>
      <c r="K808" s="95"/>
    </row>
    <row r="809" spans="2:11">
      <c r="B809" s="94"/>
      <c r="C809" s="94"/>
      <c r="D809" s="94"/>
      <c r="E809" s="95"/>
      <c r="F809" s="95"/>
      <c r="G809" s="95"/>
      <c r="H809" s="95"/>
      <c r="I809" s="95"/>
      <c r="J809" s="95"/>
      <c r="K809" s="95"/>
    </row>
    <row r="810" spans="2:11">
      <c r="B810" s="94"/>
      <c r="C810" s="94"/>
      <c r="D810" s="94"/>
      <c r="E810" s="95"/>
      <c r="F810" s="95"/>
      <c r="G810" s="95"/>
      <c r="H810" s="95"/>
      <c r="I810" s="95"/>
      <c r="J810" s="95"/>
      <c r="K810" s="95"/>
    </row>
    <row r="811" spans="2:11">
      <c r="B811" s="94"/>
      <c r="C811" s="94"/>
      <c r="D811" s="94"/>
      <c r="E811" s="95"/>
      <c r="F811" s="95"/>
      <c r="G811" s="95"/>
      <c r="H811" s="95"/>
      <c r="I811" s="95"/>
      <c r="J811" s="95"/>
      <c r="K811" s="95"/>
    </row>
    <row r="812" spans="2:11">
      <c r="B812" s="94"/>
      <c r="C812" s="94"/>
      <c r="D812" s="94"/>
      <c r="E812" s="95"/>
      <c r="F812" s="95"/>
      <c r="G812" s="95"/>
      <c r="H812" s="95"/>
      <c r="I812" s="95"/>
      <c r="J812" s="95"/>
      <c r="K812" s="95"/>
    </row>
    <row r="813" spans="2:11">
      <c r="B813" s="94"/>
      <c r="C813" s="94"/>
      <c r="D813" s="94"/>
      <c r="E813" s="95"/>
      <c r="F813" s="95"/>
      <c r="G813" s="95"/>
      <c r="H813" s="95"/>
      <c r="I813" s="95"/>
      <c r="J813" s="95"/>
      <c r="K813" s="95"/>
    </row>
    <row r="814" spans="2:11">
      <c r="B814" s="94"/>
      <c r="C814" s="94"/>
      <c r="D814" s="94"/>
      <c r="E814" s="95"/>
      <c r="F814" s="95"/>
      <c r="G814" s="95"/>
      <c r="H814" s="95"/>
      <c r="I814" s="95"/>
      <c r="J814" s="95"/>
      <c r="K814" s="95"/>
    </row>
    <row r="815" spans="2:11">
      <c r="B815" s="94"/>
      <c r="C815" s="94"/>
      <c r="D815" s="94"/>
      <c r="E815" s="95"/>
      <c r="F815" s="95"/>
      <c r="G815" s="95"/>
      <c r="H815" s="95"/>
      <c r="I815" s="95"/>
      <c r="J815" s="95"/>
      <c r="K815" s="95"/>
    </row>
    <row r="816" spans="2:11">
      <c r="B816" s="94"/>
      <c r="C816" s="94"/>
      <c r="D816" s="94"/>
      <c r="E816" s="95"/>
      <c r="F816" s="95"/>
      <c r="G816" s="95"/>
      <c r="H816" s="95"/>
      <c r="I816" s="95"/>
      <c r="J816" s="95"/>
      <c r="K816" s="95"/>
    </row>
    <row r="817" spans="2:11">
      <c r="B817" s="94"/>
      <c r="C817" s="94"/>
      <c r="D817" s="94"/>
      <c r="E817" s="95"/>
      <c r="F817" s="95"/>
      <c r="G817" s="95"/>
      <c r="H817" s="95"/>
      <c r="I817" s="95"/>
      <c r="J817" s="95"/>
      <c r="K817" s="95"/>
    </row>
    <row r="818" spans="2:11">
      <c r="B818" s="94"/>
      <c r="C818" s="94"/>
      <c r="D818" s="94"/>
      <c r="E818" s="95"/>
      <c r="F818" s="95"/>
      <c r="G818" s="95"/>
      <c r="H818" s="95"/>
      <c r="I818" s="95"/>
      <c r="J818" s="95"/>
      <c r="K818" s="95"/>
    </row>
    <row r="819" spans="2:11">
      <c r="B819" s="94"/>
      <c r="C819" s="94"/>
      <c r="D819" s="94"/>
      <c r="E819" s="95"/>
      <c r="F819" s="95"/>
      <c r="G819" s="95"/>
      <c r="H819" s="95"/>
      <c r="I819" s="95"/>
      <c r="J819" s="95"/>
      <c r="K819" s="95"/>
    </row>
    <row r="820" spans="2:11">
      <c r="B820" s="94"/>
      <c r="C820" s="94"/>
      <c r="D820" s="94"/>
      <c r="E820" s="95"/>
      <c r="F820" s="95"/>
      <c r="G820" s="95"/>
      <c r="H820" s="95"/>
      <c r="I820" s="95"/>
      <c r="J820" s="95"/>
      <c r="K820" s="95"/>
    </row>
    <row r="821" spans="2:11">
      <c r="B821" s="94"/>
      <c r="C821" s="94"/>
      <c r="D821" s="94"/>
      <c r="E821" s="95"/>
      <c r="F821" s="95"/>
      <c r="G821" s="95"/>
      <c r="H821" s="95"/>
      <c r="I821" s="95"/>
      <c r="J821" s="95"/>
      <c r="K821" s="95"/>
    </row>
    <row r="822" spans="2:11">
      <c r="B822" s="94"/>
      <c r="C822" s="94"/>
      <c r="D822" s="94"/>
      <c r="E822" s="95"/>
      <c r="F822" s="95"/>
      <c r="G822" s="95"/>
      <c r="H822" s="95"/>
      <c r="I822" s="95"/>
      <c r="J822" s="95"/>
      <c r="K822" s="95"/>
    </row>
    <row r="823" spans="2:11">
      <c r="B823" s="94"/>
      <c r="C823" s="94"/>
      <c r="D823" s="94"/>
      <c r="E823" s="95"/>
      <c r="F823" s="95"/>
      <c r="G823" s="95"/>
      <c r="H823" s="95"/>
      <c r="I823" s="95"/>
      <c r="J823" s="95"/>
      <c r="K823" s="95"/>
    </row>
    <row r="824" spans="2:11">
      <c r="B824" s="94"/>
      <c r="C824" s="94"/>
      <c r="D824" s="94"/>
      <c r="E824" s="95"/>
      <c r="F824" s="95"/>
      <c r="G824" s="95"/>
      <c r="H824" s="95"/>
      <c r="I824" s="95"/>
      <c r="J824" s="95"/>
      <c r="K824" s="95"/>
    </row>
    <row r="825" spans="2:11">
      <c r="B825" s="94"/>
      <c r="C825" s="94"/>
      <c r="D825" s="94"/>
      <c r="E825" s="95"/>
      <c r="F825" s="95"/>
      <c r="G825" s="95"/>
      <c r="H825" s="95"/>
      <c r="I825" s="95"/>
      <c r="J825" s="95"/>
      <c r="K825" s="95"/>
    </row>
    <row r="826" spans="2:11">
      <c r="B826" s="94"/>
      <c r="C826" s="94"/>
      <c r="D826" s="94"/>
      <c r="E826" s="95"/>
      <c r="F826" s="95"/>
      <c r="G826" s="95"/>
      <c r="H826" s="95"/>
      <c r="I826" s="95"/>
      <c r="J826" s="95"/>
      <c r="K826" s="95"/>
    </row>
    <row r="827" spans="2:11">
      <c r="B827" s="94"/>
      <c r="C827" s="94"/>
      <c r="D827" s="94"/>
      <c r="E827" s="95"/>
      <c r="F827" s="95"/>
      <c r="G827" s="95"/>
      <c r="H827" s="95"/>
      <c r="I827" s="95"/>
      <c r="J827" s="95"/>
      <c r="K827" s="95"/>
    </row>
    <row r="828" spans="2:11">
      <c r="B828" s="94"/>
      <c r="C828" s="94"/>
      <c r="D828" s="94"/>
      <c r="E828" s="95"/>
      <c r="F828" s="95"/>
      <c r="G828" s="95"/>
      <c r="H828" s="95"/>
      <c r="I828" s="95"/>
      <c r="J828" s="95"/>
      <c r="K828" s="95"/>
    </row>
    <row r="829" spans="2:11">
      <c r="B829" s="94"/>
      <c r="C829" s="94"/>
      <c r="D829" s="94"/>
      <c r="E829" s="95"/>
      <c r="F829" s="95"/>
      <c r="G829" s="95"/>
      <c r="H829" s="95"/>
      <c r="I829" s="95"/>
      <c r="J829" s="95"/>
      <c r="K829" s="95"/>
    </row>
    <row r="830" spans="2:11">
      <c r="B830" s="94"/>
      <c r="C830" s="94"/>
      <c r="D830" s="94"/>
      <c r="E830" s="95"/>
      <c r="F830" s="95"/>
      <c r="G830" s="95"/>
      <c r="H830" s="95"/>
      <c r="I830" s="95"/>
      <c r="J830" s="95"/>
      <c r="K830" s="95"/>
    </row>
    <row r="831" spans="2:11">
      <c r="B831" s="94"/>
      <c r="C831" s="94"/>
      <c r="D831" s="94"/>
      <c r="E831" s="95"/>
      <c r="F831" s="95"/>
      <c r="G831" s="95"/>
      <c r="H831" s="95"/>
      <c r="I831" s="95"/>
      <c r="J831" s="95"/>
      <c r="K831" s="95"/>
    </row>
    <row r="832" spans="2:11">
      <c r="B832" s="94"/>
      <c r="C832" s="94"/>
      <c r="D832" s="94"/>
      <c r="E832" s="95"/>
      <c r="F832" s="95"/>
      <c r="G832" s="95"/>
      <c r="H832" s="95"/>
      <c r="I832" s="95"/>
      <c r="J832" s="95"/>
      <c r="K832" s="95"/>
    </row>
    <row r="833" spans="2:11">
      <c r="B833" s="94"/>
      <c r="C833" s="94"/>
      <c r="D833" s="94"/>
      <c r="E833" s="95"/>
      <c r="F833" s="95"/>
      <c r="G833" s="95"/>
      <c r="H833" s="95"/>
      <c r="I833" s="95"/>
      <c r="J833" s="95"/>
      <c r="K833" s="95"/>
    </row>
    <row r="834" spans="2:11">
      <c r="B834" s="94"/>
      <c r="C834" s="94"/>
      <c r="D834" s="94"/>
      <c r="E834" s="95"/>
      <c r="F834" s="95"/>
      <c r="G834" s="95"/>
      <c r="H834" s="95"/>
      <c r="I834" s="95"/>
      <c r="J834" s="95"/>
      <c r="K834" s="95"/>
    </row>
    <row r="835" spans="2:11">
      <c r="B835" s="94"/>
      <c r="C835" s="94"/>
      <c r="D835" s="94"/>
      <c r="E835" s="95"/>
      <c r="F835" s="95"/>
      <c r="G835" s="95"/>
      <c r="H835" s="95"/>
      <c r="I835" s="95"/>
      <c r="J835" s="95"/>
      <c r="K835" s="95"/>
    </row>
    <row r="836" spans="2:11">
      <c r="B836" s="94"/>
      <c r="C836" s="94"/>
      <c r="D836" s="94"/>
      <c r="E836" s="95"/>
      <c r="F836" s="95"/>
      <c r="G836" s="95"/>
      <c r="H836" s="95"/>
      <c r="I836" s="95"/>
      <c r="J836" s="95"/>
      <c r="K836" s="95"/>
    </row>
    <row r="837" spans="2:11">
      <c r="B837" s="94"/>
      <c r="C837" s="94"/>
      <c r="D837" s="94"/>
      <c r="E837" s="95"/>
      <c r="F837" s="95"/>
      <c r="G837" s="95"/>
      <c r="H837" s="95"/>
      <c r="I837" s="95"/>
      <c r="J837" s="95"/>
      <c r="K837" s="95"/>
    </row>
    <row r="838" spans="2:11">
      <c r="B838" s="94"/>
      <c r="C838" s="94"/>
      <c r="D838" s="94"/>
      <c r="E838" s="95"/>
      <c r="F838" s="95"/>
      <c r="G838" s="95"/>
      <c r="H838" s="95"/>
      <c r="I838" s="95"/>
      <c r="J838" s="95"/>
      <c r="K838" s="95"/>
    </row>
    <row r="839" spans="2:11">
      <c r="B839" s="94"/>
      <c r="C839" s="94"/>
      <c r="D839" s="94"/>
      <c r="E839" s="95"/>
      <c r="F839" s="95"/>
      <c r="G839" s="95"/>
      <c r="H839" s="95"/>
      <c r="I839" s="95"/>
      <c r="J839" s="95"/>
      <c r="K839" s="95"/>
    </row>
    <row r="840" spans="2:11">
      <c r="B840" s="94"/>
      <c r="C840" s="94"/>
      <c r="D840" s="94"/>
      <c r="E840" s="95"/>
      <c r="F840" s="95"/>
      <c r="G840" s="95"/>
      <c r="H840" s="95"/>
      <c r="I840" s="95"/>
      <c r="J840" s="95"/>
      <c r="K840" s="95"/>
    </row>
    <row r="841" spans="2:11">
      <c r="B841" s="94"/>
      <c r="C841" s="94"/>
      <c r="D841" s="94"/>
      <c r="E841" s="95"/>
      <c r="F841" s="95"/>
      <c r="G841" s="95"/>
      <c r="H841" s="95"/>
      <c r="I841" s="95"/>
      <c r="J841" s="95"/>
      <c r="K841" s="95"/>
    </row>
    <row r="842" spans="2:11">
      <c r="B842" s="94"/>
      <c r="C842" s="94"/>
      <c r="D842" s="94"/>
      <c r="E842" s="95"/>
      <c r="F842" s="95"/>
      <c r="G842" s="95"/>
      <c r="H842" s="95"/>
      <c r="I842" s="95"/>
      <c r="J842" s="95"/>
      <c r="K842" s="95"/>
    </row>
    <row r="843" spans="2:11">
      <c r="B843" s="94"/>
      <c r="C843" s="94"/>
      <c r="D843" s="94"/>
      <c r="E843" s="95"/>
      <c r="F843" s="95"/>
      <c r="G843" s="95"/>
      <c r="H843" s="95"/>
      <c r="I843" s="95"/>
      <c r="J843" s="95"/>
      <c r="K843" s="95"/>
    </row>
    <row r="844" spans="2:11">
      <c r="B844" s="94"/>
      <c r="C844" s="94"/>
      <c r="D844" s="94"/>
      <c r="E844" s="95"/>
      <c r="F844" s="95"/>
      <c r="G844" s="95"/>
      <c r="H844" s="95"/>
      <c r="I844" s="95"/>
      <c r="J844" s="95"/>
      <c r="K844" s="95"/>
    </row>
    <row r="845" spans="2:11">
      <c r="B845" s="94"/>
      <c r="C845" s="94"/>
      <c r="D845" s="94"/>
      <c r="E845" s="95"/>
      <c r="F845" s="95"/>
      <c r="G845" s="95"/>
      <c r="H845" s="95"/>
      <c r="I845" s="95"/>
      <c r="J845" s="95"/>
      <c r="K845" s="95"/>
    </row>
    <row r="846" spans="2:11">
      <c r="B846" s="94"/>
      <c r="C846" s="94"/>
      <c r="D846" s="94"/>
      <c r="E846" s="95"/>
      <c r="F846" s="95"/>
      <c r="G846" s="95"/>
      <c r="H846" s="95"/>
      <c r="I846" s="95"/>
      <c r="J846" s="95"/>
      <c r="K846" s="95"/>
    </row>
    <row r="847" spans="2:11">
      <c r="B847" s="94"/>
      <c r="C847" s="94"/>
      <c r="D847" s="94"/>
      <c r="E847" s="95"/>
      <c r="F847" s="95"/>
      <c r="G847" s="95"/>
      <c r="H847" s="95"/>
      <c r="I847" s="95"/>
      <c r="J847" s="95"/>
      <c r="K847" s="95"/>
    </row>
    <row r="848" spans="2:11">
      <c r="B848" s="94"/>
      <c r="C848" s="94"/>
      <c r="D848" s="94"/>
      <c r="E848" s="95"/>
      <c r="F848" s="95"/>
      <c r="G848" s="95"/>
      <c r="H848" s="95"/>
      <c r="I848" s="95"/>
      <c r="J848" s="95"/>
      <c r="K848" s="95"/>
    </row>
    <row r="849" spans="2:11">
      <c r="B849" s="94"/>
      <c r="C849" s="94"/>
      <c r="D849" s="94"/>
      <c r="E849" s="95"/>
      <c r="F849" s="95"/>
      <c r="G849" s="95"/>
      <c r="H849" s="95"/>
      <c r="I849" s="95"/>
      <c r="J849" s="95"/>
      <c r="K849" s="95"/>
    </row>
    <row r="850" spans="2:11">
      <c r="B850" s="94"/>
      <c r="C850" s="94"/>
      <c r="D850" s="94"/>
      <c r="E850" s="95"/>
      <c r="F850" s="95"/>
      <c r="G850" s="95"/>
      <c r="H850" s="95"/>
      <c r="I850" s="95"/>
      <c r="J850" s="95"/>
      <c r="K850" s="95"/>
    </row>
    <row r="851" spans="2:11">
      <c r="B851" s="94"/>
      <c r="C851" s="94"/>
      <c r="D851" s="94"/>
      <c r="E851" s="95"/>
      <c r="F851" s="95"/>
      <c r="G851" s="95"/>
      <c r="H851" s="95"/>
      <c r="I851" s="95"/>
      <c r="J851" s="95"/>
      <c r="K851" s="95"/>
    </row>
    <row r="852" spans="2:11">
      <c r="B852" s="94"/>
      <c r="C852" s="94"/>
      <c r="D852" s="94"/>
      <c r="E852" s="95"/>
      <c r="F852" s="95"/>
      <c r="G852" s="95"/>
      <c r="H852" s="95"/>
      <c r="I852" s="95"/>
      <c r="J852" s="95"/>
      <c r="K852" s="95"/>
    </row>
    <row r="853" spans="2:11">
      <c r="B853" s="94"/>
      <c r="C853" s="94"/>
      <c r="D853" s="94"/>
      <c r="E853" s="95"/>
      <c r="F853" s="95"/>
      <c r="G853" s="95"/>
      <c r="H853" s="95"/>
      <c r="I853" s="95"/>
      <c r="J853" s="95"/>
      <c r="K853" s="95"/>
    </row>
    <row r="854" spans="2:11">
      <c r="B854" s="94"/>
      <c r="C854" s="94"/>
      <c r="D854" s="94"/>
      <c r="E854" s="95"/>
      <c r="F854" s="95"/>
      <c r="G854" s="95"/>
      <c r="H854" s="95"/>
      <c r="I854" s="95"/>
      <c r="J854" s="95"/>
      <c r="K854" s="95"/>
    </row>
    <row r="855" spans="2:11">
      <c r="B855" s="94"/>
      <c r="C855" s="94"/>
      <c r="D855" s="94"/>
      <c r="E855" s="95"/>
      <c r="F855" s="95"/>
      <c r="G855" s="95"/>
      <c r="H855" s="95"/>
      <c r="I855" s="95"/>
      <c r="J855" s="95"/>
      <c r="K855" s="95"/>
    </row>
    <row r="856" spans="2:11">
      <c r="B856" s="94"/>
      <c r="C856" s="94"/>
      <c r="D856" s="94"/>
      <c r="E856" s="95"/>
      <c r="F856" s="95"/>
      <c r="G856" s="95"/>
      <c r="H856" s="95"/>
      <c r="I856" s="95"/>
      <c r="J856" s="95"/>
      <c r="K856" s="95"/>
    </row>
    <row r="857" spans="2:11">
      <c r="B857" s="94"/>
      <c r="C857" s="94"/>
      <c r="D857" s="94"/>
      <c r="E857" s="95"/>
      <c r="F857" s="95"/>
      <c r="G857" s="95"/>
      <c r="H857" s="95"/>
      <c r="I857" s="95"/>
      <c r="J857" s="95"/>
      <c r="K857" s="95"/>
    </row>
    <row r="858" spans="2:11">
      <c r="B858" s="94"/>
      <c r="C858" s="94"/>
      <c r="D858" s="94"/>
      <c r="E858" s="95"/>
      <c r="F858" s="95"/>
      <c r="G858" s="95"/>
      <c r="H858" s="95"/>
      <c r="I858" s="95"/>
      <c r="J858" s="95"/>
      <c r="K858" s="95"/>
    </row>
    <row r="859" spans="2:11">
      <c r="B859" s="94"/>
      <c r="C859" s="94"/>
      <c r="D859" s="94"/>
      <c r="E859" s="95"/>
      <c r="F859" s="95"/>
      <c r="G859" s="95"/>
      <c r="H859" s="95"/>
      <c r="I859" s="95"/>
      <c r="J859" s="95"/>
      <c r="K859" s="95"/>
    </row>
    <row r="860" spans="2:11">
      <c r="B860" s="94"/>
      <c r="C860" s="94"/>
      <c r="D860" s="94"/>
      <c r="E860" s="95"/>
      <c r="F860" s="95"/>
      <c r="G860" s="95"/>
      <c r="H860" s="95"/>
      <c r="I860" s="95"/>
      <c r="J860" s="95"/>
      <c r="K860" s="95"/>
    </row>
    <row r="861" spans="2:11">
      <c r="B861" s="94"/>
      <c r="C861" s="94"/>
      <c r="D861" s="94"/>
      <c r="E861" s="95"/>
      <c r="F861" s="95"/>
      <c r="G861" s="95"/>
      <c r="H861" s="95"/>
      <c r="I861" s="95"/>
      <c r="J861" s="95"/>
      <c r="K861" s="95"/>
    </row>
    <row r="862" spans="2:11">
      <c r="B862" s="94"/>
      <c r="C862" s="94"/>
      <c r="D862" s="94"/>
      <c r="E862" s="95"/>
      <c r="F862" s="95"/>
      <c r="G862" s="95"/>
      <c r="H862" s="95"/>
      <c r="I862" s="95"/>
      <c r="J862" s="95"/>
      <c r="K862" s="95"/>
    </row>
    <row r="863" spans="2:11">
      <c r="B863" s="94"/>
      <c r="C863" s="94"/>
      <c r="D863" s="94"/>
      <c r="E863" s="95"/>
      <c r="F863" s="95"/>
      <c r="G863" s="95"/>
      <c r="H863" s="95"/>
      <c r="I863" s="95"/>
      <c r="J863" s="95"/>
      <c r="K863" s="95"/>
    </row>
    <row r="864" spans="2:11">
      <c r="B864" s="94"/>
      <c r="C864" s="94"/>
      <c r="D864" s="94"/>
      <c r="E864" s="95"/>
      <c r="F864" s="95"/>
      <c r="G864" s="95"/>
      <c r="H864" s="95"/>
      <c r="I864" s="95"/>
      <c r="J864" s="95"/>
      <c r="K864" s="95"/>
    </row>
    <row r="865" spans="2:11">
      <c r="B865" s="94"/>
      <c r="C865" s="94"/>
      <c r="D865" s="94"/>
      <c r="E865" s="95"/>
      <c r="F865" s="95"/>
      <c r="G865" s="95"/>
      <c r="H865" s="95"/>
      <c r="I865" s="95"/>
      <c r="J865" s="95"/>
      <c r="K865" s="95"/>
    </row>
    <row r="866" spans="2:11">
      <c r="B866" s="94"/>
      <c r="C866" s="94"/>
      <c r="D866" s="94"/>
      <c r="E866" s="95"/>
      <c r="F866" s="95"/>
      <c r="G866" s="95"/>
      <c r="H866" s="95"/>
      <c r="I866" s="95"/>
      <c r="J866" s="95"/>
      <c r="K866" s="95"/>
    </row>
    <row r="867" spans="2:11">
      <c r="B867" s="94"/>
      <c r="C867" s="94"/>
      <c r="D867" s="94"/>
      <c r="E867" s="95"/>
      <c r="F867" s="95"/>
      <c r="G867" s="95"/>
      <c r="H867" s="95"/>
      <c r="I867" s="95"/>
      <c r="J867" s="95"/>
      <c r="K867" s="95"/>
    </row>
    <row r="868" spans="2:11">
      <c r="B868" s="94"/>
      <c r="C868" s="94"/>
      <c r="D868" s="94"/>
      <c r="E868" s="95"/>
      <c r="F868" s="95"/>
      <c r="G868" s="95"/>
      <c r="H868" s="95"/>
      <c r="I868" s="95"/>
      <c r="J868" s="95"/>
      <c r="K868" s="95"/>
    </row>
    <row r="869" spans="2:11">
      <c r="B869" s="94"/>
      <c r="C869" s="94"/>
      <c r="D869" s="94"/>
      <c r="E869" s="95"/>
      <c r="F869" s="95"/>
      <c r="G869" s="95"/>
      <c r="H869" s="95"/>
      <c r="I869" s="95"/>
      <c r="J869" s="95"/>
      <c r="K869" s="95"/>
    </row>
    <row r="870" spans="2:11">
      <c r="B870" s="94"/>
      <c r="C870" s="94"/>
      <c r="D870" s="94"/>
      <c r="E870" s="95"/>
      <c r="F870" s="95"/>
      <c r="G870" s="95"/>
      <c r="H870" s="95"/>
      <c r="I870" s="95"/>
      <c r="J870" s="95"/>
      <c r="K870" s="95"/>
    </row>
    <row r="871" spans="2:11">
      <c r="B871" s="94"/>
      <c r="C871" s="94"/>
      <c r="D871" s="94"/>
      <c r="E871" s="95"/>
      <c r="F871" s="95"/>
      <c r="G871" s="95"/>
      <c r="H871" s="95"/>
      <c r="I871" s="95"/>
      <c r="J871" s="95"/>
      <c r="K871" s="95"/>
    </row>
    <row r="872" spans="2:11">
      <c r="B872" s="94"/>
      <c r="C872" s="94"/>
      <c r="D872" s="94"/>
      <c r="E872" s="95"/>
      <c r="F872" s="95"/>
      <c r="G872" s="95"/>
      <c r="H872" s="95"/>
      <c r="I872" s="95"/>
      <c r="J872" s="95"/>
      <c r="K872" s="95"/>
    </row>
    <row r="873" spans="2:11">
      <c r="B873" s="94"/>
      <c r="C873" s="94"/>
      <c r="D873" s="94"/>
      <c r="E873" s="95"/>
      <c r="F873" s="95"/>
      <c r="G873" s="95"/>
      <c r="H873" s="95"/>
      <c r="I873" s="95"/>
      <c r="J873" s="95"/>
      <c r="K873" s="95"/>
    </row>
    <row r="874" spans="2:11">
      <c r="B874" s="94"/>
      <c r="C874" s="94"/>
      <c r="D874" s="94"/>
      <c r="E874" s="95"/>
      <c r="F874" s="95"/>
      <c r="G874" s="95"/>
      <c r="H874" s="95"/>
      <c r="I874" s="95"/>
      <c r="J874" s="95"/>
      <c r="K874" s="95"/>
    </row>
    <row r="875" spans="2:11">
      <c r="B875" s="94"/>
      <c r="C875" s="94"/>
      <c r="D875" s="94"/>
      <c r="E875" s="95"/>
      <c r="F875" s="95"/>
      <c r="G875" s="95"/>
      <c r="H875" s="95"/>
      <c r="I875" s="95"/>
      <c r="J875" s="95"/>
      <c r="K875" s="95"/>
    </row>
    <row r="876" spans="2:11">
      <c r="B876" s="94"/>
      <c r="C876" s="94"/>
      <c r="D876" s="94"/>
      <c r="E876" s="95"/>
      <c r="F876" s="95"/>
      <c r="G876" s="95"/>
      <c r="H876" s="95"/>
      <c r="I876" s="95"/>
      <c r="J876" s="95"/>
      <c r="K876" s="95"/>
    </row>
    <row r="877" spans="2:11">
      <c r="B877" s="94"/>
      <c r="C877" s="94"/>
      <c r="D877" s="94"/>
      <c r="E877" s="95"/>
      <c r="F877" s="95"/>
      <c r="G877" s="95"/>
      <c r="H877" s="95"/>
      <c r="I877" s="95"/>
      <c r="J877" s="95"/>
      <c r="K877" s="95"/>
    </row>
    <row r="878" spans="2:11">
      <c r="B878" s="94"/>
      <c r="C878" s="94"/>
      <c r="D878" s="94"/>
      <c r="E878" s="95"/>
      <c r="F878" s="95"/>
      <c r="G878" s="95"/>
      <c r="H878" s="95"/>
      <c r="I878" s="95"/>
      <c r="J878" s="95"/>
      <c r="K878" s="95"/>
    </row>
    <row r="879" spans="2:11">
      <c r="B879" s="94"/>
      <c r="C879" s="94"/>
      <c r="D879" s="94"/>
      <c r="E879" s="95"/>
      <c r="F879" s="95"/>
      <c r="G879" s="95"/>
      <c r="H879" s="95"/>
      <c r="I879" s="95"/>
      <c r="J879" s="95"/>
      <c r="K879" s="95"/>
    </row>
    <row r="880" spans="2:11">
      <c r="B880" s="94"/>
      <c r="C880" s="94"/>
      <c r="D880" s="94"/>
      <c r="E880" s="95"/>
      <c r="F880" s="95"/>
      <c r="G880" s="95"/>
      <c r="H880" s="95"/>
      <c r="I880" s="95"/>
      <c r="J880" s="95"/>
      <c r="K880" s="95"/>
    </row>
    <row r="881" spans="2:11">
      <c r="B881" s="94"/>
      <c r="C881" s="94"/>
      <c r="D881" s="94"/>
      <c r="E881" s="95"/>
      <c r="F881" s="95"/>
      <c r="G881" s="95"/>
      <c r="H881" s="95"/>
      <c r="I881" s="95"/>
      <c r="J881" s="95"/>
      <c r="K881" s="95"/>
    </row>
    <row r="882" spans="2:11">
      <c r="B882" s="94"/>
      <c r="C882" s="94"/>
      <c r="D882" s="94"/>
      <c r="E882" s="95"/>
      <c r="F882" s="95"/>
      <c r="G882" s="95"/>
      <c r="H882" s="95"/>
      <c r="I882" s="95"/>
      <c r="J882" s="95"/>
      <c r="K882" s="95"/>
    </row>
    <row r="883" spans="2:11">
      <c r="B883" s="94"/>
      <c r="C883" s="94"/>
      <c r="D883" s="94"/>
      <c r="E883" s="95"/>
      <c r="F883" s="95"/>
      <c r="G883" s="95"/>
      <c r="H883" s="95"/>
      <c r="I883" s="95"/>
      <c r="J883" s="95"/>
      <c r="K883" s="95"/>
    </row>
    <row r="884" spans="2:11">
      <c r="B884" s="94"/>
      <c r="C884" s="94"/>
      <c r="D884" s="94"/>
      <c r="E884" s="95"/>
      <c r="F884" s="95"/>
      <c r="G884" s="95"/>
      <c r="H884" s="95"/>
      <c r="I884" s="95"/>
      <c r="J884" s="95"/>
      <c r="K884" s="95"/>
    </row>
    <row r="885" spans="2:11">
      <c r="B885" s="94"/>
      <c r="C885" s="94"/>
      <c r="D885" s="94"/>
      <c r="E885" s="95"/>
      <c r="F885" s="95"/>
      <c r="G885" s="95"/>
      <c r="H885" s="95"/>
      <c r="I885" s="95"/>
      <c r="J885" s="95"/>
      <c r="K885" s="95"/>
    </row>
    <row r="886" spans="2:11">
      <c r="B886" s="94"/>
      <c r="C886" s="94"/>
      <c r="D886" s="94"/>
      <c r="E886" s="95"/>
      <c r="F886" s="95"/>
      <c r="G886" s="95"/>
      <c r="H886" s="95"/>
      <c r="I886" s="95"/>
      <c r="J886" s="95"/>
      <c r="K886" s="95"/>
    </row>
    <row r="887" spans="2:11">
      <c r="B887" s="94"/>
      <c r="C887" s="94"/>
      <c r="D887" s="94"/>
      <c r="E887" s="95"/>
      <c r="F887" s="95"/>
      <c r="G887" s="95"/>
      <c r="H887" s="95"/>
      <c r="I887" s="95"/>
      <c r="J887" s="95"/>
      <c r="K887" s="95"/>
    </row>
    <row r="888" spans="2:11">
      <c r="B888" s="94"/>
      <c r="C888" s="94"/>
      <c r="D888" s="94"/>
      <c r="E888" s="95"/>
      <c r="F888" s="95"/>
      <c r="G888" s="95"/>
      <c r="H888" s="95"/>
      <c r="I888" s="95"/>
      <c r="J888" s="95"/>
      <c r="K888" s="95"/>
    </row>
    <row r="889" spans="2:11">
      <c r="B889" s="94"/>
      <c r="C889" s="94"/>
      <c r="D889" s="94"/>
      <c r="E889" s="95"/>
      <c r="F889" s="95"/>
      <c r="G889" s="95"/>
      <c r="H889" s="95"/>
      <c r="I889" s="95"/>
      <c r="J889" s="95"/>
      <c r="K889" s="95"/>
    </row>
    <row r="890" spans="2:11">
      <c r="B890" s="94"/>
      <c r="C890" s="94"/>
      <c r="D890" s="94"/>
      <c r="E890" s="95"/>
      <c r="F890" s="95"/>
      <c r="G890" s="95"/>
      <c r="H890" s="95"/>
      <c r="I890" s="95"/>
      <c r="J890" s="95"/>
      <c r="K890" s="95"/>
    </row>
    <row r="891" spans="2:11">
      <c r="B891" s="94"/>
      <c r="C891" s="94"/>
      <c r="D891" s="94"/>
      <c r="E891" s="95"/>
      <c r="F891" s="95"/>
      <c r="G891" s="95"/>
      <c r="H891" s="95"/>
      <c r="I891" s="95"/>
      <c r="J891" s="95"/>
      <c r="K891" s="95"/>
    </row>
    <row r="892" spans="2:11">
      <c r="B892" s="94"/>
      <c r="C892" s="94"/>
      <c r="D892" s="94"/>
      <c r="E892" s="95"/>
      <c r="F892" s="95"/>
      <c r="G892" s="95"/>
      <c r="H892" s="95"/>
      <c r="I892" s="95"/>
      <c r="J892" s="95"/>
      <c r="K892" s="95"/>
    </row>
    <row r="893" spans="2:11">
      <c r="B893" s="94"/>
      <c r="C893" s="94"/>
      <c r="D893" s="94"/>
      <c r="E893" s="95"/>
      <c r="F893" s="95"/>
      <c r="G893" s="95"/>
      <c r="H893" s="95"/>
      <c r="I893" s="95"/>
      <c r="J893" s="95"/>
      <c r="K893" s="95"/>
    </row>
    <row r="894" spans="2:11">
      <c r="B894" s="94"/>
      <c r="C894" s="94"/>
      <c r="D894" s="94"/>
      <c r="E894" s="95"/>
      <c r="F894" s="95"/>
      <c r="G894" s="95"/>
      <c r="H894" s="95"/>
      <c r="I894" s="95"/>
      <c r="J894" s="95"/>
      <c r="K894" s="95"/>
    </row>
    <row r="895" spans="2:11">
      <c r="B895" s="94"/>
      <c r="C895" s="94"/>
      <c r="D895" s="94"/>
      <c r="E895" s="95"/>
      <c r="F895" s="95"/>
      <c r="G895" s="95"/>
      <c r="H895" s="95"/>
      <c r="I895" s="95"/>
      <c r="J895" s="95"/>
      <c r="K895" s="95"/>
    </row>
    <row r="896" spans="2:11">
      <c r="B896" s="94"/>
      <c r="C896" s="94"/>
      <c r="D896" s="94"/>
      <c r="E896" s="95"/>
      <c r="F896" s="95"/>
      <c r="G896" s="95"/>
      <c r="H896" s="95"/>
      <c r="I896" s="95"/>
      <c r="J896" s="95"/>
      <c r="K896" s="95"/>
    </row>
    <row r="897" spans="2:11">
      <c r="B897" s="94"/>
      <c r="C897" s="94"/>
      <c r="D897" s="94"/>
      <c r="E897" s="95"/>
      <c r="F897" s="95"/>
      <c r="G897" s="95"/>
      <c r="H897" s="95"/>
      <c r="I897" s="95"/>
      <c r="J897" s="95"/>
      <c r="K897" s="95"/>
    </row>
    <row r="898" spans="2:11">
      <c r="B898" s="94"/>
      <c r="C898" s="94"/>
      <c r="D898" s="94"/>
      <c r="E898" s="95"/>
      <c r="F898" s="95"/>
      <c r="G898" s="95"/>
      <c r="H898" s="95"/>
      <c r="I898" s="95"/>
      <c r="J898" s="95"/>
      <c r="K898" s="95"/>
    </row>
    <row r="899" spans="2:11">
      <c r="B899" s="94"/>
      <c r="C899" s="94"/>
      <c r="D899" s="94"/>
      <c r="E899" s="95"/>
      <c r="F899" s="95"/>
      <c r="G899" s="95"/>
      <c r="H899" s="95"/>
      <c r="I899" s="95"/>
      <c r="J899" s="95"/>
      <c r="K899" s="95"/>
    </row>
    <row r="900" spans="2:11">
      <c r="B900" s="94"/>
      <c r="C900" s="94"/>
      <c r="D900" s="94"/>
      <c r="E900" s="95"/>
      <c r="F900" s="95"/>
      <c r="G900" s="95"/>
      <c r="H900" s="95"/>
      <c r="I900" s="95"/>
      <c r="J900" s="95"/>
      <c r="K900" s="95"/>
    </row>
    <row r="901" spans="2:11">
      <c r="B901" s="94"/>
      <c r="C901" s="94"/>
      <c r="D901" s="94"/>
      <c r="E901" s="95"/>
      <c r="F901" s="95"/>
      <c r="G901" s="95"/>
      <c r="H901" s="95"/>
      <c r="I901" s="95"/>
      <c r="J901" s="95"/>
      <c r="K901" s="95"/>
    </row>
    <row r="902" spans="2:11">
      <c r="B902" s="94"/>
      <c r="C902" s="94"/>
      <c r="D902" s="94"/>
      <c r="E902" s="95"/>
      <c r="F902" s="95"/>
      <c r="G902" s="95"/>
      <c r="H902" s="95"/>
      <c r="I902" s="95"/>
      <c r="J902" s="95"/>
      <c r="K902" s="95"/>
    </row>
    <row r="903" spans="2:11">
      <c r="B903" s="94"/>
      <c r="C903" s="94"/>
      <c r="D903" s="94"/>
      <c r="E903" s="95"/>
      <c r="F903" s="95"/>
      <c r="G903" s="95"/>
      <c r="H903" s="95"/>
      <c r="I903" s="95"/>
      <c r="J903" s="95"/>
      <c r="K903" s="95"/>
    </row>
    <row r="904" spans="2:11">
      <c r="B904" s="94"/>
      <c r="C904" s="94"/>
      <c r="D904" s="94"/>
      <c r="E904" s="95"/>
      <c r="F904" s="95"/>
      <c r="G904" s="95"/>
      <c r="H904" s="95"/>
      <c r="I904" s="95"/>
      <c r="J904" s="95"/>
      <c r="K904" s="95"/>
    </row>
    <row r="905" spans="2:11">
      <c r="B905" s="94"/>
      <c r="C905" s="94"/>
      <c r="D905" s="94"/>
      <c r="E905" s="95"/>
      <c r="F905" s="95"/>
      <c r="G905" s="95"/>
      <c r="H905" s="95"/>
      <c r="I905" s="95"/>
      <c r="J905" s="95"/>
      <c r="K905" s="95"/>
    </row>
    <row r="906" spans="2:11">
      <c r="B906" s="94"/>
      <c r="C906" s="94"/>
      <c r="D906" s="94"/>
      <c r="E906" s="95"/>
      <c r="F906" s="95"/>
      <c r="G906" s="95"/>
      <c r="H906" s="95"/>
      <c r="I906" s="95"/>
      <c r="J906" s="95"/>
      <c r="K906" s="95"/>
    </row>
    <row r="907" spans="2:11">
      <c r="B907" s="94"/>
      <c r="C907" s="94"/>
      <c r="D907" s="94"/>
      <c r="E907" s="95"/>
      <c r="F907" s="95"/>
      <c r="G907" s="95"/>
      <c r="H907" s="95"/>
      <c r="I907" s="95"/>
      <c r="J907" s="95"/>
      <c r="K907" s="95"/>
    </row>
    <row r="908" spans="2:11">
      <c r="B908" s="94"/>
      <c r="C908" s="94"/>
      <c r="D908" s="94"/>
      <c r="E908" s="95"/>
      <c r="F908" s="95"/>
      <c r="G908" s="95"/>
      <c r="H908" s="95"/>
      <c r="I908" s="95"/>
      <c r="J908" s="95"/>
      <c r="K908" s="95"/>
    </row>
    <row r="909" spans="2:11">
      <c r="B909" s="94"/>
      <c r="C909" s="94"/>
      <c r="D909" s="94"/>
      <c r="E909" s="95"/>
      <c r="F909" s="95"/>
      <c r="G909" s="95"/>
      <c r="H909" s="95"/>
      <c r="I909" s="95"/>
      <c r="J909" s="95"/>
      <c r="K909" s="95"/>
    </row>
    <row r="910" spans="2:11">
      <c r="B910" s="94"/>
      <c r="C910" s="94"/>
      <c r="D910" s="94"/>
      <c r="E910" s="95"/>
      <c r="F910" s="95"/>
      <c r="G910" s="95"/>
      <c r="H910" s="95"/>
      <c r="I910" s="95"/>
      <c r="J910" s="95"/>
      <c r="K910" s="95"/>
    </row>
    <row r="911" spans="2:11">
      <c r="B911" s="94"/>
      <c r="C911" s="94"/>
      <c r="D911" s="94"/>
      <c r="E911" s="95"/>
      <c r="F911" s="95"/>
      <c r="G911" s="95"/>
      <c r="H911" s="95"/>
      <c r="I911" s="95"/>
      <c r="J911" s="95"/>
      <c r="K911" s="95"/>
    </row>
    <row r="912" spans="2:11">
      <c r="B912" s="94"/>
      <c r="C912" s="94"/>
      <c r="D912" s="94"/>
      <c r="E912" s="95"/>
      <c r="F912" s="95"/>
      <c r="G912" s="95"/>
      <c r="H912" s="95"/>
      <c r="I912" s="95"/>
      <c r="J912" s="95"/>
      <c r="K912" s="95"/>
    </row>
    <row r="913" spans="2:11">
      <c r="B913" s="94"/>
      <c r="C913" s="94"/>
      <c r="D913" s="94"/>
      <c r="E913" s="95"/>
      <c r="F913" s="95"/>
      <c r="G913" s="95"/>
      <c r="H913" s="95"/>
      <c r="I913" s="95"/>
      <c r="J913" s="95"/>
      <c r="K913" s="95"/>
    </row>
    <row r="914" spans="2:11">
      <c r="B914" s="94"/>
      <c r="C914" s="94"/>
      <c r="D914" s="94"/>
      <c r="E914" s="95"/>
      <c r="F914" s="95"/>
      <c r="G914" s="95"/>
      <c r="H914" s="95"/>
      <c r="I914" s="95"/>
      <c r="J914" s="95"/>
      <c r="K914" s="95"/>
    </row>
    <row r="915" spans="2:11">
      <c r="B915" s="94"/>
      <c r="C915" s="94"/>
      <c r="D915" s="94"/>
      <c r="E915" s="95"/>
      <c r="F915" s="95"/>
      <c r="G915" s="95"/>
      <c r="H915" s="95"/>
      <c r="I915" s="95"/>
      <c r="J915" s="95"/>
      <c r="K915" s="95"/>
    </row>
    <row r="916" spans="2:11">
      <c r="B916" s="94"/>
      <c r="C916" s="94"/>
      <c r="D916" s="94"/>
      <c r="E916" s="95"/>
      <c r="F916" s="95"/>
      <c r="G916" s="95"/>
      <c r="H916" s="95"/>
      <c r="I916" s="95"/>
      <c r="J916" s="95"/>
      <c r="K916" s="95"/>
    </row>
    <row r="917" spans="2:11">
      <c r="B917" s="94"/>
      <c r="C917" s="94"/>
      <c r="D917" s="94"/>
      <c r="E917" s="95"/>
      <c r="F917" s="95"/>
      <c r="G917" s="95"/>
      <c r="H917" s="95"/>
      <c r="I917" s="95"/>
      <c r="J917" s="95"/>
      <c r="K917" s="95"/>
    </row>
    <row r="918" spans="2:11">
      <c r="B918" s="94"/>
      <c r="C918" s="94"/>
      <c r="D918" s="94"/>
      <c r="E918" s="95"/>
      <c r="F918" s="95"/>
      <c r="G918" s="95"/>
      <c r="H918" s="95"/>
      <c r="I918" s="95"/>
      <c r="J918" s="95"/>
      <c r="K918" s="95"/>
    </row>
    <row r="919" spans="2:11">
      <c r="B919" s="94"/>
      <c r="C919" s="94"/>
      <c r="D919" s="94"/>
      <c r="E919" s="95"/>
      <c r="F919" s="95"/>
      <c r="G919" s="95"/>
      <c r="H919" s="95"/>
      <c r="I919" s="95"/>
      <c r="J919" s="95"/>
      <c r="K919" s="95"/>
    </row>
    <row r="920" spans="2:11">
      <c r="B920" s="94"/>
      <c r="C920" s="94"/>
      <c r="D920" s="94"/>
      <c r="E920" s="95"/>
      <c r="F920" s="95"/>
      <c r="G920" s="95"/>
      <c r="H920" s="95"/>
      <c r="I920" s="95"/>
      <c r="J920" s="95"/>
      <c r="K920" s="95"/>
    </row>
    <row r="921" spans="2:11">
      <c r="B921" s="94"/>
      <c r="C921" s="94"/>
      <c r="D921" s="94"/>
      <c r="E921" s="95"/>
      <c r="F921" s="95"/>
      <c r="G921" s="95"/>
      <c r="H921" s="95"/>
      <c r="I921" s="95"/>
      <c r="J921" s="95"/>
      <c r="K921" s="95"/>
    </row>
    <row r="922" spans="2:11">
      <c r="B922" s="94"/>
      <c r="C922" s="94"/>
      <c r="D922" s="94"/>
      <c r="E922" s="95"/>
      <c r="F922" s="95"/>
      <c r="G922" s="95"/>
      <c r="H922" s="95"/>
      <c r="I922" s="95"/>
      <c r="J922" s="95"/>
      <c r="K922" s="95"/>
    </row>
    <row r="923" spans="2:11">
      <c r="B923" s="94"/>
      <c r="C923" s="94"/>
      <c r="D923" s="94"/>
      <c r="E923" s="95"/>
      <c r="F923" s="95"/>
      <c r="G923" s="95"/>
      <c r="H923" s="95"/>
      <c r="I923" s="95"/>
      <c r="J923" s="95"/>
      <c r="K923" s="95"/>
    </row>
    <row r="924" spans="2:11">
      <c r="B924" s="94"/>
      <c r="C924" s="94"/>
      <c r="D924" s="94"/>
      <c r="E924" s="95"/>
      <c r="F924" s="95"/>
      <c r="G924" s="95"/>
      <c r="H924" s="95"/>
      <c r="I924" s="95"/>
      <c r="J924" s="95"/>
      <c r="K924" s="95"/>
    </row>
    <row r="925" spans="2:11">
      <c r="B925" s="94"/>
      <c r="C925" s="94"/>
      <c r="D925" s="94"/>
      <c r="E925" s="95"/>
      <c r="F925" s="95"/>
      <c r="G925" s="95"/>
      <c r="H925" s="95"/>
      <c r="I925" s="95"/>
      <c r="J925" s="95"/>
      <c r="K925" s="95"/>
    </row>
    <row r="926" spans="2:11">
      <c r="B926" s="94"/>
      <c r="C926" s="94"/>
      <c r="D926" s="94"/>
      <c r="E926" s="95"/>
      <c r="F926" s="95"/>
      <c r="G926" s="95"/>
      <c r="H926" s="95"/>
      <c r="I926" s="95"/>
      <c r="J926" s="95"/>
      <c r="K926" s="95"/>
    </row>
    <row r="927" spans="2:11">
      <c r="B927" s="94"/>
      <c r="C927" s="94"/>
      <c r="D927" s="94"/>
      <c r="E927" s="95"/>
      <c r="F927" s="95"/>
      <c r="G927" s="95"/>
      <c r="H927" s="95"/>
      <c r="I927" s="95"/>
      <c r="J927" s="95"/>
      <c r="K927" s="95"/>
    </row>
    <row r="928" spans="2:11">
      <c r="B928" s="94"/>
      <c r="C928" s="94"/>
      <c r="D928" s="94"/>
      <c r="E928" s="95"/>
      <c r="F928" s="95"/>
      <c r="G928" s="95"/>
      <c r="H928" s="95"/>
      <c r="I928" s="95"/>
      <c r="J928" s="95"/>
      <c r="K928" s="95"/>
    </row>
    <row r="929" spans="2:11">
      <c r="B929" s="94"/>
      <c r="C929" s="94"/>
      <c r="D929" s="94"/>
      <c r="E929" s="95"/>
      <c r="F929" s="95"/>
      <c r="G929" s="95"/>
      <c r="H929" s="95"/>
      <c r="I929" s="95"/>
      <c r="J929" s="95"/>
      <c r="K929" s="95"/>
    </row>
    <row r="930" spans="2:11">
      <c r="B930" s="94"/>
      <c r="C930" s="94"/>
      <c r="D930" s="94"/>
      <c r="E930" s="95"/>
      <c r="F930" s="95"/>
      <c r="G930" s="95"/>
      <c r="H930" s="95"/>
      <c r="I930" s="95"/>
      <c r="J930" s="95"/>
      <c r="K930" s="95"/>
    </row>
    <row r="931" spans="2:11">
      <c r="B931" s="94"/>
      <c r="C931" s="94"/>
      <c r="D931" s="94"/>
      <c r="E931" s="95"/>
      <c r="F931" s="95"/>
      <c r="G931" s="95"/>
      <c r="H931" s="95"/>
      <c r="I931" s="95"/>
      <c r="J931" s="95"/>
      <c r="K931" s="95"/>
    </row>
    <row r="932" spans="2:11">
      <c r="B932" s="94"/>
      <c r="C932" s="94"/>
      <c r="D932" s="94"/>
      <c r="E932" s="95"/>
      <c r="F932" s="95"/>
      <c r="G932" s="95"/>
      <c r="H932" s="95"/>
      <c r="I932" s="95"/>
      <c r="J932" s="95"/>
      <c r="K932" s="95"/>
    </row>
    <row r="933" spans="2:11">
      <c r="B933" s="94"/>
      <c r="C933" s="94"/>
      <c r="D933" s="94"/>
      <c r="E933" s="95"/>
      <c r="F933" s="95"/>
      <c r="G933" s="95"/>
      <c r="H933" s="95"/>
      <c r="I933" s="95"/>
      <c r="J933" s="95"/>
      <c r="K933" s="95"/>
    </row>
    <row r="934" spans="2:11">
      <c r="B934" s="94"/>
      <c r="C934" s="94"/>
      <c r="D934" s="94"/>
      <c r="E934" s="95"/>
      <c r="F934" s="95"/>
      <c r="G934" s="95"/>
      <c r="H934" s="95"/>
      <c r="I934" s="95"/>
      <c r="J934" s="95"/>
      <c r="K934" s="95"/>
    </row>
    <row r="935" spans="2:11">
      <c r="B935" s="94"/>
      <c r="C935" s="94"/>
      <c r="D935" s="94"/>
      <c r="E935" s="95"/>
      <c r="F935" s="95"/>
      <c r="G935" s="95"/>
      <c r="H935" s="95"/>
      <c r="I935" s="95"/>
      <c r="J935" s="95"/>
      <c r="K935" s="95"/>
    </row>
    <row r="936" spans="2:11">
      <c r="B936" s="94"/>
      <c r="C936" s="94"/>
      <c r="D936" s="94"/>
      <c r="E936" s="95"/>
      <c r="F936" s="95"/>
      <c r="G936" s="95"/>
      <c r="H936" s="95"/>
      <c r="I936" s="95"/>
      <c r="J936" s="95"/>
      <c r="K936" s="95"/>
    </row>
    <row r="937" spans="2:11">
      <c r="B937" s="94"/>
      <c r="C937" s="94"/>
      <c r="D937" s="94"/>
      <c r="E937" s="95"/>
      <c r="F937" s="95"/>
      <c r="G937" s="95"/>
      <c r="H937" s="95"/>
      <c r="I937" s="95"/>
      <c r="J937" s="95"/>
      <c r="K937" s="95"/>
    </row>
    <row r="938" spans="2:11">
      <c r="B938" s="94"/>
      <c r="C938" s="94"/>
      <c r="D938" s="94"/>
      <c r="E938" s="95"/>
      <c r="F938" s="95"/>
      <c r="G938" s="95"/>
      <c r="H938" s="95"/>
      <c r="I938" s="95"/>
      <c r="J938" s="95"/>
      <c r="K938" s="95"/>
    </row>
    <row r="939" spans="2:11">
      <c r="B939" s="94"/>
      <c r="C939" s="94"/>
      <c r="D939" s="94"/>
      <c r="E939" s="95"/>
      <c r="F939" s="95"/>
      <c r="G939" s="95"/>
      <c r="H939" s="95"/>
      <c r="I939" s="95"/>
      <c r="J939" s="95"/>
      <c r="K939" s="95"/>
    </row>
    <row r="940" spans="2:11">
      <c r="B940" s="94"/>
      <c r="C940" s="94"/>
      <c r="D940" s="94"/>
      <c r="E940" s="95"/>
      <c r="F940" s="95"/>
      <c r="G940" s="95"/>
      <c r="H940" s="95"/>
      <c r="I940" s="95"/>
      <c r="J940" s="95"/>
      <c r="K940" s="95"/>
    </row>
    <row r="941" spans="2:11">
      <c r="B941" s="94"/>
      <c r="C941" s="94"/>
      <c r="D941" s="94"/>
      <c r="E941" s="95"/>
      <c r="F941" s="95"/>
      <c r="G941" s="95"/>
      <c r="H941" s="95"/>
      <c r="I941" s="95"/>
      <c r="J941" s="95"/>
      <c r="K941" s="95"/>
    </row>
    <row r="942" spans="2:11">
      <c r="B942" s="94"/>
      <c r="C942" s="94"/>
      <c r="D942" s="94"/>
      <c r="E942" s="95"/>
      <c r="F942" s="95"/>
      <c r="G942" s="95"/>
      <c r="H942" s="95"/>
      <c r="I942" s="95"/>
      <c r="J942" s="95"/>
      <c r="K942" s="95"/>
    </row>
    <row r="943" spans="2:11">
      <c r="B943" s="94"/>
      <c r="C943" s="94"/>
      <c r="D943" s="94"/>
      <c r="E943" s="95"/>
      <c r="F943" s="95"/>
      <c r="G943" s="95"/>
      <c r="H943" s="95"/>
      <c r="I943" s="95"/>
      <c r="J943" s="95"/>
      <c r="K943" s="95"/>
    </row>
    <row r="944" spans="2:11">
      <c r="B944" s="94"/>
      <c r="C944" s="94"/>
      <c r="D944" s="94"/>
      <c r="E944" s="95"/>
      <c r="F944" s="95"/>
      <c r="G944" s="95"/>
      <c r="H944" s="95"/>
      <c r="I944" s="95"/>
      <c r="J944" s="95"/>
      <c r="K944" s="95"/>
    </row>
    <row r="945" spans="2:11">
      <c r="B945" s="94"/>
      <c r="C945" s="94"/>
      <c r="D945" s="94"/>
      <c r="E945" s="95"/>
      <c r="F945" s="95"/>
      <c r="G945" s="95"/>
      <c r="H945" s="95"/>
      <c r="I945" s="95"/>
      <c r="J945" s="95"/>
      <c r="K945" s="95"/>
    </row>
    <row r="946" spans="2:11">
      <c r="B946" s="94"/>
      <c r="C946" s="94"/>
      <c r="D946" s="94"/>
      <c r="E946" s="95"/>
      <c r="F946" s="95"/>
      <c r="G946" s="95"/>
      <c r="H946" s="95"/>
      <c r="I946" s="95"/>
      <c r="J946" s="95"/>
      <c r="K946" s="95"/>
    </row>
    <row r="947" spans="2:11">
      <c r="B947" s="94"/>
      <c r="C947" s="94"/>
      <c r="D947" s="94"/>
      <c r="E947" s="95"/>
      <c r="F947" s="95"/>
      <c r="G947" s="95"/>
      <c r="H947" s="95"/>
      <c r="I947" s="95"/>
      <c r="J947" s="95"/>
      <c r="K947" s="95"/>
    </row>
    <row r="948" spans="2:11">
      <c r="B948" s="94"/>
      <c r="C948" s="94"/>
      <c r="D948" s="94"/>
      <c r="E948" s="95"/>
      <c r="F948" s="95"/>
      <c r="G948" s="95"/>
      <c r="H948" s="95"/>
      <c r="I948" s="95"/>
      <c r="J948" s="95"/>
      <c r="K948" s="95"/>
    </row>
    <row r="949" spans="2:11">
      <c r="B949" s="94"/>
      <c r="C949" s="94"/>
      <c r="D949" s="94"/>
      <c r="E949" s="95"/>
      <c r="F949" s="95"/>
      <c r="G949" s="95"/>
      <c r="H949" s="95"/>
      <c r="I949" s="95"/>
      <c r="J949" s="95"/>
      <c r="K949" s="95"/>
    </row>
    <row r="950" spans="2:11">
      <c r="B950" s="94"/>
      <c r="C950" s="94"/>
      <c r="D950" s="94"/>
      <c r="E950" s="95"/>
      <c r="F950" s="95"/>
      <c r="G950" s="95"/>
      <c r="H950" s="95"/>
      <c r="I950" s="95"/>
      <c r="J950" s="95"/>
      <c r="K950" s="95"/>
    </row>
    <row r="951" spans="2:11">
      <c r="B951" s="94"/>
      <c r="C951" s="94"/>
      <c r="D951" s="94"/>
      <c r="E951" s="95"/>
      <c r="F951" s="95"/>
      <c r="G951" s="95"/>
      <c r="H951" s="95"/>
      <c r="I951" s="95"/>
      <c r="J951" s="95"/>
      <c r="K951" s="95"/>
    </row>
    <row r="952" spans="2:11">
      <c r="B952" s="94"/>
      <c r="C952" s="94"/>
      <c r="D952" s="94"/>
      <c r="E952" s="95"/>
      <c r="F952" s="95"/>
      <c r="G952" s="95"/>
      <c r="H952" s="95"/>
      <c r="I952" s="95"/>
      <c r="J952" s="95"/>
      <c r="K952" s="95"/>
    </row>
    <row r="953" spans="2:11">
      <c r="B953" s="94"/>
      <c r="C953" s="94"/>
      <c r="D953" s="94"/>
      <c r="E953" s="95"/>
      <c r="F953" s="95"/>
      <c r="G953" s="95"/>
      <c r="H953" s="95"/>
      <c r="I953" s="95"/>
      <c r="J953" s="95"/>
      <c r="K953" s="95"/>
    </row>
    <row r="954" spans="2:11">
      <c r="B954" s="94"/>
      <c r="C954" s="94"/>
      <c r="D954" s="94"/>
      <c r="E954" s="95"/>
      <c r="F954" s="95"/>
      <c r="G954" s="95"/>
      <c r="H954" s="95"/>
      <c r="I954" s="95"/>
      <c r="J954" s="95"/>
      <c r="K954" s="95"/>
    </row>
    <row r="955" spans="2:11">
      <c r="B955" s="94"/>
      <c r="C955" s="94"/>
      <c r="D955" s="94"/>
      <c r="E955" s="95"/>
      <c r="F955" s="95"/>
      <c r="G955" s="95"/>
      <c r="H955" s="95"/>
      <c r="I955" s="95"/>
      <c r="J955" s="95"/>
      <c r="K955" s="95"/>
    </row>
    <row r="956" spans="2:11">
      <c r="B956" s="94"/>
      <c r="C956" s="94"/>
      <c r="D956" s="94"/>
      <c r="E956" s="95"/>
      <c r="F956" s="95"/>
      <c r="G956" s="95"/>
      <c r="H956" s="95"/>
      <c r="I956" s="95"/>
      <c r="J956" s="95"/>
      <c r="K956" s="95"/>
    </row>
    <row r="957" spans="2:11">
      <c r="B957" s="94"/>
      <c r="C957" s="94"/>
      <c r="D957" s="94"/>
      <c r="E957" s="95"/>
      <c r="F957" s="95"/>
      <c r="G957" s="95"/>
      <c r="H957" s="95"/>
      <c r="I957" s="95"/>
      <c r="J957" s="95"/>
      <c r="K957" s="95"/>
    </row>
    <row r="958" spans="2:11">
      <c r="B958" s="94"/>
      <c r="C958" s="94"/>
      <c r="D958" s="94"/>
      <c r="E958" s="95"/>
      <c r="F958" s="95"/>
      <c r="G958" s="95"/>
      <c r="H958" s="95"/>
      <c r="I958" s="95"/>
      <c r="J958" s="95"/>
      <c r="K958" s="95"/>
    </row>
    <row r="959" spans="2:11">
      <c r="B959" s="94"/>
      <c r="C959" s="94"/>
      <c r="D959" s="94"/>
      <c r="E959" s="95"/>
      <c r="F959" s="95"/>
      <c r="G959" s="95"/>
      <c r="H959" s="95"/>
      <c r="I959" s="95"/>
      <c r="J959" s="95"/>
      <c r="K959" s="95"/>
    </row>
    <row r="960" spans="2:11">
      <c r="B960" s="94"/>
      <c r="C960" s="94"/>
      <c r="D960" s="94"/>
      <c r="E960" s="95"/>
      <c r="F960" s="95"/>
      <c r="G960" s="95"/>
      <c r="H960" s="95"/>
      <c r="I960" s="95"/>
      <c r="J960" s="95"/>
      <c r="K960" s="95"/>
    </row>
    <row r="961" spans="2:11">
      <c r="B961" s="94"/>
      <c r="C961" s="94"/>
      <c r="D961" s="94"/>
      <c r="E961" s="95"/>
      <c r="F961" s="95"/>
      <c r="G961" s="95"/>
      <c r="H961" s="95"/>
      <c r="I961" s="95"/>
      <c r="J961" s="95"/>
      <c r="K961" s="95"/>
    </row>
    <row r="962" spans="2:11">
      <c r="B962" s="94"/>
      <c r="C962" s="94"/>
      <c r="D962" s="94"/>
      <c r="E962" s="95"/>
      <c r="F962" s="95"/>
      <c r="G962" s="95"/>
      <c r="H962" s="95"/>
      <c r="I962" s="95"/>
      <c r="J962" s="95"/>
      <c r="K962" s="95"/>
    </row>
    <row r="963" spans="2:11">
      <c r="B963" s="94"/>
      <c r="C963" s="94"/>
      <c r="D963" s="94"/>
      <c r="E963" s="95"/>
      <c r="F963" s="95"/>
      <c r="G963" s="95"/>
      <c r="H963" s="95"/>
      <c r="I963" s="95"/>
      <c r="J963" s="95"/>
      <c r="K963" s="95"/>
    </row>
    <row r="964" spans="2:11">
      <c r="B964" s="94"/>
      <c r="C964" s="94"/>
      <c r="D964" s="94"/>
      <c r="E964" s="95"/>
      <c r="F964" s="95"/>
      <c r="G964" s="95"/>
      <c r="H964" s="95"/>
      <c r="I964" s="95"/>
      <c r="J964" s="95"/>
      <c r="K964" s="95"/>
    </row>
    <row r="965" spans="2:11">
      <c r="B965" s="94"/>
      <c r="C965" s="94"/>
      <c r="D965" s="94"/>
      <c r="E965" s="95"/>
      <c r="F965" s="95"/>
      <c r="G965" s="95"/>
      <c r="H965" s="95"/>
      <c r="I965" s="95"/>
      <c r="J965" s="95"/>
      <c r="K965" s="95"/>
    </row>
    <row r="966" spans="2:11">
      <c r="B966" s="94"/>
      <c r="C966" s="94"/>
      <c r="D966" s="94"/>
      <c r="E966" s="95"/>
      <c r="F966" s="95"/>
      <c r="G966" s="95"/>
      <c r="H966" s="95"/>
      <c r="I966" s="95"/>
      <c r="J966" s="95"/>
      <c r="K966" s="95"/>
    </row>
    <row r="967" spans="2:11">
      <c r="B967" s="94"/>
      <c r="C967" s="94"/>
      <c r="D967" s="94"/>
      <c r="E967" s="95"/>
      <c r="F967" s="95"/>
      <c r="G967" s="95"/>
      <c r="H967" s="95"/>
      <c r="I967" s="95"/>
      <c r="J967" s="95"/>
      <c r="K967" s="95"/>
    </row>
    <row r="968" spans="2:11">
      <c r="B968" s="94"/>
      <c r="C968" s="94"/>
      <c r="D968" s="94"/>
      <c r="E968" s="95"/>
      <c r="F968" s="95"/>
      <c r="G968" s="95"/>
      <c r="H968" s="95"/>
      <c r="I968" s="95"/>
      <c r="J968" s="95"/>
      <c r="K968" s="95"/>
    </row>
    <row r="969" spans="2:11">
      <c r="B969" s="94"/>
      <c r="C969" s="94"/>
      <c r="D969" s="94"/>
      <c r="E969" s="95"/>
      <c r="F969" s="95"/>
      <c r="G969" s="95"/>
      <c r="H969" s="95"/>
      <c r="I969" s="95"/>
      <c r="J969" s="95"/>
      <c r="K969" s="95"/>
    </row>
    <row r="970" spans="2:11">
      <c r="B970" s="94"/>
      <c r="C970" s="94"/>
      <c r="D970" s="94"/>
      <c r="E970" s="95"/>
      <c r="F970" s="95"/>
      <c r="G970" s="95"/>
      <c r="H970" s="95"/>
      <c r="I970" s="95"/>
      <c r="J970" s="95"/>
      <c r="K970" s="95"/>
    </row>
    <row r="971" spans="2:11">
      <c r="B971" s="94"/>
      <c r="C971" s="94"/>
      <c r="D971" s="94"/>
      <c r="E971" s="95"/>
      <c r="F971" s="95"/>
      <c r="G971" s="95"/>
      <c r="H971" s="95"/>
      <c r="I971" s="95"/>
      <c r="J971" s="95"/>
      <c r="K971" s="95"/>
    </row>
    <row r="972" spans="2:11">
      <c r="B972" s="94"/>
      <c r="C972" s="94"/>
      <c r="D972" s="94"/>
      <c r="E972" s="95"/>
      <c r="F972" s="95"/>
      <c r="G972" s="95"/>
      <c r="H972" s="95"/>
      <c r="I972" s="95"/>
      <c r="J972" s="95"/>
      <c r="K972" s="95"/>
    </row>
    <row r="973" spans="2:11">
      <c r="B973" s="94"/>
      <c r="C973" s="94"/>
      <c r="D973" s="94"/>
      <c r="E973" s="95"/>
      <c r="F973" s="95"/>
      <c r="G973" s="95"/>
      <c r="H973" s="95"/>
      <c r="I973" s="95"/>
      <c r="J973" s="95"/>
      <c r="K973" s="95"/>
    </row>
    <row r="974" spans="2:11">
      <c r="B974" s="94"/>
      <c r="C974" s="94"/>
      <c r="D974" s="94"/>
      <c r="E974" s="95"/>
      <c r="F974" s="95"/>
      <c r="G974" s="95"/>
      <c r="H974" s="95"/>
      <c r="I974" s="95"/>
      <c r="J974" s="95"/>
      <c r="K974" s="95"/>
    </row>
    <row r="975" spans="2:11">
      <c r="B975" s="94"/>
      <c r="C975" s="94"/>
      <c r="D975" s="94"/>
      <c r="E975" s="95"/>
      <c r="F975" s="95"/>
      <c r="G975" s="95"/>
      <c r="H975" s="95"/>
      <c r="I975" s="95"/>
      <c r="J975" s="95"/>
      <c r="K975" s="95"/>
    </row>
    <row r="976" spans="2:11">
      <c r="B976" s="94"/>
      <c r="C976" s="94"/>
      <c r="D976" s="94"/>
      <c r="E976" s="95"/>
      <c r="F976" s="95"/>
      <c r="G976" s="95"/>
      <c r="H976" s="95"/>
      <c r="I976" s="95"/>
      <c r="J976" s="95"/>
      <c r="K976" s="95"/>
    </row>
    <row r="977" spans="2:11">
      <c r="B977" s="94"/>
      <c r="C977" s="94"/>
      <c r="D977" s="94"/>
      <c r="E977" s="95"/>
      <c r="F977" s="95"/>
      <c r="G977" s="95"/>
      <c r="H977" s="95"/>
      <c r="I977" s="95"/>
      <c r="J977" s="95"/>
      <c r="K977" s="95"/>
    </row>
    <row r="978" spans="2:11">
      <c r="B978" s="94"/>
      <c r="C978" s="94"/>
      <c r="D978" s="94"/>
      <c r="E978" s="95"/>
      <c r="F978" s="95"/>
      <c r="G978" s="95"/>
      <c r="H978" s="95"/>
      <c r="I978" s="95"/>
      <c r="J978" s="95"/>
      <c r="K978" s="95"/>
    </row>
    <row r="979" spans="2:11">
      <c r="B979" s="94"/>
      <c r="C979" s="94"/>
      <c r="D979" s="94"/>
      <c r="E979" s="95"/>
      <c r="F979" s="95"/>
      <c r="G979" s="95"/>
      <c r="H979" s="95"/>
      <c r="I979" s="95"/>
      <c r="J979" s="95"/>
      <c r="K979" s="95"/>
    </row>
    <row r="980" spans="2:11">
      <c r="B980" s="94"/>
      <c r="C980" s="94"/>
      <c r="D980" s="94"/>
      <c r="E980" s="95"/>
      <c r="F980" s="95"/>
      <c r="G980" s="95"/>
      <c r="H980" s="95"/>
      <c r="I980" s="95"/>
      <c r="J980" s="95"/>
      <c r="K980" s="95"/>
    </row>
    <row r="981" spans="2:11">
      <c r="B981" s="94"/>
      <c r="C981" s="94"/>
      <c r="D981" s="94"/>
      <c r="E981" s="95"/>
      <c r="F981" s="95"/>
      <c r="G981" s="95"/>
      <c r="H981" s="95"/>
      <c r="I981" s="95"/>
      <c r="J981" s="95"/>
      <c r="K981" s="95"/>
    </row>
    <row r="982" spans="2:11">
      <c r="B982" s="94"/>
      <c r="C982" s="94"/>
      <c r="D982" s="94"/>
      <c r="E982" s="95"/>
      <c r="F982" s="95"/>
      <c r="G982" s="95"/>
      <c r="H982" s="95"/>
      <c r="I982" s="95"/>
      <c r="J982" s="95"/>
      <c r="K982" s="95"/>
    </row>
    <row r="983" spans="2:11">
      <c r="B983" s="94"/>
      <c r="C983" s="94"/>
      <c r="D983" s="94"/>
      <c r="E983" s="95"/>
      <c r="F983" s="95"/>
      <c r="G983" s="95"/>
      <c r="H983" s="95"/>
      <c r="I983" s="95"/>
      <c r="J983" s="95"/>
      <c r="K983" s="95"/>
    </row>
    <row r="984" spans="2:11">
      <c r="B984" s="94"/>
      <c r="C984" s="94"/>
      <c r="D984" s="94"/>
      <c r="E984" s="95"/>
      <c r="F984" s="95"/>
      <c r="G984" s="95"/>
      <c r="H984" s="95"/>
      <c r="I984" s="95"/>
      <c r="J984" s="95"/>
      <c r="K984" s="95"/>
    </row>
    <row r="985" spans="2:11">
      <c r="B985" s="94"/>
      <c r="C985" s="94"/>
      <c r="D985" s="94"/>
      <c r="E985" s="95"/>
      <c r="F985" s="95"/>
      <c r="G985" s="95"/>
      <c r="H985" s="95"/>
      <c r="I985" s="95"/>
      <c r="J985" s="95"/>
      <c r="K985" s="95"/>
    </row>
    <row r="986" spans="2:11">
      <c r="B986" s="94"/>
      <c r="C986" s="94"/>
      <c r="D986" s="94"/>
      <c r="E986" s="95"/>
      <c r="F986" s="95"/>
      <c r="G986" s="95"/>
      <c r="H986" s="95"/>
      <c r="I986" s="95"/>
      <c r="J986" s="95"/>
      <c r="K986" s="95"/>
    </row>
    <row r="987" spans="2:11">
      <c r="B987" s="94"/>
      <c r="C987" s="94"/>
      <c r="D987" s="94"/>
      <c r="E987" s="95"/>
      <c r="F987" s="95"/>
      <c r="G987" s="95"/>
      <c r="H987" s="95"/>
      <c r="I987" s="95"/>
      <c r="J987" s="95"/>
      <c r="K987" s="95"/>
    </row>
    <row r="988" spans="2:11">
      <c r="B988" s="94"/>
      <c r="C988" s="94"/>
      <c r="D988" s="94"/>
      <c r="E988" s="95"/>
      <c r="F988" s="95"/>
      <c r="G988" s="95"/>
      <c r="H988" s="95"/>
      <c r="I988" s="95"/>
      <c r="J988" s="95"/>
      <c r="K988" s="95"/>
    </row>
    <row r="989" spans="2:11">
      <c r="B989" s="94"/>
      <c r="C989" s="94"/>
      <c r="D989" s="94"/>
      <c r="E989" s="95"/>
      <c r="F989" s="95"/>
      <c r="G989" s="95"/>
      <c r="H989" s="95"/>
      <c r="I989" s="95"/>
      <c r="J989" s="95"/>
      <c r="K989" s="95"/>
    </row>
    <row r="990" spans="2:11">
      <c r="B990" s="94"/>
      <c r="C990" s="94"/>
      <c r="D990" s="94"/>
      <c r="E990" s="95"/>
      <c r="F990" s="95"/>
      <c r="G990" s="95"/>
      <c r="H990" s="95"/>
      <c r="I990" s="95"/>
      <c r="J990" s="95"/>
      <c r="K990" s="95"/>
    </row>
    <row r="991" spans="2:11">
      <c r="B991" s="94"/>
      <c r="C991" s="94"/>
      <c r="D991" s="94"/>
      <c r="E991" s="95"/>
      <c r="F991" s="95"/>
      <c r="G991" s="95"/>
      <c r="H991" s="95"/>
      <c r="I991" s="95"/>
      <c r="J991" s="95"/>
      <c r="K991" s="95"/>
    </row>
    <row r="992" spans="2:11">
      <c r="B992" s="94"/>
      <c r="C992" s="94"/>
      <c r="D992" s="94"/>
      <c r="E992" s="95"/>
      <c r="F992" s="95"/>
      <c r="G992" s="95"/>
      <c r="H992" s="95"/>
      <c r="I992" s="95"/>
      <c r="J992" s="95"/>
      <c r="K992" s="95"/>
    </row>
    <row r="993" spans="2:11">
      <c r="B993" s="94"/>
      <c r="C993" s="94"/>
      <c r="D993" s="94"/>
      <c r="E993" s="95"/>
      <c r="F993" s="95"/>
      <c r="G993" s="95"/>
      <c r="H993" s="95"/>
      <c r="I993" s="95"/>
      <c r="J993" s="95"/>
      <c r="K993" s="95"/>
    </row>
    <row r="994" spans="2:11">
      <c r="B994" s="94"/>
      <c r="C994" s="94"/>
      <c r="D994" s="94"/>
      <c r="E994" s="95"/>
      <c r="F994" s="95"/>
      <c r="G994" s="95"/>
      <c r="H994" s="95"/>
      <c r="I994" s="95"/>
      <c r="J994" s="95"/>
      <c r="K994" s="95"/>
    </row>
    <row r="995" spans="2:11">
      <c r="B995" s="94"/>
      <c r="C995" s="94"/>
      <c r="D995" s="94"/>
      <c r="E995" s="95"/>
      <c r="F995" s="95"/>
      <c r="G995" s="95"/>
      <c r="H995" s="95"/>
      <c r="I995" s="95"/>
      <c r="J995" s="95"/>
      <c r="K995" s="95"/>
    </row>
    <row r="996" spans="2:11">
      <c r="B996" s="94"/>
      <c r="C996" s="94"/>
      <c r="D996" s="94"/>
      <c r="E996" s="95"/>
      <c r="F996" s="95"/>
      <c r="G996" s="95"/>
      <c r="H996" s="95"/>
      <c r="I996" s="95"/>
      <c r="J996" s="95"/>
      <c r="K996" s="95"/>
    </row>
    <row r="997" spans="2:11">
      <c r="B997" s="94"/>
      <c r="C997" s="94"/>
      <c r="D997" s="94"/>
      <c r="E997" s="95"/>
      <c r="F997" s="95"/>
      <c r="G997" s="95"/>
      <c r="H997" s="95"/>
      <c r="I997" s="95"/>
      <c r="J997" s="95"/>
      <c r="K997" s="95"/>
    </row>
    <row r="998" spans="2:11">
      <c r="B998" s="94"/>
      <c r="C998" s="94"/>
      <c r="D998" s="94"/>
      <c r="E998" s="95"/>
      <c r="F998" s="95"/>
      <c r="G998" s="95"/>
      <c r="H998" s="95"/>
      <c r="I998" s="95"/>
      <c r="J998" s="95"/>
      <c r="K998" s="95"/>
    </row>
    <row r="999" spans="2:11">
      <c r="B999" s="94"/>
      <c r="C999" s="94"/>
      <c r="D999" s="94"/>
      <c r="E999" s="95"/>
      <c r="F999" s="95"/>
      <c r="G999" s="95"/>
      <c r="H999" s="95"/>
      <c r="I999" s="95"/>
      <c r="J999" s="95"/>
      <c r="K999" s="95"/>
    </row>
    <row r="1000" spans="2:11">
      <c r="B1000" s="94"/>
      <c r="C1000" s="94"/>
      <c r="D1000" s="94"/>
      <c r="E1000" s="95"/>
      <c r="F1000" s="95"/>
      <c r="G1000" s="95"/>
      <c r="H1000" s="95"/>
      <c r="I1000" s="95"/>
      <c r="J1000" s="95"/>
      <c r="K1000" s="95"/>
    </row>
    <row r="1001" spans="2:11">
      <c r="B1001" s="94"/>
      <c r="C1001" s="94"/>
      <c r="D1001" s="94"/>
      <c r="E1001" s="95"/>
      <c r="F1001" s="95"/>
      <c r="G1001" s="95"/>
      <c r="H1001" s="95"/>
      <c r="I1001" s="95"/>
      <c r="J1001" s="95"/>
      <c r="K1001" s="95"/>
    </row>
    <row r="1002" spans="2:11">
      <c r="B1002" s="94"/>
      <c r="C1002" s="94"/>
      <c r="D1002" s="94"/>
      <c r="E1002" s="95"/>
      <c r="F1002" s="95"/>
      <c r="G1002" s="95"/>
      <c r="H1002" s="95"/>
      <c r="I1002" s="95"/>
      <c r="J1002" s="95"/>
      <c r="K1002" s="95"/>
    </row>
    <row r="1003" spans="2:11">
      <c r="B1003" s="94"/>
      <c r="C1003" s="94"/>
      <c r="D1003" s="94"/>
      <c r="E1003" s="95"/>
      <c r="F1003" s="95"/>
      <c r="G1003" s="95"/>
      <c r="H1003" s="95"/>
      <c r="I1003" s="95"/>
      <c r="J1003" s="95"/>
      <c r="K1003" s="95"/>
    </row>
    <row r="1004" spans="2:11">
      <c r="B1004" s="94"/>
      <c r="C1004" s="94"/>
      <c r="D1004" s="94"/>
      <c r="E1004" s="95"/>
      <c r="F1004" s="95"/>
      <c r="G1004" s="95"/>
      <c r="H1004" s="95"/>
      <c r="I1004" s="95"/>
      <c r="J1004" s="95"/>
      <c r="K1004" s="95"/>
    </row>
    <row r="1005" spans="2:11">
      <c r="B1005" s="94"/>
      <c r="C1005" s="94"/>
      <c r="D1005" s="94"/>
      <c r="E1005" s="95"/>
      <c r="F1005" s="95"/>
      <c r="G1005" s="95"/>
      <c r="H1005" s="95"/>
      <c r="I1005" s="95"/>
      <c r="J1005" s="95"/>
      <c r="K1005" s="95"/>
    </row>
    <row r="1006" spans="2:11">
      <c r="B1006" s="94"/>
      <c r="C1006" s="94"/>
      <c r="D1006" s="94"/>
      <c r="E1006" s="95"/>
      <c r="F1006" s="95"/>
      <c r="G1006" s="95"/>
      <c r="H1006" s="95"/>
      <c r="I1006" s="95"/>
      <c r="J1006" s="95"/>
      <c r="K1006" s="95"/>
    </row>
    <row r="1007" spans="2:11">
      <c r="B1007" s="94"/>
      <c r="C1007" s="94"/>
      <c r="D1007" s="94"/>
      <c r="E1007" s="95"/>
      <c r="F1007" s="95"/>
      <c r="G1007" s="95"/>
      <c r="H1007" s="95"/>
      <c r="I1007" s="95"/>
      <c r="J1007" s="95"/>
      <c r="K1007" s="95"/>
    </row>
    <row r="1008" spans="2:11">
      <c r="B1008" s="94"/>
      <c r="C1008" s="94"/>
      <c r="D1008" s="94"/>
      <c r="E1008" s="95"/>
      <c r="F1008" s="95"/>
      <c r="G1008" s="95"/>
      <c r="H1008" s="95"/>
      <c r="I1008" s="95"/>
      <c r="J1008" s="95"/>
      <c r="K1008" s="95"/>
    </row>
    <row r="1009" spans="2:11">
      <c r="B1009" s="94"/>
      <c r="C1009" s="94"/>
      <c r="D1009" s="94"/>
      <c r="E1009" s="95"/>
      <c r="F1009" s="95"/>
      <c r="G1009" s="95"/>
      <c r="H1009" s="95"/>
      <c r="I1009" s="95"/>
      <c r="J1009" s="95"/>
      <c r="K1009" s="95"/>
    </row>
    <row r="1010" spans="2:11">
      <c r="B1010" s="94"/>
      <c r="C1010" s="94"/>
      <c r="D1010" s="94"/>
      <c r="E1010" s="95"/>
      <c r="F1010" s="95"/>
      <c r="G1010" s="95"/>
      <c r="H1010" s="95"/>
      <c r="I1010" s="95"/>
      <c r="J1010" s="95"/>
      <c r="K1010" s="95"/>
    </row>
    <row r="1011" spans="2:11">
      <c r="B1011" s="94"/>
      <c r="C1011" s="94"/>
      <c r="D1011" s="94"/>
      <c r="E1011" s="95"/>
      <c r="F1011" s="95"/>
      <c r="G1011" s="95"/>
      <c r="H1011" s="95"/>
      <c r="I1011" s="95"/>
      <c r="J1011" s="95"/>
      <c r="K1011" s="95"/>
    </row>
    <row r="1012" spans="2:11">
      <c r="B1012" s="94"/>
      <c r="C1012" s="94"/>
      <c r="D1012" s="94"/>
      <c r="E1012" s="95"/>
      <c r="F1012" s="95"/>
      <c r="G1012" s="95"/>
      <c r="H1012" s="95"/>
      <c r="I1012" s="95"/>
      <c r="J1012" s="95"/>
      <c r="K1012" s="95"/>
    </row>
    <row r="1013" spans="2:11">
      <c r="B1013" s="94"/>
      <c r="C1013" s="94"/>
      <c r="D1013" s="94"/>
      <c r="E1013" s="95"/>
      <c r="F1013" s="95"/>
      <c r="G1013" s="95"/>
      <c r="H1013" s="95"/>
      <c r="I1013" s="95"/>
      <c r="J1013" s="95"/>
      <c r="K1013" s="95"/>
    </row>
    <row r="1014" spans="2:11">
      <c r="B1014" s="94"/>
      <c r="C1014" s="94"/>
      <c r="D1014" s="94"/>
      <c r="E1014" s="95"/>
      <c r="F1014" s="95"/>
      <c r="G1014" s="95"/>
      <c r="H1014" s="95"/>
      <c r="I1014" s="95"/>
      <c r="J1014" s="95"/>
      <c r="K1014" s="95"/>
    </row>
    <row r="1015" spans="2:11">
      <c r="B1015" s="94"/>
      <c r="C1015" s="94"/>
      <c r="D1015" s="94"/>
      <c r="E1015" s="95"/>
      <c r="F1015" s="95"/>
      <c r="G1015" s="95"/>
      <c r="H1015" s="95"/>
      <c r="I1015" s="95"/>
      <c r="J1015" s="95"/>
      <c r="K1015" s="95"/>
    </row>
    <row r="1016" spans="2:11">
      <c r="B1016" s="94"/>
      <c r="C1016" s="94"/>
      <c r="D1016" s="94"/>
      <c r="E1016" s="95"/>
      <c r="F1016" s="95"/>
      <c r="G1016" s="95"/>
      <c r="H1016" s="95"/>
      <c r="I1016" s="95"/>
      <c r="J1016" s="95"/>
      <c r="K1016" s="95"/>
    </row>
    <row r="1017" spans="2:11">
      <c r="B1017" s="94"/>
      <c r="C1017" s="94"/>
      <c r="D1017" s="94"/>
      <c r="E1017" s="95"/>
      <c r="F1017" s="95"/>
      <c r="G1017" s="95"/>
      <c r="H1017" s="95"/>
      <c r="I1017" s="95"/>
      <c r="J1017" s="95"/>
      <c r="K1017" s="95"/>
    </row>
    <row r="1018" spans="2:11">
      <c r="B1018" s="94"/>
      <c r="C1018" s="94"/>
      <c r="D1018" s="94"/>
      <c r="E1018" s="95"/>
      <c r="F1018" s="95"/>
      <c r="G1018" s="95"/>
      <c r="H1018" s="95"/>
      <c r="I1018" s="95"/>
      <c r="J1018" s="95"/>
      <c r="K1018" s="95"/>
    </row>
    <row r="1019" spans="2:11">
      <c r="B1019" s="94"/>
      <c r="C1019" s="94"/>
      <c r="D1019" s="94"/>
      <c r="E1019" s="95"/>
      <c r="F1019" s="95"/>
      <c r="G1019" s="95"/>
      <c r="H1019" s="95"/>
      <c r="I1019" s="95"/>
      <c r="J1019" s="95"/>
      <c r="K1019" s="95"/>
    </row>
    <row r="1020" spans="2:11">
      <c r="B1020" s="94"/>
      <c r="C1020" s="94"/>
      <c r="D1020" s="94"/>
      <c r="E1020" s="95"/>
      <c r="F1020" s="95"/>
      <c r="G1020" s="95"/>
      <c r="H1020" s="95"/>
      <c r="I1020" s="95"/>
      <c r="J1020" s="95"/>
      <c r="K1020" s="95"/>
    </row>
    <row r="1021" spans="2:11">
      <c r="B1021" s="94"/>
      <c r="C1021" s="94"/>
      <c r="D1021" s="94"/>
      <c r="E1021" s="95"/>
      <c r="F1021" s="95"/>
      <c r="G1021" s="95"/>
      <c r="H1021" s="95"/>
      <c r="I1021" s="95"/>
      <c r="J1021" s="95"/>
      <c r="K1021" s="95"/>
    </row>
    <row r="1022" spans="2:11">
      <c r="B1022" s="94"/>
      <c r="C1022" s="94"/>
      <c r="D1022" s="94"/>
      <c r="E1022" s="95"/>
      <c r="F1022" s="95"/>
      <c r="G1022" s="95"/>
      <c r="H1022" s="95"/>
      <c r="I1022" s="95"/>
      <c r="J1022" s="95"/>
      <c r="K1022" s="95"/>
    </row>
    <row r="1023" spans="2:11">
      <c r="B1023" s="94"/>
      <c r="C1023" s="94"/>
      <c r="D1023" s="94"/>
      <c r="E1023" s="95"/>
      <c r="F1023" s="95"/>
      <c r="G1023" s="95"/>
      <c r="H1023" s="95"/>
      <c r="I1023" s="95"/>
      <c r="J1023" s="95"/>
      <c r="K1023" s="95"/>
    </row>
    <row r="1024" spans="2:11">
      <c r="B1024" s="94"/>
      <c r="C1024" s="94"/>
      <c r="D1024" s="94"/>
      <c r="E1024" s="95"/>
      <c r="F1024" s="95"/>
      <c r="G1024" s="95"/>
      <c r="H1024" s="95"/>
      <c r="I1024" s="95"/>
      <c r="J1024" s="95"/>
      <c r="K1024" s="95"/>
    </row>
    <row r="1025" spans="2:11">
      <c r="B1025" s="94"/>
      <c r="C1025" s="94"/>
      <c r="D1025" s="94"/>
      <c r="E1025" s="95"/>
      <c r="F1025" s="95"/>
      <c r="G1025" s="95"/>
      <c r="H1025" s="95"/>
      <c r="I1025" s="95"/>
      <c r="J1025" s="95"/>
      <c r="K1025" s="95"/>
    </row>
    <row r="1026" spans="2:11">
      <c r="B1026" s="94"/>
      <c r="C1026" s="94"/>
      <c r="D1026" s="94"/>
      <c r="E1026" s="95"/>
      <c r="F1026" s="95"/>
      <c r="G1026" s="95"/>
      <c r="H1026" s="95"/>
      <c r="I1026" s="95"/>
      <c r="J1026" s="95"/>
      <c r="K1026" s="95"/>
    </row>
    <row r="1027" spans="2:11">
      <c r="B1027" s="94"/>
      <c r="C1027" s="94"/>
      <c r="D1027" s="94"/>
      <c r="E1027" s="95"/>
      <c r="F1027" s="95"/>
      <c r="G1027" s="95"/>
      <c r="H1027" s="95"/>
      <c r="I1027" s="95"/>
      <c r="J1027" s="95"/>
      <c r="K1027" s="95"/>
    </row>
    <row r="1028" spans="2:11">
      <c r="B1028" s="94"/>
      <c r="C1028" s="94"/>
      <c r="D1028" s="94"/>
      <c r="E1028" s="95"/>
      <c r="F1028" s="95"/>
      <c r="G1028" s="95"/>
      <c r="H1028" s="95"/>
      <c r="I1028" s="95"/>
      <c r="J1028" s="95"/>
      <c r="K1028" s="95"/>
    </row>
    <row r="1029" spans="2:11">
      <c r="B1029" s="94"/>
      <c r="C1029" s="94"/>
      <c r="D1029" s="94"/>
      <c r="E1029" s="95"/>
      <c r="F1029" s="95"/>
      <c r="G1029" s="95"/>
      <c r="H1029" s="95"/>
      <c r="I1029" s="95"/>
      <c r="J1029" s="95"/>
      <c r="K1029" s="95"/>
    </row>
    <row r="1030" spans="2:11">
      <c r="B1030" s="94"/>
      <c r="C1030" s="94"/>
      <c r="D1030" s="94"/>
      <c r="E1030" s="95"/>
      <c r="F1030" s="95"/>
      <c r="G1030" s="95"/>
      <c r="H1030" s="95"/>
      <c r="I1030" s="95"/>
      <c r="J1030" s="95"/>
      <c r="K1030" s="95"/>
    </row>
    <row r="1031" spans="2:11">
      <c r="B1031" s="94"/>
      <c r="C1031" s="94"/>
      <c r="D1031" s="94"/>
      <c r="E1031" s="95"/>
      <c r="F1031" s="95"/>
      <c r="G1031" s="95"/>
      <c r="H1031" s="95"/>
      <c r="I1031" s="95"/>
      <c r="J1031" s="95"/>
      <c r="K1031" s="95"/>
    </row>
    <row r="1032" spans="2:11">
      <c r="B1032" s="94"/>
      <c r="C1032" s="94"/>
      <c r="D1032" s="94"/>
      <c r="E1032" s="95"/>
      <c r="F1032" s="95"/>
      <c r="G1032" s="95"/>
      <c r="H1032" s="95"/>
      <c r="I1032" s="95"/>
      <c r="J1032" s="95"/>
      <c r="K1032" s="95"/>
    </row>
    <row r="1033" spans="2:11">
      <c r="B1033" s="94"/>
      <c r="C1033" s="94"/>
      <c r="D1033" s="94"/>
      <c r="E1033" s="95"/>
      <c r="F1033" s="95"/>
      <c r="G1033" s="95"/>
      <c r="H1033" s="95"/>
      <c r="I1033" s="95"/>
      <c r="J1033" s="95"/>
      <c r="K1033" s="95"/>
    </row>
    <row r="1034" spans="2:11">
      <c r="B1034" s="94"/>
      <c r="C1034" s="94"/>
      <c r="D1034" s="94"/>
      <c r="E1034" s="95"/>
      <c r="F1034" s="95"/>
      <c r="G1034" s="95"/>
      <c r="H1034" s="95"/>
      <c r="I1034" s="95"/>
      <c r="J1034" s="95"/>
      <c r="K1034" s="95"/>
    </row>
    <row r="1035" spans="2:11">
      <c r="B1035" s="94"/>
      <c r="C1035" s="94"/>
      <c r="D1035" s="94"/>
      <c r="E1035" s="95"/>
      <c r="F1035" s="95"/>
      <c r="G1035" s="95"/>
      <c r="H1035" s="95"/>
      <c r="I1035" s="95"/>
      <c r="J1035" s="95"/>
      <c r="K1035" s="95"/>
    </row>
    <row r="1036" spans="2:11">
      <c r="B1036" s="94"/>
      <c r="C1036" s="94"/>
      <c r="D1036" s="94"/>
      <c r="E1036" s="95"/>
      <c r="F1036" s="95"/>
      <c r="G1036" s="95"/>
      <c r="H1036" s="95"/>
      <c r="I1036" s="95"/>
      <c r="J1036" s="95"/>
      <c r="K1036" s="95"/>
    </row>
    <row r="1037" spans="2:11">
      <c r="B1037" s="94"/>
      <c r="C1037" s="94"/>
      <c r="D1037" s="94"/>
      <c r="E1037" s="95"/>
      <c r="F1037" s="95"/>
      <c r="G1037" s="95"/>
      <c r="H1037" s="95"/>
      <c r="I1037" s="95"/>
      <c r="J1037" s="95"/>
      <c r="K1037" s="95"/>
    </row>
    <row r="1038" spans="2:11">
      <c r="B1038" s="94"/>
      <c r="C1038" s="94"/>
      <c r="D1038" s="94"/>
      <c r="E1038" s="95"/>
      <c r="F1038" s="95"/>
      <c r="G1038" s="95"/>
      <c r="H1038" s="95"/>
      <c r="I1038" s="95"/>
      <c r="J1038" s="95"/>
      <c r="K1038" s="95"/>
    </row>
    <row r="1039" spans="2:11">
      <c r="B1039" s="94"/>
      <c r="C1039" s="94"/>
      <c r="D1039" s="94"/>
      <c r="E1039" s="95"/>
      <c r="F1039" s="95"/>
      <c r="G1039" s="95"/>
      <c r="H1039" s="95"/>
      <c r="I1039" s="95"/>
      <c r="J1039" s="95"/>
      <c r="K1039" s="95"/>
    </row>
    <row r="1040" spans="2:11">
      <c r="B1040" s="94"/>
      <c r="C1040" s="94"/>
      <c r="D1040" s="94"/>
      <c r="E1040" s="95"/>
      <c r="F1040" s="95"/>
      <c r="G1040" s="95"/>
      <c r="H1040" s="95"/>
      <c r="I1040" s="95"/>
      <c r="J1040" s="95"/>
      <c r="K1040" s="95"/>
    </row>
    <row r="1041" spans="2:11">
      <c r="B1041" s="94"/>
      <c r="C1041" s="94"/>
      <c r="D1041" s="94"/>
      <c r="E1041" s="95"/>
      <c r="F1041" s="95"/>
      <c r="G1041" s="95"/>
      <c r="H1041" s="95"/>
      <c r="I1041" s="95"/>
      <c r="J1041" s="95"/>
      <c r="K1041" s="95"/>
    </row>
    <row r="1042" spans="2:11">
      <c r="B1042" s="94"/>
      <c r="C1042" s="94"/>
      <c r="D1042" s="94"/>
      <c r="E1042" s="95"/>
      <c r="F1042" s="95"/>
      <c r="G1042" s="95"/>
      <c r="H1042" s="95"/>
      <c r="I1042" s="95"/>
      <c r="J1042" s="95"/>
      <c r="K1042" s="95"/>
    </row>
    <row r="1043" spans="2:11">
      <c r="B1043" s="94"/>
      <c r="C1043" s="94"/>
      <c r="D1043" s="94"/>
      <c r="E1043" s="95"/>
      <c r="F1043" s="95"/>
      <c r="G1043" s="95"/>
      <c r="H1043" s="95"/>
      <c r="I1043" s="95"/>
      <c r="J1043" s="95"/>
      <c r="K1043" s="95"/>
    </row>
    <row r="1044" spans="2:11">
      <c r="B1044" s="94"/>
      <c r="C1044" s="94"/>
      <c r="D1044" s="94"/>
      <c r="E1044" s="95"/>
      <c r="F1044" s="95"/>
      <c r="G1044" s="95"/>
      <c r="H1044" s="95"/>
      <c r="I1044" s="95"/>
      <c r="J1044" s="95"/>
      <c r="K1044" s="95"/>
    </row>
    <row r="1045" spans="2:11">
      <c r="B1045" s="94"/>
      <c r="C1045" s="94"/>
      <c r="D1045" s="94"/>
      <c r="E1045" s="95"/>
      <c r="F1045" s="95"/>
      <c r="G1045" s="95"/>
      <c r="H1045" s="95"/>
      <c r="I1045" s="95"/>
      <c r="J1045" s="95"/>
      <c r="K1045" s="95"/>
    </row>
    <row r="1046" spans="2:11">
      <c r="B1046" s="94"/>
      <c r="C1046" s="94"/>
      <c r="D1046" s="94"/>
      <c r="E1046" s="95"/>
      <c r="F1046" s="95"/>
      <c r="G1046" s="95"/>
      <c r="H1046" s="95"/>
      <c r="I1046" s="95"/>
      <c r="J1046" s="95"/>
      <c r="K1046" s="95"/>
    </row>
    <row r="1047" spans="2:11">
      <c r="B1047" s="94"/>
      <c r="C1047" s="94"/>
      <c r="D1047" s="94"/>
      <c r="E1047" s="95"/>
      <c r="F1047" s="95"/>
      <c r="G1047" s="95"/>
      <c r="H1047" s="95"/>
      <c r="I1047" s="95"/>
      <c r="J1047" s="95"/>
      <c r="K1047" s="95"/>
    </row>
    <row r="1048" spans="2:11">
      <c r="B1048" s="94"/>
      <c r="C1048" s="94"/>
      <c r="D1048" s="94"/>
      <c r="E1048" s="95"/>
      <c r="F1048" s="95"/>
      <c r="G1048" s="95"/>
      <c r="H1048" s="95"/>
      <c r="I1048" s="95"/>
      <c r="J1048" s="95"/>
      <c r="K1048" s="95"/>
    </row>
    <row r="1049" spans="2:11">
      <c r="B1049" s="94"/>
      <c r="C1049" s="94"/>
      <c r="D1049" s="94"/>
      <c r="E1049" s="95"/>
      <c r="F1049" s="95"/>
      <c r="G1049" s="95"/>
      <c r="H1049" s="95"/>
      <c r="I1049" s="95"/>
      <c r="J1049" s="95"/>
      <c r="K1049" s="95"/>
    </row>
    <row r="1050" spans="2:11">
      <c r="B1050" s="94"/>
      <c r="C1050" s="94"/>
      <c r="D1050" s="94"/>
      <c r="E1050" s="95"/>
      <c r="F1050" s="95"/>
      <c r="G1050" s="95"/>
      <c r="H1050" s="95"/>
      <c r="I1050" s="95"/>
      <c r="J1050" s="95"/>
      <c r="K1050" s="95"/>
    </row>
    <row r="1051" spans="2:11">
      <c r="B1051" s="94"/>
      <c r="C1051" s="94"/>
      <c r="D1051" s="94"/>
      <c r="E1051" s="95"/>
      <c r="F1051" s="95"/>
      <c r="G1051" s="95"/>
      <c r="H1051" s="95"/>
      <c r="I1051" s="95"/>
      <c r="J1051" s="95"/>
      <c r="K1051" s="95"/>
    </row>
    <row r="1052" spans="2:11">
      <c r="B1052" s="94"/>
      <c r="C1052" s="94"/>
      <c r="D1052" s="94"/>
      <c r="E1052" s="95"/>
      <c r="F1052" s="95"/>
      <c r="G1052" s="95"/>
      <c r="H1052" s="95"/>
      <c r="I1052" s="95"/>
      <c r="J1052" s="95"/>
      <c r="K1052" s="95"/>
    </row>
    <row r="1053" spans="2:11">
      <c r="B1053" s="94"/>
      <c r="C1053" s="94"/>
      <c r="D1053" s="94"/>
      <c r="E1053" s="95"/>
      <c r="F1053" s="95"/>
      <c r="G1053" s="95"/>
      <c r="H1053" s="95"/>
      <c r="I1053" s="95"/>
      <c r="J1053" s="95"/>
      <c r="K1053" s="95"/>
    </row>
    <row r="1054" spans="2:11">
      <c r="B1054" s="94"/>
      <c r="C1054" s="94"/>
      <c r="D1054" s="94"/>
      <c r="E1054" s="95"/>
      <c r="F1054" s="95"/>
      <c r="G1054" s="95"/>
      <c r="H1054" s="95"/>
      <c r="I1054" s="95"/>
      <c r="J1054" s="95"/>
      <c r="K1054" s="95"/>
    </row>
    <row r="1055" spans="2:11">
      <c r="B1055" s="94"/>
      <c r="C1055" s="94"/>
      <c r="D1055" s="94"/>
      <c r="E1055" s="95"/>
      <c r="F1055" s="95"/>
      <c r="G1055" s="95"/>
      <c r="H1055" s="95"/>
      <c r="I1055" s="95"/>
      <c r="J1055" s="95"/>
      <c r="K1055" s="95"/>
    </row>
    <row r="1056" spans="2:11">
      <c r="B1056" s="94"/>
      <c r="C1056" s="94"/>
      <c r="D1056" s="94"/>
      <c r="E1056" s="95"/>
      <c r="F1056" s="95"/>
      <c r="G1056" s="95"/>
      <c r="H1056" s="95"/>
      <c r="I1056" s="95"/>
      <c r="J1056" s="95"/>
      <c r="K1056" s="95"/>
    </row>
    <row r="1057" spans="2:11">
      <c r="B1057" s="94"/>
      <c r="C1057" s="94"/>
      <c r="D1057" s="94"/>
      <c r="E1057" s="95"/>
      <c r="F1057" s="95"/>
      <c r="G1057" s="95"/>
      <c r="H1057" s="95"/>
      <c r="I1057" s="95"/>
      <c r="J1057" s="95"/>
      <c r="K1057" s="95"/>
    </row>
    <row r="1058" spans="2:11">
      <c r="B1058" s="94"/>
      <c r="C1058" s="94"/>
      <c r="D1058" s="94"/>
      <c r="E1058" s="95"/>
      <c r="F1058" s="95"/>
      <c r="G1058" s="95"/>
      <c r="H1058" s="95"/>
      <c r="I1058" s="95"/>
      <c r="J1058" s="95"/>
      <c r="K1058" s="95"/>
    </row>
    <row r="1059" spans="2:11">
      <c r="B1059" s="94"/>
      <c r="C1059" s="94"/>
      <c r="D1059" s="94"/>
      <c r="E1059" s="95"/>
      <c r="F1059" s="95"/>
      <c r="G1059" s="95"/>
      <c r="H1059" s="95"/>
      <c r="I1059" s="95"/>
      <c r="J1059" s="95"/>
      <c r="K1059" s="95"/>
    </row>
    <row r="1060" spans="2:11">
      <c r="B1060" s="94"/>
      <c r="C1060" s="94"/>
      <c r="D1060" s="94"/>
      <c r="E1060" s="95"/>
      <c r="F1060" s="95"/>
      <c r="G1060" s="95"/>
      <c r="H1060" s="95"/>
      <c r="I1060" s="95"/>
      <c r="J1060" s="95"/>
      <c r="K1060" s="95"/>
    </row>
    <row r="1061" spans="2:11">
      <c r="B1061" s="94"/>
      <c r="C1061" s="94"/>
      <c r="D1061" s="94"/>
      <c r="E1061" s="95"/>
      <c r="F1061" s="95"/>
      <c r="G1061" s="95"/>
      <c r="H1061" s="95"/>
      <c r="I1061" s="95"/>
      <c r="J1061" s="95"/>
      <c r="K1061" s="95"/>
    </row>
    <row r="1062" spans="2:11">
      <c r="B1062" s="94"/>
      <c r="C1062" s="94"/>
      <c r="D1062" s="94"/>
      <c r="E1062" s="95"/>
      <c r="F1062" s="95"/>
      <c r="G1062" s="95"/>
      <c r="H1062" s="95"/>
      <c r="I1062" s="95"/>
      <c r="J1062" s="95"/>
      <c r="K1062" s="95"/>
    </row>
    <row r="1063" spans="2:11">
      <c r="B1063" s="94"/>
      <c r="C1063" s="94"/>
      <c r="D1063" s="94"/>
      <c r="E1063" s="95"/>
      <c r="F1063" s="95"/>
      <c r="G1063" s="95"/>
      <c r="H1063" s="95"/>
      <c r="I1063" s="95"/>
      <c r="J1063" s="95"/>
      <c r="K1063" s="95"/>
    </row>
    <row r="1064" spans="2:11">
      <c r="B1064" s="94"/>
      <c r="C1064" s="94"/>
      <c r="D1064" s="94"/>
      <c r="E1064" s="95"/>
      <c r="F1064" s="95"/>
      <c r="G1064" s="95"/>
      <c r="H1064" s="95"/>
      <c r="I1064" s="95"/>
      <c r="J1064" s="95"/>
      <c r="K1064" s="95"/>
    </row>
    <row r="1065" spans="2:11">
      <c r="B1065" s="94"/>
      <c r="C1065" s="94"/>
      <c r="D1065" s="94"/>
      <c r="E1065" s="95"/>
      <c r="F1065" s="95"/>
      <c r="G1065" s="95"/>
      <c r="H1065" s="95"/>
      <c r="I1065" s="95"/>
      <c r="J1065" s="95"/>
      <c r="K1065" s="95"/>
    </row>
    <row r="1066" spans="2:11">
      <c r="B1066" s="94"/>
      <c r="C1066" s="94"/>
      <c r="D1066" s="94"/>
      <c r="E1066" s="95"/>
      <c r="F1066" s="95"/>
      <c r="G1066" s="95"/>
      <c r="H1066" s="95"/>
      <c r="I1066" s="95"/>
      <c r="J1066" s="95"/>
      <c r="K1066" s="95"/>
    </row>
    <row r="1067" spans="2:11">
      <c r="B1067" s="94"/>
      <c r="C1067" s="94"/>
      <c r="D1067" s="94"/>
      <c r="E1067" s="95"/>
      <c r="F1067" s="95"/>
      <c r="G1067" s="95"/>
      <c r="H1067" s="95"/>
      <c r="I1067" s="95"/>
      <c r="J1067" s="95"/>
      <c r="K1067" s="95"/>
    </row>
    <row r="1068" spans="2:11">
      <c r="B1068" s="94"/>
      <c r="C1068" s="94"/>
      <c r="D1068" s="94"/>
      <c r="E1068" s="95"/>
      <c r="F1068" s="95"/>
      <c r="G1068" s="95"/>
      <c r="H1068" s="95"/>
      <c r="I1068" s="95"/>
      <c r="J1068" s="95"/>
      <c r="K1068" s="95"/>
    </row>
    <row r="1069" spans="2:11">
      <c r="B1069" s="94"/>
      <c r="C1069" s="94"/>
      <c r="D1069" s="94"/>
      <c r="E1069" s="95"/>
      <c r="F1069" s="95"/>
      <c r="G1069" s="95"/>
      <c r="H1069" s="95"/>
      <c r="I1069" s="95"/>
      <c r="J1069" s="95"/>
      <c r="K1069" s="95"/>
    </row>
    <row r="1070" spans="2:11">
      <c r="B1070" s="94"/>
      <c r="C1070" s="94"/>
      <c r="D1070" s="94"/>
      <c r="E1070" s="95"/>
      <c r="F1070" s="95"/>
      <c r="G1070" s="95"/>
      <c r="H1070" s="95"/>
      <c r="I1070" s="95"/>
      <c r="J1070" s="95"/>
      <c r="K1070" s="95"/>
    </row>
    <row r="1071" spans="2:11">
      <c r="B1071" s="94"/>
      <c r="C1071" s="94"/>
      <c r="D1071" s="94"/>
      <c r="E1071" s="95"/>
      <c r="F1071" s="95"/>
      <c r="G1071" s="95"/>
      <c r="H1071" s="95"/>
      <c r="I1071" s="95"/>
      <c r="J1071" s="95"/>
      <c r="K1071" s="95"/>
    </row>
    <row r="1072" spans="2:11">
      <c r="B1072" s="94"/>
      <c r="C1072" s="94"/>
      <c r="D1072" s="94"/>
      <c r="E1072" s="95"/>
      <c r="F1072" s="95"/>
      <c r="G1072" s="95"/>
      <c r="H1072" s="95"/>
      <c r="I1072" s="95"/>
      <c r="J1072" s="95"/>
      <c r="K1072" s="95"/>
    </row>
    <row r="1073" spans="2:11">
      <c r="B1073" s="94"/>
      <c r="C1073" s="94"/>
      <c r="D1073" s="94"/>
      <c r="E1073" s="95"/>
      <c r="F1073" s="95"/>
      <c r="G1073" s="95"/>
      <c r="H1073" s="95"/>
      <c r="I1073" s="95"/>
      <c r="J1073" s="95"/>
      <c r="K1073" s="95"/>
    </row>
    <row r="1074" spans="2:11">
      <c r="B1074" s="94"/>
      <c r="C1074" s="94"/>
      <c r="D1074" s="94"/>
      <c r="E1074" s="95"/>
      <c r="F1074" s="95"/>
      <c r="G1074" s="95"/>
      <c r="H1074" s="95"/>
      <c r="I1074" s="95"/>
      <c r="J1074" s="95"/>
      <c r="K1074" s="95"/>
    </row>
    <row r="1075" spans="2:11">
      <c r="B1075" s="94"/>
      <c r="C1075" s="94"/>
      <c r="D1075" s="94"/>
      <c r="E1075" s="95"/>
      <c r="F1075" s="95"/>
      <c r="G1075" s="95"/>
      <c r="H1075" s="95"/>
      <c r="I1075" s="95"/>
      <c r="J1075" s="95"/>
      <c r="K1075" s="95"/>
    </row>
    <row r="1076" spans="2:11">
      <c r="B1076" s="94"/>
      <c r="C1076" s="94"/>
      <c r="D1076" s="94"/>
      <c r="E1076" s="95"/>
      <c r="F1076" s="95"/>
      <c r="G1076" s="95"/>
      <c r="H1076" s="95"/>
      <c r="I1076" s="95"/>
      <c r="J1076" s="95"/>
      <c r="K1076" s="95"/>
    </row>
    <row r="1077" spans="2:11">
      <c r="B1077" s="94"/>
      <c r="C1077" s="94"/>
      <c r="D1077" s="94"/>
      <c r="E1077" s="95"/>
      <c r="F1077" s="95"/>
      <c r="G1077" s="95"/>
      <c r="H1077" s="95"/>
      <c r="I1077" s="95"/>
      <c r="J1077" s="95"/>
      <c r="K1077" s="95"/>
    </row>
    <row r="1078" spans="2:11">
      <c r="B1078" s="94"/>
      <c r="C1078" s="94"/>
      <c r="D1078" s="94"/>
      <c r="E1078" s="95"/>
      <c r="F1078" s="95"/>
      <c r="G1078" s="95"/>
      <c r="H1078" s="95"/>
      <c r="I1078" s="95"/>
      <c r="J1078" s="95"/>
      <c r="K1078" s="95"/>
    </row>
    <row r="1079" spans="2:11">
      <c r="B1079" s="94"/>
      <c r="C1079" s="94"/>
      <c r="D1079" s="94"/>
      <c r="E1079" s="95"/>
      <c r="F1079" s="95"/>
      <c r="G1079" s="95"/>
      <c r="H1079" s="95"/>
      <c r="I1079" s="95"/>
      <c r="J1079" s="95"/>
      <c r="K1079" s="95"/>
    </row>
    <row r="1080" spans="2:11">
      <c r="B1080" s="94"/>
      <c r="C1080" s="94"/>
      <c r="D1080" s="94"/>
      <c r="E1080" s="95"/>
      <c r="F1080" s="95"/>
      <c r="G1080" s="95"/>
      <c r="H1080" s="95"/>
      <c r="I1080" s="95"/>
      <c r="J1080" s="95"/>
      <c r="K1080" s="95"/>
    </row>
    <row r="1081" spans="2:11">
      <c r="B1081" s="94"/>
      <c r="C1081" s="94"/>
      <c r="D1081" s="94"/>
      <c r="E1081" s="95"/>
      <c r="F1081" s="95"/>
      <c r="G1081" s="95"/>
      <c r="H1081" s="95"/>
      <c r="I1081" s="95"/>
      <c r="J1081" s="95"/>
      <c r="K1081" s="95"/>
    </row>
    <row r="1082" spans="2:11">
      <c r="B1082" s="94"/>
      <c r="C1082" s="94"/>
      <c r="D1082" s="94"/>
      <c r="E1082" s="95"/>
      <c r="F1082" s="95"/>
      <c r="G1082" s="95"/>
      <c r="H1082" s="95"/>
      <c r="I1082" s="95"/>
      <c r="J1082" s="95"/>
      <c r="K1082" s="95"/>
    </row>
    <row r="1083" spans="2:11">
      <c r="B1083" s="94"/>
      <c r="C1083" s="94"/>
      <c r="D1083" s="94"/>
      <c r="E1083" s="95"/>
      <c r="F1083" s="95"/>
      <c r="G1083" s="95"/>
      <c r="H1083" s="95"/>
      <c r="I1083" s="95"/>
      <c r="J1083" s="95"/>
      <c r="K1083" s="95"/>
    </row>
    <row r="1084" spans="2:11">
      <c r="B1084" s="94"/>
      <c r="C1084" s="94"/>
      <c r="D1084" s="94"/>
      <c r="E1084" s="95"/>
      <c r="F1084" s="95"/>
      <c r="G1084" s="95"/>
      <c r="H1084" s="95"/>
      <c r="I1084" s="95"/>
      <c r="J1084" s="95"/>
      <c r="K1084" s="95"/>
    </row>
    <row r="1085" spans="2:11">
      <c r="B1085" s="94"/>
      <c r="C1085" s="94"/>
      <c r="D1085" s="94"/>
      <c r="E1085" s="95"/>
      <c r="F1085" s="95"/>
      <c r="G1085" s="95"/>
      <c r="H1085" s="95"/>
      <c r="I1085" s="95"/>
      <c r="J1085" s="95"/>
      <c r="K1085" s="95"/>
    </row>
    <row r="1086" spans="2:11">
      <c r="B1086" s="94"/>
      <c r="C1086" s="94"/>
      <c r="D1086" s="94"/>
      <c r="E1086" s="95"/>
      <c r="F1086" s="95"/>
      <c r="G1086" s="95"/>
      <c r="H1086" s="95"/>
      <c r="I1086" s="95"/>
      <c r="J1086" s="95"/>
      <c r="K1086" s="95"/>
    </row>
    <row r="1087" spans="2:11">
      <c r="B1087" s="94"/>
      <c r="C1087" s="94"/>
      <c r="D1087" s="94"/>
      <c r="E1087" s="95"/>
      <c r="F1087" s="95"/>
      <c r="G1087" s="95"/>
      <c r="H1087" s="95"/>
      <c r="I1087" s="95"/>
      <c r="J1087" s="95"/>
      <c r="K1087" s="95"/>
    </row>
    <row r="1088" spans="2:11">
      <c r="B1088" s="94"/>
      <c r="C1088" s="94"/>
      <c r="D1088" s="94"/>
      <c r="E1088" s="95"/>
      <c r="F1088" s="95"/>
      <c r="G1088" s="95"/>
      <c r="H1088" s="95"/>
      <c r="I1088" s="95"/>
      <c r="J1088" s="95"/>
      <c r="K1088" s="95"/>
    </row>
    <row r="1089" spans="2:11">
      <c r="B1089" s="94"/>
      <c r="C1089" s="94"/>
      <c r="D1089" s="94"/>
      <c r="E1089" s="95"/>
      <c r="F1089" s="95"/>
      <c r="G1089" s="95"/>
      <c r="H1089" s="95"/>
      <c r="I1089" s="95"/>
      <c r="J1089" s="95"/>
      <c r="K1089" s="95"/>
    </row>
    <row r="1090" spans="2:11">
      <c r="B1090" s="94"/>
      <c r="C1090" s="94"/>
      <c r="D1090" s="94"/>
      <c r="E1090" s="95"/>
      <c r="F1090" s="95"/>
      <c r="G1090" s="95"/>
      <c r="H1090" s="95"/>
      <c r="I1090" s="95"/>
      <c r="J1090" s="95"/>
      <c r="K1090" s="95"/>
    </row>
    <row r="1091" spans="2:11">
      <c r="B1091" s="94"/>
      <c r="C1091" s="94"/>
      <c r="D1091" s="94"/>
      <c r="E1091" s="95"/>
      <c r="F1091" s="95"/>
      <c r="G1091" s="95"/>
      <c r="H1091" s="95"/>
      <c r="I1091" s="95"/>
      <c r="J1091" s="95"/>
      <c r="K1091" s="95"/>
    </row>
    <row r="1092" spans="2:11">
      <c r="B1092" s="94"/>
      <c r="C1092" s="94"/>
      <c r="D1092" s="94"/>
      <c r="E1092" s="95"/>
      <c r="F1092" s="95"/>
      <c r="G1092" s="95"/>
      <c r="H1092" s="95"/>
      <c r="I1092" s="95"/>
      <c r="J1092" s="95"/>
      <c r="K1092" s="95"/>
    </row>
    <row r="1093" spans="2:11">
      <c r="B1093" s="94"/>
      <c r="C1093" s="94"/>
      <c r="D1093" s="94"/>
      <c r="E1093" s="95"/>
      <c r="F1093" s="95"/>
      <c r="G1093" s="95"/>
      <c r="H1093" s="95"/>
      <c r="I1093" s="95"/>
      <c r="J1093" s="95"/>
      <c r="K1093" s="95"/>
    </row>
    <row r="1094" spans="2:11">
      <c r="B1094" s="94"/>
      <c r="C1094" s="94"/>
      <c r="D1094" s="94"/>
      <c r="E1094" s="95"/>
      <c r="F1094" s="95"/>
      <c r="G1094" s="95"/>
      <c r="H1094" s="95"/>
      <c r="I1094" s="95"/>
      <c r="J1094" s="95"/>
      <c r="K1094" s="95"/>
    </row>
    <row r="1095" spans="2:11">
      <c r="B1095" s="94"/>
      <c r="C1095" s="94"/>
      <c r="D1095" s="94"/>
      <c r="E1095" s="95"/>
      <c r="F1095" s="95"/>
      <c r="G1095" s="95"/>
      <c r="H1095" s="95"/>
      <c r="I1095" s="95"/>
      <c r="J1095" s="95"/>
      <c r="K1095" s="95"/>
    </row>
    <row r="1096" spans="2:11">
      <c r="B1096" s="94"/>
      <c r="C1096" s="94"/>
      <c r="D1096" s="94"/>
      <c r="E1096" s="95"/>
      <c r="F1096" s="95"/>
      <c r="G1096" s="95"/>
      <c r="H1096" s="95"/>
      <c r="I1096" s="95"/>
      <c r="J1096" s="95"/>
      <c r="K1096" s="95"/>
    </row>
    <row r="1097" spans="2:11">
      <c r="B1097" s="94"/>
      <c r="C1097" s="94"/>
      <c r="D1097" s="94"/>
      <c r="E1097" s="95"/>
      <c r="F1097" s="95"/>
      <c r="G1097" s="95"/>
      <c r="H1097" s="95"/>
      <c r="I1097" s="95"/>
      <c r="J1097" s="95"/>
      <c r="K1097" s="95"/>
    </row>
    <row r="1098" spans="2:11">
      <c r="B1098" s="94"/>
      <c r="C1098" s="94"/>
      <c r="D1098" s="94"/>
      <c r="E1098" s="95"/>
      <c r="F1098" s="95"/>
      <c r="G1098" s="95"/>
      <c r="H1098" s="95"/>
      <c r="I1098" s="95"/>
      <c r="J1098" s="95"/>
      <c r="K1098" s="95"/>
    </row>
    <row r="1099" spans="2:11">
      <c r="B1099" s="94"/>
      <c r="C1099" s="94"/>
      <c r="D1099" s="94"/>
      <c r="E1099" s="95"/>
      <c r="F1099" s="95"/>
      <c r="G1099" s="95"/>
      <c r="H1099" s="95"/>
      <c r="I1099" s="95"/>
      <c r="J1099" s="95"/>
      <c r="K1099" s="95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145</v>
      </c>
      <c r="C1" s="46" t="s" vm="1">
        <v>229</v>
      </c>
    </row>
    <row r="2" spans="2:17">
      <c r="B2" s="46" t="s">
        <v>144</v>
      </c>
      <c r="C2" s="46" t="s">
        <v>230</v>
      </c>
    </row>
    <row r="3" spans="2:17">
      <c r="B3" s="46" t="s">
        <v>146</v>
      </c>
      <c r="C3" s="46" t="s">
        <v>231</v>
      </c>
    </row>
    <row r="4" spans="2:17">
      <c r="B4" s="46" t="s">
        <v>147</v>
      </c>
      <c r="C4" s="46">
        <v>12152</v>
      </c>
    </row>
    <row r="6" spans="2:17" ht="26.25" customHeight="1">
      <c r="B6" s="137" t="s">
        <v>173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26.25" customHeight="1">
      <c r="B7" s="137" t="s">
        <v>101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9"/>
    </row>
    <row r="8" spans="2:17" s="3" customFormat="1" ht="63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110</v>
      </c>
      <c r="O8" s="29" t="s">
        <v>59</v>
      </c>
      <c r="P8" s="29" t="s">
        <v>148</v>
      </c>
      <c r="Q8" s="30" t="s">
        <v>150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17" s="4" customFormat="1" ht="18" customHeight="1">
      <c r="B11" s="107" t="s">
        <v>2822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8">
        <v>0</v>
      </c>
      <c r="O11" s="88"/>
      <c r="P11" s="109">
        <v>0</v>
      </c>
      <c r="Q11" s="109">
        <v>0</v>
      </c>
    </row>
    <row r="12" spans="2:17" ht="18" customHeight="1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2:17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2:17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2:17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2:17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2:17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2:17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2:17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2:17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2:17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2:17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2:17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2:17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2:17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2:17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2:17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2:17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2:17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2:17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2:17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2:17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2:17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2:17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2:17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2:17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2:17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2:17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2:17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2:17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2:17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2:17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2:17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2:17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2:17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2:17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2:17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2:17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2:17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2:17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2:17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2:17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2:17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2:17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2:17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2:17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2:17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2:17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2:17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2:17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2:17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2:17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2:17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2:17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2:17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2:17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2:17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2:17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2:17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2:17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2:17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2:17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2:17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2:17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2:17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2:17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2:17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2:17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2:17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2:17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2:17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2:17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2:17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2:17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2:17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2:17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2:17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2:17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2:17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2:17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2:17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2:17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2:17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2:17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2:17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2:17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2:17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2:17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2:17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2:17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2:17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2:17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2:17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2:17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2:17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2:17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2:17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2:17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2:17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2:17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2:17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2:17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2:17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2:17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2:17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2:17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2:17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2:17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2:17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2:17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2:17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2:17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2:17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2:17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2:17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2:17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2:17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2:17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2:17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2:17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2:17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2:17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2:17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2:17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2:17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2:17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2:17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2:17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2:17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2:17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2:17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2:17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2:17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2:17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2:17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2:17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2:17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2:17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2:17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2:17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2:17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2:17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2:17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2:17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2:17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2:17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2:17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2:17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2:17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2:17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2:17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2:17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2:17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2:17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2:17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2:17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2:17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2:17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2:17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2:17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2:17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2:17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2:17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2:17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2:17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2:17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2:17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2:17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2:17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2:17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2:17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2:17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2:17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2:17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2:17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2:17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2:17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2:17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2:17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2:17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2:17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2:17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2:17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2:17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2:17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2:17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2:17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2:17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2:17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2:17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2:17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2:17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2:17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2:17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2:17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2:17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2:17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2:17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2:17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2:17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2:17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2:17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2:17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2:17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2:17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2:17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2:17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2:17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2:17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2:17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2:17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2:17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2:17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2:17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2:17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2:17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2:17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2:17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2:17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2:17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2:17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2:17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2:17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2:17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2:17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2:17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2:17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2:17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2:17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2:17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2:17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2:17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2:17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2:17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2:17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2:17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2:17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2:17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2:17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2:17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2:17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2:17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2:17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2:17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2:17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2:17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2:17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2:17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2:17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2:17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2:17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2:17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2:17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2:17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2:17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2:17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2:17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2:17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2:17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2:17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2:17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2:17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2:17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2:17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2:17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2:17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2:17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2:17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2:17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2:17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2:17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2:17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2:17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2:17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2:17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2:17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2:17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2:17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2:17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2:17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2:17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2:17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2:17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2:17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2:17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2:17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2:17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2:17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2:17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2:17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2:17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2:17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2:17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2:17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2:17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2:17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2:17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2:17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2:17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2:17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2:17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2:17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2:17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2:17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2:17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2:17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2:17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2:17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2:17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2:17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2:17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2:17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2:17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2:17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2:17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2:17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2:17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2:17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2:17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2:17">
      <c r="B432" s="94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2:17">
      <c r="B433" s="94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2:17">
      <c r="B434" s="94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2:17">
      <c r="B435" s="94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2:17">
      <c r="B436" s="94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2:17">
      <c r="B437" s="94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2:17">
      <c r="B438" s="94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2:17">
      <c r="B439" s="94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2:17">
      <c r="B440" s="94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2:17">
      <c r="B441" s="94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2:17">
      <c r="B442" s="94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2:17">
      <c r="B443" s="94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2:17">
      <c r="B444" s="94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2:17">
      <c r="B445" s="94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2:17">
      <c r="B446" s="94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2:17">
      <c r="B447" s="94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2:17">
      <c r="B448" s="94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2:17">
      <c r="B449" s="94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2:17">
      <c r="B450" s="94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2:17">
      <c r="B451" s="94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2:17">
      <c r="B452" s="94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2:17">
      <c r="B453" s="94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2:17">
      <c r="B454" s="94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2:17">
      <c r="B455" s="94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2:17">
      <c r="B456" s="94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2:17">
      <c r="B457" s="94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2:17">
      <c r="B458" s="94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2:17">
      <c r="B459" s="94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2:17">
      <c r="B460" s="94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2:17">
      <c r="B461" s="94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2:17">
      <c r="B462" s="94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2:17">
      <c r="B463" s="94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2:17">
      <c r="B464" s="94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2:17">
      <c r="B465" s="94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2:17">
      <c r="B466" s="94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2:17">
      <c r="B467" s="94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2:17">
      <c r="B468" s="94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2:17">
      <c r="B469" s="94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2:17">
      <c r="B470" s="94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2:17">
      <c r="B471" s="94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2:17">
      <c r="B472" s="94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2:17">
      <c r="B473" s="94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2:17">
      <c r="B474" s="94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2:17">
      <c r="B475" s="94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2:17">
      <c r="B476" s="94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2:17">
      <c r="B477" s="94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2:17">
      <c r="B478" s="94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2:17">
      <c r="B479" s="94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2:17">
      <c r="B480" s="94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2:17">
      <c r="B481" s="94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2:17">
      <c r="B482" s="94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2:17">
      <c r="B483" s="94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2:17">
      <c r="B484" s="94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2:17">
      <c r="B485" s="94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2:17">
      <c r="B486" s="94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2:17">
      <c r="B487" s="94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2:17">
      <c r="B488" s="94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2:17">
      <c r="B489" s="94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2:17">
      <c r="B490" s="94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2:17">
      <c r="B491" s="94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2:17">
      <c r="B492" s="94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2:17">
      <c r="B493" s="94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2:17">
      <c r="B494" s="94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2:17">
      <c r="B495" s="94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2:17">
      <c r="B496" s="94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2:17">
      <c r="B497" s="94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2:17">
      <c r="B498" s="94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2:17">
      <c r="B499" s="94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2:17">
      <c r="B500" s="94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2:17">
      <c r="B501" s="94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2:17">
      <c r="B502" s="94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2:17">
      <c r="B503" s="94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2:17">
      <c r="B504" s="94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2:17">
      <c r="B505" s="94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2:17">
      <c r="B506" s="94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2:17">
      <c r="B507" s="94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2:17">
      <c r="B508" s="94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2:17">
      <c r="B509" s="94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2:17">
      <c r="B510" s="94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2:17">
      <c r="B511" s="94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2:17">
      <c r="B512" s="94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2:17">
      <c r="B513" s="94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2:17">
      <c r="B514" s="94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2:17">
      <c r="B515" s="94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2:17">
      <c r="B516" s="94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2:17">
      <c r="B517" s="94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2:17">
      <c r="B518" s="94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2:17">
      <c r="B519" s="94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2:17">
      <c r="B520" s="94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2:17">
      <c r="B521" s="94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2:17">
      <c r="B522" s="94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2:17">
      <c r="B523" s="94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2:17">
      <c r="B524" s="94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2:17">
      <c r="B525" s="94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2:17">
      <c r="B526" s="94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2:17">
      <c r="B527" s="94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2:17">
      <c r="B528" s="94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2:17">
      <c r="B529" s="94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2:17">
      <c r="B530" s="94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2:17">
      <c r="B531" s="94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2:17">
      <c r="B532" s="94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2:17">
      <c r="B533" s="94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2:17">
      <c r="B534" s="94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2:17">
      <c r="B535" s="94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2:17">
      <c r="B536" s="94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2:17">
      <c r="B537" s="94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2:17">
      <c r="B538" s="94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2:17">
      <c r="B539" s="94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2:17">
      <c r="B540" s="94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2:17">
      <c r="B541" s="94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2:17">
      <c r="B542" s="94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2:17">
      <c r="B543" s="94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2:17">
      <c r="B544" s="94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2:17">
      <c r="B545" s="94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2:17">
      <c r="B546" s="94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2:17">
      <c r="B547" s="94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2:17">
      <c r="B548" s="94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2:17">
      <c r="B549" s="94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2:17">
      <c r="B550" s="94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2:17">
      <c r="B551" s="94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2:17">
      <c r="B552" s="94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2:17">
      <c r="B553" s="94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2:17">
      <c r="B554" s="94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2:17">
      <c r="B555" s="94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2:17">
      <c r="B556" s="94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2:17">
      <c r="B557" s="94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2:17">
      <c r="B558" s="94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3.4257812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13.5703125" style="1" customWidth="1"/>
    <col min="14" max="14" width="11.28515625" style="1" bestFit="1" customWidth="1"/>
    <col min="15" max="15" width="9.5703125" style="1" bestFit="1" customWidth="1"/>
    <col min="16" max="16" width="10.140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145</v>
      </c>
      <c r="C1" s="46" t="s" vm="1">
        <v>229</v>
      </c>
    </row>
    <row r="2" spans="2:18">
      <c r="B2" s="46" t="s">
        <v>144</v>
      </c>
      <c r="C2" s="46" t="s">
        <v>230</v>
      </c>
    </row>
    <row r="3" spans="2:18">
      <c r="B3" s="46" t="s">
        <v>146</v>
      </c>
      <c r="C3" s="46" t="s">
        <v>231</v>
      </c>
    </row>
    <row r="4" spans="2:18">
      <c r="B4" s="46" t="s">
        <v>147</v>
      </c>
      <c r="C4" s="46">
        <v>12152</v>
      </c>
    </row>
    <row r="6" spans="2:18" ht="26.25" customHeight="1">
      <c r="B6" s="137" t="s">
        <v>174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s="3" customFormat="1" ht="78.75">
      <c r="B7" s="47" t="s">
        <v>115</v>
      </c>
      <c r="C7" s="48" t="s">
        <v>186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228</v>
      </c>
      <c r="K7" s="48" t="s">
        <v>102</v>
      </c>
      <c r="L7" s="48" t="s">
        <v>35</v>
      </c>
      <c r="M7" s="48" t="s">
        <v>18</v>
      </c>
      <c r="N7" s="48" t="s">
        <v>205</v>
      </c>
      <c r="O7" s="48" t="s">
        <v>204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74" t="s">
        <v>40</v>
      </c>
      <c r="C10" s="75"/>
      <c r="D10" s="74"/>
      <c r="E10" s="74"/>
      <c r="F10" s="74"/>
      <c r="G10" s="98"/>
      <c r="H10" s="74"/>
      <c r="I10" s="77">
        <v>3.9688271321449795</v>
      </c>
      <c r="J10" s="75"/>
      <c r="K10" s="75"/>
      <c r="L10" s="76"/>
      <c r="M10" s="76">
        <v>6.1248814794293963E-2</v>
      </c>
      <c r="N10" s="77"/>
      <c r="O10" s="99"/>
      <c r="P10" s="77">
        <f>P11+P252</f>
        <v>14409.995386120998</v>
      </c>
      <c r="Q10" s="78">
        <f>IFERROR(P10/$P$10,0)</f>
        <v>1</v>
      </c>
      <c r="R10" s="78">
        <f>P10/'סכום נכסי הקרן'!$C$42</f>
        <v>9.4524353928804192E-2</v>
      </c>
    </row>
    <row r="11" spans="2:18" ht="21.75" customHeight="1">
      <c r="B11" s="79" t="s">
        <v>38</v>
      </c>
      <c r="C11" s="81"/>
      <c r="D11" s="80"/>
      <c r="E11" s="80"/>
      <c r="F11" s="80"/>
      <c r="G11" s="100"/>
      <c r="H11" s="80"/>
      <c r="I11" s="83">
        <v>5.0784454891356585</v>
      </c>
      <c r="J11" s="81"/>
      <c r="K11" s="81"/>
      <c r="L11" s="82"/>
      <c r="M11" s="82">
        <v>5.4890145694837696E-2</v>
      </c>
      <c r="N11" s="83"/>
      <c r="O11" s="101"/>
      <c r="P11" s="83">
        <f>P12+P33</f>
        <v>8867.9838886209982</v>
      </c>
      <c r="Q11" s="84">
        <f t="shared" ref="Q11:Q74" si="0">IFERROR(P11/$P$10,0)</f>
        <v>0.61540504705242349</v>
      </c>
      <c r="R11" s="84">
        <f>P11/'סכום נכסי הקרן'!$C$42</f>
        <v>5.8170764477155676E-2</v>
      </c>
    </row>
    <row r="12" spans="2:18">
      <c r="B12" s="85" t="s">
        <v>36</v>
      </c>
      <c r="C12" s="81"/>
      <c r="D12" s="80"/>
      <c r="E12" s="80"/>
      <c r="F12" s="80"/>
      <c r="G12" s="100"/>
      <c r="H12" s="80"/>
      <c r="I12" s="83">
        <v>6.5149298421881845</v>
      </c>
      <c r="J12" s="81"/>
      <c r="K12" s="81"/>
      <c r="L12" s="82"/>
      <c r="M12" s="82">
        <v>4.4089517614386606E-2</v>
      </c>
      <c r="N12" s="83"/>
      <c r="O12" s="101"/>
      <c r="P12" s="83">
        <f>SUM(P13:P31)</f>
        <v>1583.5326246620002</v>
      </c>
      <c r="Q12" s="84">
        <f t="shared" si="0"/>
        <v>0.10989126521075651</v>
      </c>
      <c r="R12" s="84">
        <f>P12/'סכום נכסי הקרן'!$C$42</f>
        <v>1.0387400846465635E-2</v>
      </c>
    </row>
    <row r="13" spans="2:18">
      <c r="B13" s="86" t="s">
        <v>2883</v>
      </c>
      <c r="C13" s="89" t="s">
        <v>2623</v>
      </c>
      <c r="D13" s="88">
        <v>6028</v>
      </c>
      <c r="E13" s="88"/>
      <c r="F13" s="88" t="s">
        <v>534</v>
      </c>
      <c r="G13" s="102">
        <v>43100</v>
      </c>
      <c r="H13" s="88"/>
      <c r="I13" s="91">
        <v>7.5900000000437586</v>
      </c>
      <c r="J13" s="89" t="s">
        <v>28</v>
      </c>
      <c r="K13" s="89" t="s">
        <v>132</v>
      </c>
      <c r="L13" s="90">
        <v>5.8900000000335136E-2</v>
      </c>
      <c r="M13" s="90">
        <v>5.8900000000335136E-2</v>
      </c>
      <c r="N13" s="91">
        <v>62618.026339000004</v>
      </c>
      <c r="O13" s="103">
        <v>109.12</v>
      </c>
      <c r="P13" s="91">
        <v>68.328790339000008</v>
      </c>
      <c r="Q13" s="92">
        <f t="shared" si="0"/>
        <v>4.7417635126247824E-3</v>
      </c>
      <c r="R13" s="92">
        <f>P13/'סכום נכסי הקרן'!$C$42</f>
        <v>4.4821213251403471E-4</v>
      </c>
    </row>
    <row r="14" spans="2:18">
      <c r="B14" s="86" t="s">
        <v>2883</v>
      </c>
      <c r="C14" s="89" t="s">
        <v>2623</v>
      </c>
      <c r="D14" s="88">
        <v>6869</v>
      </c>
      <c r="E14" s="88"/>
      <c r="F14" s="88" t="s">
        <v>534</v>
      </c>
      <c r="G14" s="102">
        <v>43555</v>
      </c>
      <c r="H14" s="88"/>
      <c r="I14" s="91">
        <v>3.4900000000660087</v>
      </c>
      <c r="J14" s="89" t="s">
        <v>28</v>
      </c>
      <c r="K14" s="89" t="s">
        <v>132</v>
      </c>
      <c r="L14" s="90">
        <v>5.7600000001426392E-2</v>
      </c>
      <c r="M14" s="90">
        <v>5.7600000001426392E-2</v>
      </c>
      <c r="N14" s="91">
        <v>13123.593588</v>
      </c>
      <c r="O14" s="103">
        <v>100.43</v>
      </c>
      <c r="P14" s="91">
        <v>13.180025037000004</v>
      </c>
      <c r="Q14" s="92">
        <f t="shared" si="0"/>
        <v>9.146446396294032E-4</v>
      </c>
      <c r="R14" s="92">
        <f>P14/'סכום נכסי הקרן'!$C$42</f>
        <v>8.6456193635413287E-5</v>
      </c>
    </row>
    <row r="15" spans="2:18">
      <c r="B15" s="86" t="s">
        <v>2883</v>
      </c>
      <c r="C15" s="89" t="s">
        <v>2623</v>
      </c>
      <c r="D15" s="88">
        <v>6870</v>
      </c>
      <c r="E15" s="88"/>
      <c r="F15" s="88" t="s">
        <v>534</v>
      </c>
      <c r="G15" s="102">
        <v>43555</v>
      </c>
      <c r="H15" s="88"/>
      <c r="I15" s="91">
        <v>5.1399999999826438</v>
      </c>
      <c r="J15" s="89" t="s">
        <v>28</v>
      </c>
      <c r="K15" s="89" t="s">
        <v>132</v>
      </c>
      <c r="L15" s="90">
        <v>4.4599999999882185E-2</v>
      </c>
      <c r="M15" s="90">
        <v>4.4599999999882185E-2</v>
      </c>
      <c r="N15" s="91">
        <v>156247.73025100003</v>
      </c>
      <c r="O15" s="103">
        <v>101.04</v>
      </c>
      <c r="P15" s="91">
        <v>157.87270664100004</v>
      </c>
      <c r="Q15" s="92">
        <f t="shared" si="0"/>
        <v>1.0955777736962727E-2</v>
      </c>
      <c r="R15" s="92">
        <f>P15/'סכום נכסי הקרן'!$C$42</f>
        <v>1.0355878123739783E-3</v>
      </c>
    </row>
    <row r="16" spans="2:18">
      <c r="B16" s="86" t="s">
        <v>2883</v>
      </c>
      <c r="C16" s="89" t="s">
        <v>2623</v>
      </c>
      <c r="D16" s="88">
        <v>6868</v>
      </c>
      <c r="E16" s="88"/>
      <c r="F16" s="88" t="s">
        <v>534</v>
      </c>
      <c r="G16" s="102">
        <v>43555</v>
      </c>
      <c r="H16" s="88"/>
      <c r="I16" s="91">
        <v>5.050000000152048</v>
      </c>
      <c r="J16" s="89" t="s">
        <v>28</v>
      </c>
      <c r="K16" s="89" t="s">
        <v>132</v>
      </c>
      <c r="L16" s="90">
        <v>5.0200000001477035E-2</v>
      </c>
      <c r="M16" s="90">
        <v>5.0200000001477035E-2</v>
      </c>
      <c r="N16" s="91">
        <v>8984.8597990000017</v>
      </c>
      <c r="O16" s="103">
        <v>128.1</v>
      </c>
      <c r="P16" s="91">
        <v>11.509604065</v>
      </c>
      <c r="Q16" s="92">
        <f t="shared" si="0"/>
        <v>7.9872364678794318E-4</v>
      </c>
      <c r="R16" s="92">
        <f>P16/'סכום נכסי הקרן'!$C$42</f>
        <v>7.5498836680288733E-5</v>
      </c>
    </row>
    <row r="17" spans="2:18">
      <c r="B17" s="86" t="s">
        <v>2883</v>
      </c>
      <c r="C17" s="89" t="s">
        <v>2623</v>
      </c>
      <c r="D17" s="88">
        <v>6867</v>
      </c>
      <c r="E17" s="88"/>
      <c r="F17" s="88" t="s">
        <v>534</v>
      </c>
      <c r="G17" s="102">
        <v>43555</v>
      </c>
      <c r="H17" s="88"/>
      <c r="I17" s="91">
        <v>5.0900000000817984</v>
      </c>
      <c r="J17" s="89" t="s">
        <v>28</v>
      </c>
      <c r="K17" s="89" t="s">
        <v>132</v>
      </c>
      <c r="L17" s="90">
        <v>4.9400000000876132E-2</v>
      </c>
      <c r="M17" s="90">
        <v>4.9400000000876132E-2</v>
      </c>
      <c r="N17" s="91">
        <v>21908.354143000004</v>
      </c>
      <c r="O17" s="103">
        <v>117.74</v>
      </c>
      <c r="P17" s="91">
        <v>25.794893121000008</v>
      </c>
      <c r="Q17" s="92">
        <f t="shared" si="0"/>
        <v>1.7900694920308154E-3</v>
      </c>
      <c r="R17" s="92">
        <f>P17/'סכום נכסי הקרן'!$C$42</f>
        <v>1.6920516222187554E-4</v>
      </c>
    </row>
    <row r="18" spans="2:18">
      <c r="B18" s="86" t="s">
        <v>2883</v>
      </c>
      <c r="C18" s="89" t="s">
        <v>2623</v>
      </c>
      <c r="D18" s="88">
        <v>6866</v>
      </c>
      <c r="E18" s="88"/>
      <c r="F18" s="88" t="s">
        <v>534</v>
      </c>
      <c r="G18" s="102">
        <v>43555</v>
      </c>
      <c r="H18" s="88"/>
      <c r="I18" s="91">
        <v>5.799999999941237</v>
      </c>
      <c r="J18" s="89" t="s">
        <v>28</v>
      </c>
      <c r="K18" s="89" t="s">
        <v>132</v>
      </c>
      <c r="L18" s="90">
        <v>2.9999999999732893E-2</v>
      </c>
      <c r="M18" s="90">
        <v>2.9999999999732893E-2</v>
      </c>
      <c r="N18" s="91">
        <v>32953.440386000002</v>
      </c>
      <c r="O18" s="103">
        <v>113.61</v>
      </c>
      <c r="P18" s="91">
        <v>37.438399129000004</v>
      </c>
      <c r="Q18" s="92">
        <f t="shared" si="0"/>
        <v>2.5980854348543955E-3</v>
      </c>
      <c r="R18" s="92">
        <f>P18/'סכום נכסי הקרן'!$C$42</f>
        <v>2.4558234718144803E-4</v>
      </c>
    </row>
    <row r="19" spans="2:18">
      <c r="B19" s="86" t="s">
        <v>2883</v>
      </c>
      <c r="C19" s="89" t="s">
        <v>2623</v>
      </c>
      <c r="D19" s="88">
        <v>6865</v>
      </c>
      <c r="E19" s="88"/>
      <c r="F19" s="88" t="s">
        <v>534</v>
      </c>
      <c r="G19" s="102">
        <v>43555</v>
      </c>
      <c r="H19" s="88"/>
      <c r="I19" s="91">
        <v>4.0700000000218806</v>
      </c>
      <c r="J19" s="89" t="s">
        <v>28</v>
      </c>
      <c r="K19" s="89" t="s">
        <v>132</v>
      </c>
      <c r="L19" s="90">
        <v>2.5600000000291737E-2</v>
      </c>
      <c r="M19" s="90">
        <v>2.5600000000291737E-2</v>
      </c>
      <c r="N19" s="91">
        <v>16764.576188999999</v>
      </c>
      <c r="O19" s="103">
        <v>122.68</v>
      </c>
      <c r="P19" s="91">
        <v>20.566783965000003</v>
      </c>
      <c r="Q19" s="92">
        <f t="shared" si="0"/>
        <v>1.4272581922412635E-3</v>
      </c>
      <c r="R19" s="92">
        <f>P19/'סכום נכסי הקרן'!$C$42</f>
        <v>1.3491065851119845E-4</v>
      </c>
    </row>
    <row r="20" spans="2:18">
      <c r="B20" s="86" t="s">
        <v>2883</v>
      </c>
      <c r="C20" s="89" t="s">
        <v>2623</v>
      </c>
      <c r="D20" s="88">
        <v>5212</v>
      </c>
      <c r="E20" s="88"/>
      <c r="F20" s="88" t="s">
        <v>534</v>
      </c>
      <c r="G20" s="102">
        <v>42643</v>
      </c>
      <c r="H20" s="88"/>
      <c r="I20" s="91">
        <v>6.7599999999793905</v>
      </c>
      <c r="J20" s="89" t="s">
        <v>28</v>
      </c>
      <c r="K20" s="89" t="s">
        <v>132</v>
      </c>
      <c r="L20" s="90">
        <v>4.7599999999863536E-2</v>
      </c>
      <c r="M20" s="90">
        <v>4.7599999999863536E-2</v>
      </c>
      <c r="N20" s="91">
        <v>144252.05186200002</v>
      </c>
      <c r="O20" s="103">
        <v>99.57</v>
      </c>
      <c r="P20" s="91">
        <v>143.63176804600005</v>
      </c>
      <c r="Q20" s="92">
        <f t="shared" si="0"/>
        <v>9.9675096484998973E-3</v>
      </c>
      <c r="R20" s="92">
        <f>P20/'סכום נכסי הקרן'!$C$42</f>
        <v>9.4217240980357499E-4</v>
      </c>
    </row>
    <row r="21" spans="2:18">
      <c r="B21" s="86" t="s">
        <v>2883</v>
      </c>
      <c r="C21" s="89" t="s">
        <v>2623</v>
      </c>
      <c r="D21" s="88">
        <v>5211</v>
      </c>
      <c r="E21" s="88"/>
      <c r="F21" s="88" t="s">
        <v>534</v>
      </c>
      <c r="G21" s="102">
        <v>42643</v>
      </c>
      <c r="H21" s="88"/>
      <c r="I21" s="91">
        <v>4.60000000001095</v>
      </c>
      <c r="J21" s="89" t="s">
        <v>28</v>
      </c>
      <c r="K21" s="89" t="s">
        <v>132</v>
      </c>
      <c r="L21" s="90">
        <v>4.7700000000049279E-2</v>
      </c>
      <c r="M21" s="90">
        <v>4.7700000000049279E-2</v>
      </c>
      <c r="N21" s="91">
        <v>113601.25945600001</v>
      </c>
      <c r="O21" s="103">
        <v>96.47</v>
      </c>
      <c r="P21" s="91">
        <v>109.59113499800002</v>
      </c>
      <c r="Q21" s="92">
        <f t="shared" si="0"/>
        <v>7.6052165223836803E-3</v>
      </c>
      <c r="R21" s="92">
        <f>P21/'סכום נכסי הקרן'!$C$42</f>
        <v>7.1887817826698445E-4</v>
      </c>
    </row>
    <row r="22" spans="2:18">
      <c r="B22" s="86" t="s">
        <v>2883</v>
      </c>
      <c r="C22" s="89" t="s">
        <v>2623</v>
      </c>
      <c r="D22" s="88">
        <v>6027</v>
      </c>
      <c r="E22" s="88"/>
      <c r="F22" s="88" t="s">
        <v>534</v>
      </c>
      <c r="G22" s="102">
        <v>43100</v>
      </c>
      <c r="H22" s="88"/>
      <c r="I22" s="91">
        <v>7.9400000000083866</v>
      </c>
      <c r="J22" s="89" t="s">
        <v>28</v>
      </c>
      <c r="K22" s="89" t="s">
        <v>132</v>
      </c>
      <c r="L22" s="90">
        <v>4.6100000000051787E-2</v>
      </c>
      <c r="M22" s="90">
        <v>4.6100000000051787E-2</v>
      </c>
      <c r="N22" s="91">
        <v>241273.11220800004</v>
      </c>
      <c r="O22" s="103">
        <v>100.83</v>
      </c>
      <c r="P22" s="91">
        <v>243.27567903400004</v>
      </c>
      <c r="Q22" s="92">
        <f t="shared" si="0"/>
        <v>1.6882425879768931E-2</v>
      </c>
      <c r="R22" s="92">
        <f>P22/'סכום נכסי הקרן'!$C$42</f>
        <v>1.595800399036082E-3</v>
      </c>
    </row>
    <row r="23" spans="2:18">
      <c r="B23" s="86" t="s">
        <v>2883</v>
      </c>
      <c r="C23" s="89" t="s">
        <v>2623</v>
      </c>
      <c r="D23" s="88">
        <v>5025</v>
      </c>
      <c r="E23" s="88"/>
      <c r="F23" s="88" t="s">
        <v>534</v>
      </c>
      <c r="G23" s="102">
        <v>42551</v>
      </c>
      <c r="H23" s="88"/>
      <c r="I23" s="91">
        <v>7.3999999999906763</v>
      </c>
      <c r="J23" s="89" t="s">
        <v>28</v>
      </c>
      <c r="K23" s="89" t="s">
        <v>132</v>
      </c>
      <c r="L23" s="90">
        <v>4.9599999999962702E-2</v>
      </c>
      <c r="M23" s="90">
        <v>4.9599999999962702E-2</v>
      </c>
      <c r="N23" s="91">
        <v>151977.22792100004</v>
      </c>
      <c r="O23" s="103">
        <v>98.81</v>
      </c>
      <c r="P23" s="91">
        <v>150.16869891100004</v>
      </c>
      <c r="Q23" s="92">
        <f t="shared" si="0"/>
        <v>1.0421148299300301E-2</v>
      </c>
      <c r="R23" s="92">
        <f>P23/'סכום נכסי הקרן'!$C$42</f>
        <v>9.8505231018761771E-4</v>
      </c>
    </row>
    <row r="24" spans="2:18">
      <c r="B24" s="86" t="s">
        <v>2883</v>
      </c>
      <c r="C24" s="89" t="s">
        <v>2623</v>
      </c>
      <c r="D24" s="88">
        <v>5024</v>
      </c>
      <c r="E24" s="88"/>
      <c r="F24" s="88" t="s">
        <v>534</v>
      </c>
      <c r="G24" s="102">
        <v>42551</v>
      </c>
      <c r="H24" s="88"/>
      <c r="I24" s="91">
        <v>5.4900000000008147</v>
      </c>
      <c r="J24" s="89" t="s">
        <v>28</v>
      </c>
      <c r="K24" s="89" t="s">
        <v>132</v>
      </c>
      <c r="L24" s="90">
        <v>4.7100000000032602E-2</v>
      </c>
      <c r="M24" s="90">
        <v>4.7100000000032602E-2</v>
      </c>
      <c r="N24" s="91">
        <v>99341.696777000019</v>
      </c>
      <c r="O24" s="103">
        <v>98.77</v>
      </c>
      <c r="P24" s="91">
        <v>98.119793908000034</v>
      </c>
      <c r="Q24" s="92">
        <f t="shared" si="0"/>
        <v>6.8091481835243486E-3</v>
      </c>
      <c r="R24" s="92">
        <f>P24/'סכום נכסי הקרן'!$C$42</f>
        <v>6.4363033285312968E-4</v>
      </c>
    </row>
    <row r="25" spans="2:18">
      <c r="B25" s="86" t="s">
        <v>2883</v>
      </c>
      <c r="C25" s="89" t="s">
        <v>2623</v>
      </c>
      <c r="D25" s="88">
        <v>6026</v>
      </c>
      <c r="E25" s="88"/>
      <c r="F25" s="88" t="s">
        <v>534</v>
      </c>
      <c r="G25" s="102">
        <v>43100</v>
      </c>
      <c r="H25" s="88"/>
      <c r="I25" s="91">
        <v>6.2199999999981399</v>
      </c>
      <c r="J25" s="89" t="s">
        <v>28</v>
      </c>
      <c r="K25" s="89" t="s">
        <v>132</v>
      </c>
      <c r="L25" s="90">
        <v>4.5600000000001424E-2</v>
      </c>
      <c r="M25" s="90">
        <v>4.5600000000001424E-2</v>
      </c>
      <c r="N25" s="91">
        <v>291845.81510800007</v>
      </c>
      <c r="O25" s="103">
        <v>95.83</v>
      </c>
      <c r="P25" s="91">
        <v>279.67584461600006</v>
      </c>
      <c r="Q25" s="92">
        <f t="shared" si="0"/>
        <v>1.9408461774066226E-2</v>
      </c>
      <c r="R25" s="92">
        <f>P25/'סכום נכסי הקרן'!$C$42</f>
        <v>1.8345723099455029E-3</v>
      </c>
    </row>
    <row r="26" spans="2:18">
      <c r="B26" s="86" t="s">
        <v>2883</v>
      </c>
      <c r="C26" s="89" t="s">
        <v>2623</v>
      </c>
      <c r="D26" s="88">
        <v>5023</v>
      </c>
      <c r="E26" s="88"/>
      <c r="F26" s="88" t="s">
        <v>534</v>
      </c>
      <c r="G26" s="102">
        <v>42551</v>
      </c>
      <c r="H26" s="88"/>
      <c r="I26" s="91">
        <v>7.5799999999620473</v>
      </c>
      <c r="J26" s="89" t="s">
        <v>28</v>
      </c>
      <c r="K26" s="89" t="s">
        <v>132</v>
      </c>
      <c r="L26" s="90">
        <v>4.019999999982516E-2</v>
      </c>
      <c r="M26" s="90">
        <v>4.019999999982516E-2</v>
      </c>
      <c r="N26" s="91">
        <v>43461.668980000009</v>
      </c>
      <c r="O26" s="103">
        <v>107.91</v>
      </c>
      <c r="P26" s="91">
        <v>46.899465991000007</v>
      </c>
      <c r="Q26" s="92">
        <f t="shared" si="0"/>
        <v>3.254648230919718E-3</v>
      </c>
      <c r="R26" s="92">
        <f>P26/'סכום נכסי הקרן'!$C$42</f>
        <v>3.0764352129321191E-4</v>
      </c>
    </row>
    <row r="27" spans="2:18">
      <c r="B27" s="86" t="s">
        <v>2883</v>
      </c>
      <c r="C27" s="89" t="s">
        <v>2623</v>
      </c>
      <c r="D27" s="88">
        <v>5210</v>
      </c>
      <c r="E27" s="88"/>
      <c r="F27" s="88" t="s">
        <v>534</v>
      </c>
      <c r="G27" s="102">
        <v>42643</v>
      </c>
      <c r="H27" s="88"/>
      <c r="I27" s="91">
        <v>7.0099999999690343</v>
      </c>
      <c r="J27" s="89" t="s">
        <v>28</v>
      </c>
      <c r="K27" s="89" t="s">
        <v>132</v>
      </c>
      <c r="L27" s="90">
        <v>3.1499999999932686E-2</v>
      </c>
      <c r="M27" s="90">
        <v>3.1499999999932686E-2</v>
      </c>
      <c r="N27" s="91">
        <v>32883.588691999998</v>
      </c>
      <c r="O27" s="103">
        <v>112.94</v>
      </c>
      <c r="P27" s="91">
        <v>37.138709315000007</v>
      </c>
      <c r="Q27" s="92">
        <f t="shared" si="0"/>
        <v>2.5772880781606768E-3</v>
      </c>
      <c r="R27" s="92">
        <f>P27/'סכום נכסי הקרן'!$C$42</f>
        <v>2.4361649047654739E-4</v>
      </c>
    </row>
    <row r="28" spans="2:18">
      <c r="B28" s="86" t="s">
        <v>2883</v>
      </c>
      <c r="C28" s="89" t="s">
        <v>2623</v>
      </c>
      <c r="D28" s="88">
        <v>6025</v>
      </c>
      <c r="E28" s="88"/>
      <c r="F28" s="88" t="s">
        <v>534</v>
      </c>
      <c r="G28" s="102">
        <v>43100</v>
      </c>
      <c r="H28" s="88"/>
      <c r="I28" s="91">
        <v>8.3299999999369714</v>
      </c>
      <c r="J28" s="89" t="s">
        <v>28</v>
      </c>
      <c r="K28" s="89" t="s">
        <v>132</v>
      </c>
      <c r="L28" s="90">
        <v>3.2499999999738252E-2</v>
      </c>
      <c r="M28" s="90">
        <v>3.2499999999738252E-2</v>
      </c>
      <c r="N28" s="91">
        <v>41901.720015000006</v>
      </c>
      <c r="O28" s="103">
        <f>P28/N28*100000</f>
        <v>106.15963478128356</v>
      </c>
      <c r="P28" s="91">
        <v>44.482712935000002</v>
      </c>
      <c r="Q28" s="92">
        <f t="shared" si="0"/>
        <v>3.0869345716684664E-3</v>
      </c>
      <c r="R28" s="92">
        <f>P28/'סכום נכסי הקרן'!$C$42</f>
        <v>2.9179049600745174E-4</v>
      </c>
    </row>
    <row r="29" spans="2:18">
      <c r="B29" s="86" t="s">
        <v>2883</v>
      </c>
      <c r="C29" s="89" t="s">
        <v>2623</v>
      </c>
      <c r="D29" s="88">
        <v>5022</v>
      </c>
      <c r="E29" s="88"/>
      <c r="F29" s="88" t="s">
        <v>534</v>
      </c>
      <c r="G29" s="102">
        <v>42551</v>
      </c>
      <c r="H29" s="88"/>
      <c r="I29" s="91">
        <v>6.9899999998926416</v>
      </c>
      <c r="J29" s="89" t="s">
        <v>28</v>
      </c>
      <c r="K29" s="89" t="s">
        <v>132</v>
      </c>
      <c r="L29" s="90">
        <v>2.2999999999791826E-2</v>
      </c>
      <c r="M29" s="90">
        <v>2.2999999999791826E-2</v>
      </c>
      <c r="N29" s="91">
        <v>29278.385928000003</v>
      </c>
      <c r="O29" s="103">
        <v>114.85</v>
      </c>
      <c r="P29" s="91">
        <v>33.626217339000007</v>
      </c>
      <c r="Q29" s="92">
        <f t="shared" si="0"/>
        <v>2.3335342196838683E-3</v>
      </c>
      <c r="R29" s="92">
        <f>P29/'סכום נכסי הקרן'!$C$42</f>
        <v>2.2057581448637392E-4</v>
      </c>
    </row>
    <row r="30" spans="2:18">
      <c r="B30" s="86" t="s">
        <v>2883</v>
      </c>
      <c r="C30" s="89" t="s">
        <v>2623</v>
      </c>
      <c r="D30" s="88">
        <v>6024</v>
      </c>
      <c r="E30" s="88"/>
      <c r="F30" s="88" t="s">
        <v>534</v>
      </c>
      <c r="G30" s="102">
        <v>43100</v>
      </c>
      <c r="H30" s="88"/>
      <c r="I30" s="91">
        <v>7.4299999999261512</v>
      </c>
      <c r="J30" s="89" t="s">
        <v>28</v>
      </c>
      <c r="K30" s="89" t="s">
        <v>132</v>
      </c>
      <c r="L30" s="90">
        <v>1.6899999999972652E-2</v>
      </c>
      <c r="M30" s="90">
        <v>1.6899999999972652E-2</v>
      </c>
      <c r="N30" s="91">
        <v>30437.433095000004</v>
      </c>
      <c r="O30" s="103">
        <v>120.12</v>
      </c>
      <c r="P30" s="91">
        <v>36.561448290000001</v>
      </c>
      <c r="Q30" s="92">
        <f t="shared" si="0"/>
        <v>2.5372283134257071E-3</v>
      </c>
      <c r="R30" s="92">
        <f>P30/'סכום נכסי הקרן'!$C$42</f>
        <v>2.398298670964345E-4</v>
      </c>
    </row>
    <row r="31" spans="2:18">
      <c r="B31" s="86" t="s">
        <v>2883</v>
      </c>
      <c r="C31" s="89" t="s">
        <v>2623</v>
      </c>
      <c r="D31" s="88">
        <v>5209</v>
      </c>
      <c r="E31" s="88"/>
      <c r="F31" s="88" t="s">
        <v>534</v>
      </c>
      <c r="G31" s="102">
        <v>42643</v>
      </c>
      <c r="H31" s="88"/>
      <c r="I31" s="91">
        <v>6.0400000000280469</v>
      </c>
      <c r="J31" s="89" t="s">
        <v>28</v>
      </c>
      <c r="K31" s="89" t="s">
        <v>132</v>
      </c>
      <c r="L31" s="90">
        <v>2.0800000000171407E-2</v>
      </c>
      <c r="M31" s="90">
        <v>2.0800000000171407E-2</v>
      </c>
      <c r="N31" s="91">
        <v>22275.200904000005</v>
      </c>
      <c r="O31" s="103">
        <v>115.24</v>
      </c>
      <c r="P31" s="91">
        <v>25.669948982000005</v>
      </c>
      <c r="Q31" s="92">
        <f t="shared" si="0"/>
        <v>1.7813988342233644E-3</v>
      </c>
      <c r="R31" s="92">
        <f>P31/'סכום נכסי הקרן'!$C$42</f>
        <v>1.6838557389448847E-4</v>
      </c>
    </row>
    <row r="32" spans="2:18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1"/>
      <c r="O32" s="103"/>
      <c r="P32" s="88"/>
      <c r="Q32" s="92"/>
      <c r="R32" s="88"/>
    </row>
    <row r="33" spans="2:18">
      <c r="B33" s="85" t="s">
        <v>37</v>
      </c>
      <c r="C33" s="81"/>
      <c r="D33" s="80"/>
      <c r="E33" s="80"/>
      <c r="F33" s="80"/>
      <c r="G33" s="100"/>
      <c r="H33" s="80"/>
      <c r="I33" s="83">
        <v>4.7653888939098739</v>
      </c>
      <c r="J33" s="81"/>
      <c r="K33" s="81"/>
      <c r="L33" s="82"/>
      <c r="M33" s="82">
        <v>5.7243953340553384E-2</v>
      </c>
      <c r="N33" s="83"/>
      <c r="O33" s="101"/>
      <c r="P33" s="83">
        <f>SUM(P34:P250)</f>
        <v>7284.4512639589975</v>
      </c>
      <c r="Q33" s="84">
        <f t="shared" si="0"/>
        <v>0.50551378184166695</v>
      </c>
      <c r="R33" s="84">
        <f>P33/'סכום נכסי הקרן'!$C$42</f>
        <v>4.7783363630690037E-2</v>
      </c>
    </row>
    <row r="34" spans="2:18">
      <c r="B34" s="86" t="s">
        <v>2884</v>
      </c>
      <c r="C34" s="89" t="s">
        <v>2624</v>
      </c>
      <c r="D34" s="88" t="s">
        <v>2625</v>
      </c>
      <c r="E34" s="88"/>
      <c r="F34" s="88" t="s">
        <v>351</v>
      </c>
      <c r="G34" s="102">
        <v>42368</v>
      </c>
      <c r="H34" s="88" t="s">
        <v>327</v>
      </c>
      <c r="I34" s="91">
        <v>7.1300000001262154</v>
      </c>
      <c r="J34" s="89" t="s">
        <v>128</v>
      </c>
      <c r="K34" s="89" t="s">
        <v>132</v>
      </c>
      <c r="L34" s="90">
        <v>3.1699999999999999E-2</v>
      </c>
      <c r="M34" s="90">
        <v>2.2100000000224117E-2</v>
      </c>
      <c r="N34" s="91">
        <v>7097.204979000001</v>
      </c>
      <c r="O34" s="103">
        <v>119.45</v>
      </c>
      <c r="P34" s="91">
        <v>8.4776109610000017</v>
      </c>
      <c r="Q34" s="92">
        <f t="shared" si="0"/>
        <v>5.883146200841412E-4</v>
      </c>
      <c r="R34" s="92">
        <f>P34/'סכום נכסי הקרן'!$C$42</f>
        <v>5.5610059370323332E-5</v>
      </c>
    </row>
    <row r="35" spans="2:18">
      <c r="B35" s="86" t="s">
        <v>2884</v>
      </c>
      <c r="C35" s="89" t="s">
        <v>2624</v>
      </c>
      <c r="D35" s="88" t="s">
        <v>2626</v>
      </c>
      <c r="E35" s="88"/>
      <c r="F35" s="88" t="s">
        <v>351</v>
      </c>
      <c r="G35" s="102">
        <v>42388</v>
      </c>
      <c r="H35" s="88" t="s">
        <v>327</v>
      </c>
      <c r="I35" s="91">
        <v>7.1200000001043451</v>
      </c>
      <c r="J35" s="89" t="s">
        <v>128</v>
      </c>
      <c r="K35" s="89" t="s">
        <v>132</v>
      </c>
      <c r="L35" s="90">
        <v>3.1899999999999998E-2</v>
      </c>
      <c r="M35" s="90">
        <v>2.220000000037026E-2</v>
      </c>
      <c r="N35" s="91">
        <v>9936.0870440000017</v>
      </c>
      <c r="O35" s="103">
        <v>119.6</v>
      </c>
      <c r="P35" s="91">
        <v>11.883560098000002</v>
      </c>
      <c r="Q35" s="92">
        <f t="shared" si="0"/>
        <v>8.2467480242538217E-4</v>
      </c>
      <c r="R35" s="92">
        <f>P35/'סכום נכסי הקרן'!$C$42</f>
        <v>7.7951852900623499E-5</v>
      </c>
    </row>
    <row r="36" spans="2:18">
      <c r="B36" s="86" t="s">
        <v>2884</v>
      </c>
      <c r="C36" s="89" t="s">
        <v>2624</v>
      </c>
      <c r="D36" s="88" t="s">
        <v>2627</v>
      </c>
      <c r="E36" s="88"/>
      <c r="F36" s="88" t="s">
        <v>351</v>
      </c>
      <c r="G36" s="102">
        <v>42509</v>
      </c>
      <c r="H36" s="88" t="s">
        <v>327</v>
      </c>
      <c r="I36" s="91">
        <v>7.179999999783508</v>
      </c>
      <c r="J36" s="89" t="s">
        <v>128</v>
      </c>
      <c r="K36" s="89" t="s">
        <v>132</v>
      </c>
      <c r="L36" s="90">
        <v>2.7400000000000001E-2</v>
      </c>
      <c r="M36" s="90">
        <v>2.3899999999528604E-2</v>
      </c>
      <c r="N36" s="91">
        <v>9936.0870440000017</v>
      </c>
      <c r="O36" s="103">
        <v>115.29</v>
      </c>
      <c r="P36" s="91">
        <v>11.455315186</v>
      </c>
      <c r="Q36" s="92">
        <f t="shared" si="0"/>
        <v>7.949562008210772E-4</v>
      </c>
      <c r="R36" s="92">
        <f>P36/'סכום נכסי הקרן'!$C$42</f>
        <v>7.5142721284309047E-5</v>
      </c>
    </row>
    <row r="37" spans="2:18">
      <c r="B37" s="86" t="s">
        <v>2884</v>
      </c>
      <c r="C37" s="89" t="s">
        <v>2624</v>
      </c>
      <c r="D37" s="88" t="s">
        <v>2628</v>
      </c>
      <c r="E37" s="88"/>
      <c r="F37" s="88" t="s">
        <v>351</v>
      </c>
      <c r="G37" s="102">
        <v>42723</v>
      </c>
      <c r="H37" s="88" t="s">
        <v>327</v>
      </c>
      <c r="I37" s="91">
        <v>7.0800000019301432</v>
      </c>
      <c r="J37" s="89" t="s">
        <v>128</v>
      </c>
      <c r="K37" s="89" t="s">
        <v>132</v>
      </c>
      <c r="L37" s="90">
        <v>3.15E-2</v>
      </c>
      <c r="M37" s="90">
        <v>2.5500000009047553E-2</v>
      </c>
      <c r="N37" s="91">
        <v>1419.4409760000003</v>
      </c>
      <c r="O37" s="103">
        <v>116.8</v>
      </c>
      <c r="P37" s="91">
        <v>1.6579071100000002</v>
      </c>
      <c r="Q37" s="92">
        <f t="shared" si="0"/>
        <v>1.1505257743502231E-4</v>
      </c>
      <c r="R37" s="92">
        <f>P37/'סכום נכסי הקרן'!$C$42</f>
        <v>1.0875270549889199E-5</v>
      </c>
    </row>
    <row r="38" spans="2:18">
      <c r="B38" s="86" t="s">
        <v>2884</v>
      </c>
      <c r="C38" s="89" t="s">
        <v>2624</v>
      </c>
      <c r="D38" s="88" t="s">
        <v>2629</v>
      </c>
      <c r="E38" s="88"/>
      <c r="F38" s="88" t="s">
        <v>351</v>
      </c>
      <c r="G38" s="102">
        <v>42918</v>
      </c>
      <c r="H38" s="88" t="s">
        <v>327</v>
      </c>
      <c r="I38" s="91">
        <v>7.0500000002715799</v>
      </c>
      <c r="J38" s="89" t="s">
        <v>128</v>
      </c>
      <c r="K38" s="89" t="s">
        <v>132</v>
      </c>
      <c r="L38" s="90">
        <v>3.1899999999999998E-2</v>
      </c>
      <c r="M38" s="90">
        <v>2.8300000001135698E-2</v>
      </c>
      <c r="N38" s="91">
        <v>7097.204979000001</v>
      </c>
      <c r="O38" s="103">
        <v>114.14</v>
      </c>
      <c r="P38" s="91">
        <v>8.1007498760000001</v>
      </c>
      <c r="Q38" s="92">
        <f t="shared" si="0"/>
        <v>5.6216186465973795E-4</v>
      </c>
      <c r="R38" s="92">
        <f>P38/'סכום נכסי הקרן'!$C$42</f>
        <v>5.3137987060373591E-5</v>
      </c>
    </row>
    <row r="39" spans="2:18">
      <c r="B39" s="86" t="s">
        <v>2884</v>
      </c>
      <c r="C39" s="89" t="s">
        <v>2624</v>
      </c>
      <c r="D39" s="88" t="s">
        <v>2630</v>
      </c>
      <c r="E39" s="88"/>
      <c r="F39" s="88" t="s">
        <v>351</v>
      </c>
      <c r="G39" s="102">
        <v>43915</v>
      </c>
      <c r="H39" s="88" t="s">
        <v>327</v>
      </c>
      <c r="I39" s="91">
        <v>7.0699999999219312</v>
      </c>
      <c r="J39" s="89" t="s">
        <v>128</v>
      </c>
      <c r="K39" s="89" t="s">
        <v>132</v>
      </c>
      <c r="L39" s="90">
        <v>2.6600000000000002E-2</v>
      </c>
      <c r="M39" s="90">
        <v>3.469999999960325E-2</v>
      </c>
      <c r="N39" s="91">
        <v>14941.484238000003</v>
      </c>
      <c r="O39" s="103">
        <v>104.59</v>
      </c>
      <c r="P39" s="91">
        <v>15.627297046000002</v>
      </c>
      <c r="Q39" s="92">
        <f t="shared" si="0"/>
        <v>1.0844762005303243E-3</v>
      </c>
      <c r="R39" s="92">
        <f>P39/'סכום נכסי הקרן'!$C$42</f>
        <v>1.025094122062932E-4</v>
      </c>
    </row>
    <row r="40" spans="2:18">
      <c r="B40" s="86" t="s">
        <v>2884</v>
      </c>
      <c r="C40" s="89" t="s">
        <v>2624</v>
      </c>
      <c r="D40" s="88" t="s">
        <v>2631</v>
      </c>
      <c r="E40" s="88"/>
      <c r="F40" s="88" t="s">
        <v>351</v>
      </c>
      <c r="G40" s="102">
        <v>44168</v>
      </c>
      <c r="H40" s="88" t="s">
        <v>327</v>
      </c>
      <c r="I40" s="91">
        <v>7.1999999998636355</v>
      </c>
      <c r="J40" s="89" t="s">
        <v>128</v>
      </c>
      <c r="K40" s="89" t="s">
        <v>132</v>
      </c>
      <c r="L40" s="90">
        <v>1.89E-2</v>
      </c>
      <c r="M40" s="90">
        <v>3.7199999999454537E-2</v>
      </c>
      <c r="N40" s="91">
        <v>15132.633268000001</v>
      </c>
      <c r="O40" s="103">
        <v>96.92</v>
      </c>
      <c r="P40" s="91">
        <v>14.666548090000003</v>
      </c>
      <c r="Q40" s="92">
        <f t="shared" si="0"/>
        <v>1.0178038019447323E-3</v>
      </c>
      <c r="R40" s="92">
        <f>P40/'סכום נכסי הקרן'!$C$42</f>
        <v>9.6207246805106404E-5</v>
      </c>
    </row>
    <row r="41" spans="2:18">
      <c r="B41" s="86" t="s">
        <v>2884</v>
      </c>
      <c r="C41" s="89" t="s">
        <v>2624</v>
      </c>
      <c r="D41" s="88" t="s">
        <v>2632</v>
      </c>
      <c r="E41" s="88"/>
      <c r="F41" s="88" t="s">
        <v>351</v>
      </c>
      <c r="G41" s="102">
        <v>44277</v>
      </c>
      <c r="H41" s="88" t="s">
        <v>327</v>
      </c>
      <c r="I41" s="91">
        <v>7.1099999999786911</v>
      </c>
      <c r="J41" s="89" t="s">
        <v>128</v>
      </c>
      <c r="K41" s="89" t="s">
        <v>132</v>
      </c>
      <c r="L41" s="90">
        <v>1.9E-2</v>
      </c>
      <c r="M41" s="90">
        <v>4.5399999999857936E-2</v>
      </c>
      <c r="N41" s="91">
        <v>23011.742839000002</v>
      </c>
      <c r="O41" s="103">
        <v>91.77</v>
      </c>
      <c r="P41" s="91">
        <v>21.117877495000005</v>
      </c>
      <c r="Q41" s="92">
        <f t="shared" si="0"/>
        <v>1.4655020303018078E-3</v>
      </c>
      <c r="R41" s="92">
        <f>P41/'סכום נכסי הקרן'!$C$42</f>
        <v>1.3852563259562922E-4</v>
      </c>
    </row>
    <row r="42" spans="2:18">
      <c r="B42" s="86" t="s">
        <v>2885</v>
      </c>
      <c r="C42" s="89" t="s">
        <v>2624</v>
      </c>
      <c r="D42" s="88" t="s">
        <v>2633</v>
      </c>
      <c r="E42" s="88"/>
      <c r="F42" s="88" t="s">
        <v>359</v>
      </c>
      <c r="G42" s="102">
        <v>42122</v>
      </c>
      <c r="H42" s="88" t="s">
        <v>130</v>
      </c>
      <c r="I42" s="91">
        <v>4.3200000000054093</v>
      </c>
      <c r="J42" s="89" t="s">
        <v>340</v>
      </c>
      <c r="K42" s="89" t="s">
        <v>132</v>
      </c>
      <c r="L42" s="90">
        <v>2.98E-2</v>
      </c>
      <c r="M42" s="90">
        <v>2.4700000000014138E-2</v>
      </c>
      <c r="N42" s="91">
        <v>142097.91108600004</v>
      </c>
      <c r="O42" s="103">
        <v>114.49</v>
      </c>
      <c r="P42" s="91">
        <v>162.68789209100001</v>
      </c>
      <c r="Q42" s="92">
        <f t="shared" si="0"/>
        <v>1.1289933669770153E-2</v>
      </c>
      <c r="R42" s="92">
        <f>P42/'סכום נכסי הקרן'!$C$42</f>
        <v>1.067173686034077E-3</v>
      </c>
    </row>
    <row r="43" spans="2:18">
      <c r="B43" s="86" t="s">
        <v>2886</v>
      </c>
      <c r="C43" s="89" t="s">
        <v>2624</v>
      </c>
      <c r="D43" s="88" t="s">
        <v>2634</v>
      </c>
      <c r="E43" s="88"/>
      <c r="F43" s="88" t="s">
        <v>2635</v>
      </c>
      <c r="G43" s="102">
        <v>40742</v>
      </c>
      <c r="H43" s="88" t="s">
        <v>2622</v>
      </c>
      <c r="I43" s="91">
        <v>3.1900000000173718</v>
      </c>
      <c r="J43" s="89" t="s">
        <v>332</v>
      </c>
      <c r="K43" s="89" t="s">
        <v>132</v>
      </c>
      <c r="L43" s="90">
        <v>4.4999999999999998E-2</v>
      </c>
      <c r="M43" s="90">
        <v>1.7000000000075528E-2</v>
      </c>
      <c r="N43" s="91">
        <v>52710.663765999998</v>
      </c>
      <c r="O43" s="103">
        <v>125.59</v>
      </c>
      <c r="P43" s="91">
        <v>66.19932411500001</v>
      </c>
      <c r="Q43" s="92">
        <f t="shared" si="0"/>
        <v>4.5939864893197648E-3</v>
      </c>
      <c r="R43" s="92">
        <f>P43/'סכום נכסי הקרן'!$C$42</f>
        <v>4.3424360486060611E-4</v>
      </c>
    </row>
    <row r="44" spans="2:18">
      <c r="B44" s="86" t="s">
        <v>2887</v>
      </c>
      <c r="C44" s="89" t="s">
        <v>2624</v>
      </c>
      <c r="D44" s="88" t="s">
        <v>2636</v>
      </c>
      <c r="E44" s="88"/>
      <c r="F44" s="88" t="s">
        <v>418</v>
      </c>
      <c r="G44" s="102">
        <v>43431</v>
      </c>
      <c r="H44" s="88" t="s">
        <v>327</v>
      </c>
      <c r="I44" s="91">
        <v>7.9300000001233926</v>
      </c>
      <c r="J44" s="89" t="s">
        <v>340</v>
      </c>
      <c r="K44" s="89" t="s">
        <v>132</v>
      </c>
      <c r="L44" s="90">
        <v>3.6600000000000001E-2</v>
      </c>
      <c r="M44" s="90">
        <v>3.2700000000358241E-2</v>
      </c>
      <c r="N44" s="91">
        <v>4424.2720010000012</v>
      </c>
      <c r="O44" s="103">
        <v>113.57</v>
      </c>
      <c r="P44" s="91">
        <v>5.0246457660000008</v>
      </c>
      <c r="Q44" s="92">
        <f t="shared" si="0"/>
        <v>3.4869169846088178E-4</v>
      </c>
      <c r="R44" s="92">
        <f>P44/'סכום נכסי הקרן'!$C$42</f>
        <v>3.2959857517352259E-5</v>
      </c>
    </row>
    <row r="45" spans="2:18">
      <c r="B45" s="86" t="s">
        <v>2887</v>
      </c>
      <c r="C45" s="89" t="s">
        <v>2624</v>
      </c>
      <c r="D45" s="88" t="s">
        <v>2637</v>
      </c>
      <c r="E45" s="88"/>
      <c r="F45" s="88" t="s">
        <v>418</v>
      </c>
      <c r="G45" s="102">
        <v>43276</v>
      </c>
      <c r="H45" s="88" t="s">
        <v>327</v>
      </c>
      <c r="I45" s="91">
        <v>7.9900000005820617</v>
      </c>
      <c r="J45" s="89" t="s">
        <v>340</v>
      </c>
      <c r="K45" s="89" t="s">
        <v>132</v>
      </c>
      <c r="L45" s="90">
        <v>3.2599999999999997E-2</v>
      </c>
      <c r="M45" s="90">
        <v>3.3600000003054784E-2</v>
      </c>
      <c r="N45" s="91">
        <v>4408.0304950000009</v>
      </c>
      <c r="O45" s="103">
        <v>109.91</v>
      </c>
      <c r="P45" s="91">
        <v>4.8448665819999999</v>
      </c>
      <c r="Q45" s="92">
        <f t="shared" si="0"/>
        <v>3.3621569280073042E-4</v>
      </c>
      <c r="R45" s="92">
        <f>P45/'סכום נכסי הקרן'!$C$42</f>
        <v>3.1780571142714344E-5</v>
      </c>
    </row>
    <row r="46" spans="2:18">
      <c r="B46" s="86" t="s">
        <v>2887</v>
      </c>
      <c r="C46" s="89" t="s">
        <v>2624</v>
      </c>
      <c r="D46" s="88" t="s">
        <v>2638</v>
      </c>
      <c r="E46" s="88"/>
      <c r="F46" s="88" t="s">
        <v>418</v>
      </c>
      <c r="G46" s="102">
        <v>43222</v>
      </c>
      <c r="H46" s="88" t="s">
        <v>327</v>
      </c>
      <c r="I46" s="91">
        <v>7.9999999999570299</v>
      </c>
      <c r="J46" s="89" t="s">
        <v>340</v>
      </c>
      <c r="K46" s="89" t="s">
        <v>132</v>
      </c>
      <c r="L46" s="90">
        <v>3.2199999999999999E-2</v>
      </c>
      <c r="M46" s="90">
        <v>3.3699999999634758E-2</v>
      </c>
      <c r="N46" s="91">
        <v>21064.517436000002</v>
      </c>
      <c r="O46" s="103">
        <v>110.48</v>
      </c>
      <c r="P46" s="91">
        <v>23.272079305000002</v>
      </c>
      <c r="Q46" s="92">
        <f t="shared" si="0"/>
        <v>1.6149956111307661E-3</v>
      </c>
      <c r="R46" s="92">
        <f>P46/'סכום נכסי הקרן'!$C$42</f>
        <v>1.5265641673998997E-4</v>
      </c>
    </row>
    <row r="47" spans="2:18">
      <c r="B47" s="86" t="s">
        <v>2887</v>
      </c>
      <c r="C47" s="89" t="s">
        <v>2624</v>
      </c>
      <c r="D47" s="88" t="s">
        <v>2639</v>
      </c>
      <c r="E47" s="88"/>
      <c r="F47" s="88" t="s">
        <v>418</v>
      </c>
      <c r="G47" s="102">
        <v>43922</v>
      </c>
      <c r="H47" s="88" t="s">
        <v>327</v>
      </c>
      <c r="I47" s="91">
        <v>8.1599999994819097</v>
      </c>
      <c r="J47" s="89" t="s">
        <v>340</v>
      </c>
      <c r="K47" s="89" t="s">
        <v>132</v>
      </c>
      <c r="L47" s="90">
        <v>2.7699999999999999E-2</v>
      </c>
      <c r="M47" s="90">
        <v>3.0499999997810879E-2</v>
      </c>
      <c r="N47" s="91">
        <v>5068.1165170000013</v>
      </c>
      <c r="O47" s="103">
        <v>108.16</v>
      </c>
      <c r="P47" s="91">
        <v>5.4816745240000007</v>
      </c>
      <c r="Q47" s="92">
        <f t="shared" si="0"/>
        <v>3.8040779175263869E-4</v>
      </c>
      <c r="R47" s="92">
        <f>P47/'סכום נכסי הקרן'!$C$42</f>
        <v>3.5957800744901262E-5</v>
      </c>
    </row>
    <row r="48" spans="2:18">
      <c r="B48" s="86" t="s">
        <v>2887</v>
      </c>
      <c r="C48" s="89" t="s">
        <v>2624</v>
      </c>
      <c r="D48" s="88" t="s">
        <v>2640</v>
      </c>
      <c r="E48" s="88"/>
      <c r="F48" s="88" t="s">
        <v>418</v>
      </c>
      <c r="G48" s="102">
        <v>43978</v>
      </c>
      <c r="H48" s="88" t="s">
        <v>327</v>
      </c>
      <c r="I48" s="91">
        <v>8.1700000017169767</v>
      </c>
      <c r="J48" s="89" t="s">
        <v>340</v>
      </c>
      <c r="K48" s="89" t="s">
        <v>132</v>
      </c>
      <c r="L48" s="90">
        <v>2.3E-2</v>
      </c>
      <c r="M48" s="90">
        <v>3.5300000008702474E-2</v>
      </c>
      <c r="N48" s="91">
        <v>2126.0463330000002</v>
      </c>
      <c r="O48" s="103">
        <v>99.99</v>
      </c>
      <c r="P48" s="91">
        <v>2.1258338549999998</v>
      </c>
      <c r="Q48" s="92">
        <f t="shared" si="0"/>
        <v>1.4752495042763851E-4</v>
      </c>
      <c r="R48" s="92">
        <f>P48/'סכום נכסי הקרן'!$C$42</f>
        <v>1.3944700627551395E-5</v>
      </c>
    </row>
    <row r="49" spans="2:18">
      <c r="B49" s="86" t="s">
        <v>2887</v>
      </c>
      <c r="C49" s="89" t="s">
        <v>2624</v>
      </c>
      <c r="D49" s="88" t="s">
        <v>2641</v>
      </c>
      <c r="E49" s="88"/>
      <c r="F49" s="88" t="s">
        <v>418</v>
      </c>
      <c r="G49" s="102">
        <v>44010</v>
      </c>
      <c r="H49" s="88" t="s">
        <v>327</v>
      </c>
      <c r="I49" s="91">
        <v>8.2499999990429842</v>
      </c>
      <c r="J49" s="89" t="s">
        <v>340</v>
      </c>
      <c r="K49" s="89" t="s">
        <v>132</v>
      </c>
      <c r="L49" s="90">
        <v>2.2000000000000002E-2</v>
      </c>
      <c r="M49" s="90">
        <v>3.2199999997585375E-2</v>
      </c>
      <c r="N49" s="91">
        <v>3333.6289090000005</v>
      </c>
      <c r="O49" s="103">
        <v>101.87</v>
      </c>
      <c r="P49" s="91">
        <v>3.3959675810000003</v>
      </c>
      <c r="Q49" s="92">
        <f t="shared" si="0"/>
        <v>2.356674995379131E-4</v>
      </c>
      <c r="R49" s="92">
        <f>P49/'סכום נכסי הקרן'!$C$42</f>
        <v>2.2276318135837998E-5</v>
      </c>
    </row>
    <row r="50" spans="2:18">
      <c r="B50" s="86" t="s">
        <v>2887</v>
      </c>
      <c r="C50" s="89" t="s">
        <v>2624</v>
      </c>
      <c r="D50" s="88" t="s">
        <v>2642</v>
      </c>
      <c r="E50" s="88"/>
      <c r="F50" s="88" t="s">
        <v>418</v>
      </c>
      <c r="G50" s="102">
        <v>44133</v>
      </c>
      <c r="H50" s="88" t="s">
        <v>327</v>
      </c>
      <c r="I50" s="91">
        <v>8.150000000171552</v>
      </c>
      <c r="J50" s="89" t="s">
        <v>340</v>
      </c>
      <c r="K50" s="89" t="s">
        <v>132</v>
      </c>
      <c r="L50" s="90">
        <v>2.3799999999999998E-2</v>
      </c>
      <c r="M50" s="90">
        <v>3.550000000171552E-2</v>
      </c>
      <c r="N50" s="91">
        <v>4335.0065320000012</v>
      </c>
      <c r="O50" s="103">
        <v>100.85</v>
      </c>
      <c r="P50" s="91">
        <v>4.3718540550000009</v>
      </c>
      <c r="Q50" s="92">
        <f t="shared" si="0"/>
        <v>3.033903854827571E-4</v>
      </c>
      <c r="R50" s="92">
        <f>P50/'סכום נכסי הקרן'!$C$42</f>
        <v>2.8677780175968473E-5</v>
      </c>
    </row>
    <row r="51" spans="2:18">
      <c r="B51" s="86" t="s">
        <v>2887</v>
      </c>
      <c r="C51" s="89" t="s">
        <v>2624</v>
      </c>
      <c r="D51" s="88" t="s">
        <v>2643</v>
      </c>
      <c r="E51" s="88"/>
      <c r="F51" s="88" t="s">
        <v>418</v>
      </c>
      <c r="G51" s="102">
        <v>44251</v>
      </c>
      <c r="H51" s="88" t="s">
        <v>327</v>
      </c>
      <c r="I51" s="91">
        <v>8.040000000224385</v>
      </c>
      <c r="J51" s="89" t="s">
        <v>340</v>
      </c>
      <c r="K51" s="89" t="s">
        <v>132</v>
      </c>
      <c r="L51" s="90">
        <v>2.3599999999999999E-2</v>
      </c>
      <c r="M51" s="90">
        <v>4.0400000000641104E-2</v>
      </c>
      <c r="N51" s="91">
        <v>12871.156476000002</v>
      </c>
      <c r="O51" s="103">
        <v>96.95</v>
      </c>
      <c r="P51" s="91">
        <v>12.478585680000002</v>
      </c>
      <c r="Q51" s="92">
        <f t="shared" si="0"/>
        <v>8.659673612400157E-4</v>
      </c>
      <c r="R51" s="92">
        <f>P51/'סכום נכסי הקרן'!$C$42</f>
        <v>8.1855005344643884E-5</v>
      </c>
    </row>
    <row r="52" spans="2:18">
      <c r="B52" s="86" t="s">
        <v>2887</v>
      </c>
      <c r="C52" s="89" t="s">
        <v>2624</v>
      </c>
      <c r="D52" s="88" t="s">
        <v>2644</v>
      </c>
      <c r="E52" s="88"/>
      <c r="F52" s="88" t="s">
        <v>418</v>
      </c>
      <c r="G52" s="102">
        <v>44294</v>
      </c>
      <c r="H52" s="88" t="s">
        <v>327</v>
      </c>
      <c r="I52" s="91">
        <v>8.0100000004231298</v>
      </c>
      <c r="J52" s="89" t="s">
        <v>340</v>
      </c>
      <c r="K52" s="89" t="s">
        <v>132</v>
      </c>
      <c r="L52" s="90">
        <v>2.3199999999999998E-2</v>
      </c>
      <c r="M52" s="90">
        <v>4.2700000002474911E-2</v>
      </c>
      <c r="N52" s="91">
        <v>9260.6412550000023</v>
      </c>
      <c r="O52" s="103">
        <v>94.68</v>
      </c>
      <c r="P52" s="91">
        <v>8.7679746290000029</v>
      </c>
      <c r="Q52" s="92">
        <f t="shared" si="0"/>
        <v>6.0846477698701322E-4</v>
      </c>
      <c r="R52" s="92">
        <f>P52/'סכום נכסי הקרן'!$C$42</f>
        <v>5.7514739933131353E-5</v>
      </c>
    </row>
    <row r="53" spans="2:18">
      <c r="B53" s="86" t="s">
        <v>2887</v>
      </c>
      <c r="C53" s="89" t="s">
        <v>2624</v>
      </c>
      <c r="D53" s="88" t="s">
        <v>2645</v>
      </c>
      <c r="E53" s="88"/>
      <c r="F53" s="88" t="s">
        <v>418</v>
      </c>
      <c r="G53" s="102">
        <v>44602</v>
      </c>
      <c r="H53" s="88" t="s">
        <v>327</v>
      </c>
      <c r="I53" s="91">
        <v>7.9100000002217081</v>
      </c>
      <c r="J53" s="89" t="s">
        <v>340</v>
      </c>
      <c r="K53" s="89" t="s">
        <v>132</v>
      </c>
      <c r="L53" s="90">
        <v>2.0899999999999998E-2</v>
      </c>
      <c r="M53" s="90">
        <v>5.0200000001960926E-2</v>
      </c>
      <c r="N53" s="91">
        <v>13267.552444000003</v>
      </c>
      <c r="O53" s="103">
        <v>85.33</v>
      </c>
      <c r="P53" s="91">
        <v>11.321202339000001</v>
      </c>
      <c r="Q53" s="92">
        <f t="shared" si="0"/>
        <v>7.856492688334952E-4</v>
      </c>
      <c r="R53" s="92">
        <f>P53/'סכום נכסי הקרן'!$C$42</f>
        <v>7.4262989551123539E-5</v>
      </c>
    </row>
    <row r="54" spans="2:18">
      <c r="B54" s="86" t="s">
        <v>2887</v>
      </c>
      <c r="C54" s="89" t="s">
        <v>2624</v>
      </c>
      <c r="D54" s="88" t="s">
        <v>2646</v>
      </c>
      <c r="E54" s="88"/>
      <c r="F54" s="88" t="s">
        <v>418</v>
      </c>
      <c r="G54" s="102">
        <v>43500</v>
      </c>
      <c r="H54" s="88" t="s">
        <v>327</v>
      </c>
      <c r="I54" s="91">
        <v>8.0099999997483788</v>
      </c>
      <c r="J54" s="89" t="s">
        <v>340</v>
      </c>
      <c r="K54" s="89" t="s">
        <v>132</v>
      </c>
      <c r="L54" s="90">
        <v>3.4500000000000003E-2</v>
      </c>
      <c r="M54" s="90">
        <v>3.0899999998498736E-2</v>
      </c>
      <c r="N54" s="91">
        <v>8304.3828049999993</v>
      </c>
      <c r="O54" s="103">
        <v>113.9</v>
      </c>
      <c r="P54" s="91">
        <v>9.4586920380000006</v>
      </c>
      <c r="Q54" s="92">
        <f t="shared" si="0"/>
        <v>6.5639799212636454E-4</v>
      </c>
      <c r="R54" s="92">
        <f>P54/'סכום נכסי הקרן'!$C$42</f>
        <v>6.204559612590891E-5</v>
      </c>
    </row>
    <row r="55" spans="2:18">
      <c r="B55" s="86" t="s">
        <v>2887</v>
      </c>
      <c r="C55" s="89" t="s">
        <v>2624</v>
      </c>
      <c r="D55" s="88" t="s">
        <v>2647</v>
      </c>
      <c r="E55" s="88"/>
      <c r="F55" s="88" t="s">
        <v>418</v>
      </c>
      <c r="G55" s="102">
        <v>43556</v>
      </c>
      <c r="H55" s="88" t="s">
        <v>327</v>
      </c>
      <c r="I55" s="91">
        <v>8.0900000000789518</v>
      </c>
      <c r="J55" s="89" t="s">
        <v>340</v>
      </c>
      <c r="K55" s="89" t="s">
        <v>132</v>
      </c>
      <c r="L55" s="90">
        <v>3.0499999999999999E-2</v>
      </c>
      <c r="M55" s="90">
        <v>3.0900000000789515E-2</v>
      </c>
      <c r="N55" s="91">
        <v>8374.354322000001</v>
      </c>
      <c r="O55" s="103">
        <v>110.41</v>
      </c>
      <c r="P55" s="91">
        <v>9.2461246030000019</v>
      </c>
      <c r="Q55" s="92">
        <f t="shared" si="0"/>
        <v>6.416466039888824E-4</v>
      </c>
      <c r="R55" s="92">
        <f>P55/'סכום נכסי הקרן'!$C$42</f>
        <v>6.0651230692660381E-5</v>
      </c>
    </row>
    <row r="56" spans="2:18">
      <c r="B56" s="86" t="s">
        <v>2887</v>
      </c>
      <c r="C56" s="89" t="s">
        <v>2624</v>
      </c>
      <c r="D56" s="88" t="s">
        <v>2648</v>
      </c>
      <c r="E56" s="88"/>
      <c r="F56" s="88" t="s">
        <v>418</v>
      </c>
      <c r="G56" s="102">
        <v>43647</v>
      </c>
      <c r="H56" s="88" t="s">
        <v>327</v>
      </c>
      <c r="I56" s="91">
        <v>8.0700000001100474</v>
      </c>
      <c r="J56" s="89" t="s">
        <v>340</v>
      </c>
      <c r="K56" s="89" t="s">
        <v>132</v>
      </c>
      <c r="L56" s="90">
        <v>2.8999999999999998E-2</v>
      </c>
      <c r="M56" s="90">
        <v>3.3600000000244552E-2</v>
      </c>
      <c r="N56" s="91">
        <v>7773.9422620000005</v>
      </c>
      <c r="O56" s="103">
        <v>105.2</v>
      </c>
      <c r="P56" s="91">
        <v>8.1781870300000001</v>
      </c>
      <c r="Q56" s="92">
        <f t="shared" si="0"/>
        <v>5.6753571468016084E-4</v>
      </c>
      <c r="R56" s="92">
        <f>P56/'סכום נכסי הקרן'!$C$42</f>
        <v>5.3645946761664352E-5</v>
      </c>
    </row>
    <row r="57" spans="2:18">
      <c r="B57" s="86" t="s">
        <v>2887</v>
      </c>
      <c r="C57" s="89" t="s">
        <v>2624</v>
      </c>
      <c r="D57" s="88" t="s">
        <v>2649</v>
      </c>
      <c r="E57" s="88"/>
      <c r="F57" s="88" t="s">
        <v>418</v>
      </c>
      <c r="G57" s="102">
        <v>43703</v>
      </c>
      <c r="H57" s="88" t="s">
        <v>327</v>
      </c>
      <c r="I57" s="91">
        <v>8.1999999943385902</v>
      </c>
      <c r="J57" s="89" t="s">
        <v>340</v>
      </c>
      <c r="K57" s="89" t="s">
        <v>132</v>
      </c>
      <c r="L57" s="90">
        <v>2.3799999999999998E-2</v>
      </c>
      <c r="M57" s="90">
        <v>3.2699999970454516E-2</v>
      </c>
      <c r="N57" s="91">
        <v>552.03654700000016</v>
      </c>
      <c r="O57" s="103">
        <v>102.39</v>
      </c>
      <c r="P57" s="91">
        <v>0.56523022100000009</v>
      </c>
      <c r="Q57" s="92">
        <f t="shared" si="0"/>
        <v>3.9224871754254838E-5</v>
      </c>
      <c r="R57" s="92">
        <f>P57/'סכום נכסי הקרן'!$C$42</f>
        <v>3.7077056605111394E-6</v>
      </c>
    </row>
    <row r="58" spans="2:18">
      <c r="B58" s="86" t="s">
        <v>2887</v>
      </c>
      <c r="C58" s="89" t="s">
        <v>2624</v>
      </c>
      <c r="D58" s="88" t="s">
        <v>2650</v>
      </c>
      <c r="E58" s="88"/>
      <c r="F58" s="88" t="s">
        <v>418</v>
      </c>
      <c r="G58" s="102">
        <v>43740</v>
      </c>
      <c r="H58" s="88" t="s">
        <v>327</v>
      </c>
      <c r="I58" s="91">
        <v>8.1099999997742813</v>
      </c>
      <c r="J58" s="89" t="s">
        <v>340</v>
      </c>
      <c r="K58" s="89" t="s">
        <v>132</v>
      </c>
      <c r="L58" s="90">
        <v>2.4300000000000002E-2</v>
      </c>
      <c r="M58" s="90">
        <v>3.6699999999370951E-2</v>
      </c>
      <c r="N58" s="91">
        <v>8158.0243980000005</v>
      </c>
      <c r="O58" s="103">
        <v>99.38</v>
      </c>
      <c r="P58" s="91">
        <v>8.1074442530000006</v>
      </c>
      <c r="Q58" s="92">
        <f t="shared" si="0"/>
        <v>5.6262642948579251E-4</v>
      </c>
      <c r="R58" s="92">
        <f>P58/'סכום נכסי הקרן'!$C$42</f>
        <v>5.3181899750414444E-5</v>
      </c>
    </row>
    <row r="59" spans="2:18">
      <c r="B59" s="86" t="s">
        <v>2887</v>
      </c>
      <c r="C59" s="89" t="s">
        <v>2624</v>
      </c>
      <c r="D59" s="88" t="s">
        <v>2651</v>
      </c>
      <c r="E59" s="88"/>
      <c r="F59" s="88" t="s">
        <v>418</v>
      </c>
      <c r="G59" s="102">
        <v>43831</v>
      </c>
      <c r="H59" s="88" t="s">
        <v>327</v>
      </c>
      <c r="I59" s="91">
        <v>8.0799999998939622</v>
      </c>
      <c r="J59" s="89" t="s">
        <v>340</v>
      </c>
      <c r="K59" s="89" t="s">
        <v>132</v>
      </c>
      <c r="L59" s="90">
        <v>2.3799999999999998E-2</v>
      </c>
      <c r="M59" s="90">
        <v>3.8199999999373402E-2</v>
      </c>
      <c r="N59" s="91">
        <v>8467.1972070000011</v>
      </c>
      <c r="O59" s="103">
        <v>98.01</v>
      </c>
      <c r="P59" s="91">
        <v>8.298699985999999</v>
      </c>
      <c r="Q59" s="92">
        <f t="shared" si="0"/>
        <v>5.7589886489435669E-4</v>
      </c>
      <c r="R59" s="92">
        <f>P59/'סכום נכסי הקרן'!$C$42</f>
        <v>5.4436468132470754E-5</v>
      </c>
    </row>
    <row r="60" spans="2:18">
      <c r="B60" s="86" t="s">
        <v>2888</v>
      </c>
      <c r="C60" s="89" t="s">
        <v>2624</v>
      </c>
      <c r="D60" s="88">
        <v>7936</v>
      </c>
      <c r="E60" s="88"/>
      <c r="F60" s="88" t="s">
        <v>2652</v>
      </c>
      <c r="G60" s="102">
        <v>44087</v>
      </c>
      <c r="H60" s="88" t="s">
        <v>2622</v>
      </c>
      <c r="I60" s="91">
        <v>5.3900000000229733</v>
      </c>
      <c r="J60" s="89" t="s">
        <v>332</v>
      </c>
      <c r="K60" s="89" t="s">
        <v>132</v>
      </c>
      <c r="L60" s="90">
        <v>1.7947999999999999E-2</v>
      </c>
      <c r="M60" s="90">
        <v>2.810000000014921E-2</v>
      </c>
      <c r="N60" s="91">
        <v>40280.914978000008</v>
      </c>
      <c r="O60" s="103">
        <v>104.82</v>
      </c>
      <c r="P60" s="91">
        <v>42.222454577000001</v>
      </c>
      <c r="Q60" s="92">
        <f t="shared" si="0"/>
        <v>2.9300810614878198E-3</v>
      </c>
      <c r="R60" s="92">
        <f>P60/'סכום נכסי הקרן'!$C$42</f>
        <v>2.7696401929616096E-4</v>
      </c>
    </row>
    <row r="61" spans="2:18">
      <c r="B61" s="86" t="s">
        <v>2888</v>
      </c>
      <c r="C61" s="89" t="s">
        <v>2624</v>
      </c>
      <c r="D61" s="88">
        <v>7937</v>
      </c>
      <c r="E61" s="88"/>
      <c r="F61" s="88" t="s">
        <v>2652</v>
      </c>
      <c r="G61" s="102">
        <v>44087</v>
      </c>
      <c r="H61" s="88" t="s">
        <v>2622</v>
      </c>
      <c r="I61" s="91">
        <v>6.7500000001303837</v>
      </c>
      <c r="J61" s="89" t="s">
        <v>332</v>
      </c>
      <c r="K61" s="89" t="s">
        <v>132</v>
      </c>
      <c r="L61" s="90">
        <v>7.5499999999999998E-2</v>
      </c>
      <c r="M61" s="90">
        <v>7.9500000001072046E-2</v>
      </c>
      <c r="N61" s="91">
        <v>17343.267629000005</v>
      </c>
      <c r="O61" s="103">
        <v>99.5</v>
      </c>
      <c r="P61" s="91">
        <v>17.256567437000005</v>
      </c>
      <c r="Q61" s="92">
        <f t="shared" si="0"/>
        <v>1.1975414963436204E-3</v>
      </c>
      <c r="R61" s="92">
        <f>P61/'סכום נכסי הקרן'!$C$42</f>
        <v>1.1319683624481414E-4</v>
      </c>
    </row>
    <row r="62" spans="2:18">
      <c r="B62" s="86" t="s">
        <v>2889</v>
      </c>
      <c r="C62" s="89" t="s">
        <v>2623</v>
      </c>
      <c r="D62" s="88">
        <v>8063</v>
      </c>
      <c r="E62" s="88"/>
      <c r="F62" s="88" t="s">
        <v>421</v>
      </c>
      <c r="G62" s="102">
        <v>44147</v>
      </c>
      <c r="H62" s="88" t="s">
        <v>130</v>
      </c>
      <c r="I62" s="91">
        <v>7.8499999999811267</v>
      </c>
      <c r="J62" s="89" t="s">
        <v>504</v>
      </c>
      <c r="K62" s="89" t="s">
        <v>132</v>
      </c>
      <c r="L62" s="90">
        <v>1.6250000000000001E-2</v>
      </c>
      <c r="M62" s="90">
        <v>2.9099999999886758E-2</v>
      </c>
      <c r="N62" s="91">
        <v>31777.853473000006</v>
      </c>
      <c r="O62" s="103">
        <v>100.04</v>
      </c>
      <c r="P62" s="91">
        <v>31.790565396000005</v>
      </c>
      <c r="Q62" s="92">
        <f t="shared" si="0"/>
        <v>2.2061468129697752E-3</v>
      </c>
      <c r="R62" s="92">
        <f>P62/'סכום נכסי הקרן'!$C$42</f>
        <v>2.0853460216805844E-4</v>
      </c>
    </row>
    <row r="63" spans="2:18">
      <c r="B63" s="86" t="s">
        <v>2889</v>
      </c>
      <c r="C63" s="89" t="s">
        <v>2623</v>
      </c>
      <c r="D63" s="88">
        <v>8145</v>
      </c>
      <c r="E63" s="88"/>
      <c r="F63" s="88" t="s">
        <v>421</v>
      </c>
      <c r="G63" s="102">
        <v>44185</v>
      </c>
      <c r="H63" s="88" t="s">
        <v>130</v>
      </c>
      <c r="I63" s="91">
        <v>7.8599999997638914</v>
      </c>
      <c r="J63" s="89" t="s">
        <v>504</v>
      </c>
      <c r="K63" s="89" t="s">
        <v>132</v>
      </c>
      <c r="L63" s="90">
        <v>1.4990000000000002E-2</v>
      </c>
      <c r="M63" s="90">
        <v>3.0199999999167483E-2</v>
      </c>
      <c r="N63" s="91">
        <v>14938.137613000004</v>
      </c>
      <c r="O63" s="103">
        <v>98.1</v>
      </c>
      <c r="P63" s="91">
        <v>14.654312411000003</v>
      </c>
      <c r="Q63" s="92">
        <f t="shared" si="0"/>
        <v>1.0169546914022137E-3</v>
      </c>
      <c r="R63" s="92">
        <f>P63/'סכום נכסי הקרן'!$C$42</f>
        <v>9.6126985179660705E-5</v>
      </c>
    </row>
    <row r="64" spans="2:18">
      <c r="B64" s="86" t="s">
        <v>2890</v>
      </c>
      <c r="C64" s="89" t="s">
        <v>2623</v>
      </c>
      <c r="D64" s="88" t="s">
        <v>2653</v>
      </c>
      <c r="E64" s="88"/>
      <c r="F64" s="88" t="s">
        <v>418</v>
      </c>
      <c r="G64" s="102">
        <v>42901</v>
      </c>
      <c r="H64" s="88" t="s">
        <v>327</v>
      </c>
      <c r="I64" s="91">
        <v>0.94999999999798224</v>
      </c>
      <c r="J64" s="89" t="s">
        <v>155</v>
      </c>
      <c r="K64" s="89" t="s">
        <v>132</v>
      </c>
      <c r="L64" s="90">
        <v>0.04</v>
      </c>
      <c r="M64" s="90">
        <v>6.1100000000084746E-2</v>
      </c>
      <c r="N64" s="91">
        <v>50424.877305000002</v>
      </c>
      <c r="O64" s="103">
        <v>98.29</v>
      </c>
      <c r="P64" s="91">
        <v>49.562610778000007</v>
      </c>
      <c r="Q64" s="92">
        <f t="shared" si="0"/>
        <v>3.4394605584493307E-3</v>
      </c>
      <c r="R64" s="92">
        <f>P64/'סכום נכסי הקרן'!$C$42</f>
        <v>3.2511278715102704E-4</v>
      </c>
    </row>
    <row r="65" spans="2:18">
      <c r="B65" s="86" t="s">
        <v>2891</v>
      </c>
      <c r="C65" s="89" t="s">
        <v>2623</v>
      </c>
      <c r="D65" s="88">
        <v>4069</v>
      </c>
      <c r="E65" s="88"/>
      <c r="F65" s="88" t="s">
        <v>421</v>
      </c>
      <c r="G65" s="102">
        <v>42052</v>
      </c>
      <c r="H65" s="88" t="s">
        <v>130</v>
      </c>
      <c r="I65" s="91">
        <v>4.1300000000505168</v>
      </c>
      <c r="J65" s="89" t="s">
        <v>545</v>
      </c>
      <c r="K65" s="89" t="s">
        <v>132</v>
      </c>
      <c r="L65" s="90">
        <v>2.9779E-2</v>
      </c>
      <c r="M65" s="90">
        <v>2.0100000000244925E-2</v>
      </c>
      <c r="N65" s="91">
        <v>22367.821103000002</v>
      </c>
      <c r="O65" s="103">
        <v>116.82</v>
      </c>
      <c r="P65" s="91">
        <v>26.130090036000006</v>
      </c>
      <c r="Q65" s="92">
        <f t="shared" si="0"/>
        <v>1.8133309092636649E-3</v>
      </c>
      <c r="R65" s="92">
        <f>P65/'סכום נכסי הקרן'!$C$42</f>
        <v>1.71403932657279E-4</v>
      </c>
    </row>
    <row r="66" spans="2:18">
      <c r="B66" s="86" t="s">
        <v>2892</v>
      </c>
      <c r="C66" s="89" t="s">
        <v>2623</v>
      </c>
      <c r="D66" s="88">
        <v>8224</v>
      </c>
      <c r="E66" s="88"/>
      <c r="F66" s="88" t="s">
        <v>421</v>
      </c>
      <c r="G66" s="102">
        <v>44223</v>
      </c>
      <c r="H66" s="88" t="s">
        <v>130</v>
      </c>
      <c r="I66" s="91">
        <v>12.679999999955573</v>
      </c>
      <c r="J66" s="89" t="s">
        <v>332</v>
      </c>
      <c r="K66" s="89" t="s">
        <v>132</v>
      </c>
      <c r="L66" s="90">
        <v>2.1537000000000001E-2</v>
      </c>
      <c r="M66" s="90">
        <v>3.7099999999884101E-2</v>
      </c>
      <c r="N66" s="91">
        <v>68146.043365000005</v>
      </c>
      <c r="O66" s="103">
        <v>91.16</v>
      </c>
      <c r="P66" s="91">
        <v>62.121936032000008</v>
      </c>
      <c r="Q66" s="92">
        <f t="shared" si="0"/>
        <v>4.3110309453556674E-3</v>
      </c>
      <c r="R66" s="92">
        <f>P66/'סכום נכסי הקרן'!$C$42</f>
        <v>4.0749741487682641E-4</v>
      </c>
    </row>
    <row r="67" spans="2:18">
      <c r="B67" s="86" t="s">
        <v>2892</v>
      </c>
      <c r="C67" s="89" t="s">
        <v>2623</v>
      </c>
      <c r="D67" s="88">
        <v>2963</v>
      </c>
      <c r="E67" s="88"/>
      <c r="F67" s="88" t="s">
        <v>421</v>
      </c>
      <c r="G67" s="102">
        <v>41423</v>
      </c>
      <c r="H67" s="88" t="s">
        <v>130</v>
      </c>
      <c r="I67" s="91">
        <v>3.0600000000643686</v>
      </c>
      <c r="J67" s="89" t="s">
        <v>332</v>
      </c>
      <c r="K67" s="89" t="s">
        <v>132</v>
      </c>
      <c r="L67" s="90">
        <v>0.05</v>
      </c>
      <c r="M67" s="90">
        <v>2.2000000000252432E-2</v>
      </c>
      <c r="N67" s="91">
        <v>13045.424556000002</v>
      </c>
      <c r="O67" s="103">
        <v>121.47</v>
      </c>
      <c r="P67" s="91">
        <v>15.846277133000001</v>
      </c>
      <c r="Q67" s="92">
        <f t="shared" si="0"/>
        <v>1.0996726028283368E-3</v>
      </c>
      <c r="R67" s="92">
        <f>P67/'סכום נכסי הקרן'!$C$42</f>
        <v>1.0394584231555503E-4</v>
      </c>
    </row>
    <row r="68" spans="2:18">
      <c r="B68" s="86" t="s">
        <v>2892</v>
      </c>
      <c r="C68" s="89" t="s">
        <v>2623</v>
      </c>
      <c r="D68" s="88">
        <v>2968</v>
      </c>
      <c r="E68" s="88"/>
      <c r="F68" s="88" t="s">
        <v>421</v>
      </c>
      <c r="G68" s="102">
        <v>41423</v>
      </c>
      <c r="H68" s="88" t="s">
        <v>130</v>
      </c>
      <c r="I68" s="91">
        <v>3.0599999996546634</v>
      </c>
      <c r="J68" s="89" t="s">
        <v>332</v>
      </c>
      <c r="K68" s="89" t="s">
        <v>132</v>
      </c>
      <c r="L68" s="90">
        <v>0.05</v>
      </c>
      <c r="M68" s="90">
        <v>2.1999999997645431E-2</v>
      </c>
      <c r="N68" s="91">
        <v>4195.6678380000012</v>
      </c>
      <c r="O68" s="103">
        <v>121.47</v>
      </c>
      <c r="P68" s="91">
        <v>5.0964776960000009</v>
      </c>
      <c r="Q68" s="92">
        <f t="shared" si="0"/>
        <v>3.5367656681616142E-4</v>
      </c>
      <c r="R68" s="92">
        <f>P68/'סכום נכסי הקרן'!$C$42</f>
        <v>3.3431048978055206E-5</v>
      </c>
    </row>
    <row r="69" spans="2:18">
      <c r="B69" s="86" t="s">
        <v>2892</v>
      </c>
      <c r="C69" s="89" t="s">
        <v>2623</v>
      </c>
      <c r="D69" s="88">
        <v>4605</v>
      </c>
      <c r="E69" s="88"/>
      <c r="F69" s="88" t="s">
        <v>421</v>
      </c>
      <c r="G69" s="102">
        <v>42352</v>
      </c>
      <c r="H69" s="88" t="s">
        <v>130</v>
      </c>
      <c r="I69" s="91">
        <v>5.3199999999031</v>
      </c>
      <c r="J69" s="89" t="s">
        <v>332</v>
      </c>
      <c r="K69" s="89" t="s">
        <v>132</v>
      </c>
      <c r="L69" s="90">
        <v>0.05</v>
      </c>
      <c r="M69" s="90">
        <v>2.4999999999752807E-2</v>
      </c>
      <c r="N69" s="91">
        <v>16034.239636000004</v>
      </c>
      <c r="O69" s="103">
        <v>126.15</v>
      </c>
      <c r="P69" s="91">
        <v>20.227192553000005</v>
      </c>
      <c r="Q69" s="92">
        <f t="shared" si="0"/>
        <v>1.4036918132868971E-3</v>
      </c>
      <c r="R69" s="92">
        <f>P69/'סכום נכסי הקרן'!$C$42</f>
        <v>1.3268306176609561E-4</v>
      </c>
    </row>
    <row r="70" spans="2:18">
      <c r="B70" s="86" t="s">
        <v>2892</v>
      </c>
      <c r="C70" s="89" t="s">
        <v>2623</v>
      </c>
      <c r="D70" s="88">
        <v>4606</v>
      </c>
      <c r="E70" s="88"/>
      <c r="F70" s="88" t="s">
        <v>421</v>
      </c>
      <c r="G70" s="102">
        <v>42352</v>
      </c>
      <c r="H70" s="88" t="s">
        <v>130</v>
      </c>
      <c r="I70" s="91">
        <v>7.0799999999552643</v>
      </c>
      <c r="J70" s="89" t="s">
        <v>332</v>
      </c>
      <c r="K70" s="89" t="s">
        <v>132</v>
      </c>
      <c r="L70" s="90">
        <v>4.0999999999999995E-2</v>
      </c>
      <c r="M70" s="90">
        <v>2.4899999999891453E-2</v>
      </c>
      <c r="N70" s="91">
        <v>49029.427624000011</v>
      </c>
      <c r="O70" s="103">
        <v>124.01</v>
      </c>
      <c r="P70" s="91">
        <v>60.801393934000004</v>
      </c>
      <c r="Q70" s="92">
        <f t="shared" si="0"/>
        <v>4.2193902430087476E-3</v>
      </c>
      <c r="R70" s="92">
        <f>P70/'סכום נכסי הקרן'!$C$42</f>
        <v>3.9883513669390196E-4</v>
      </c>
    </row>
    <row r="71" spans="2:18">
      <c r="B71" s="86" t="s">
        <v>2892</v>
      </c>
      <c r="C71" s="89" t="s">
        <v>2623</v>
      </c>
      <c r="D71" s="88">
        <v>5150</v>
      </c>
      <c r="E71" s="88"/>
      <c r="F71" s="88" t="s">
        <v>421</v>
      </c>
      <c r="G71" s="102">
        <v>42631</v>
      </c>
      <c r="H71" s="88" t="s">
        <v>130</v>
      </c>
      <c r="I71" s="91">
        <v>7.0299999999612117</v>
      </c>
      <c r="J71" s="89" t="s">
        <v>332</v>
      </c>
      <c r="K71" s="89" t="s">
        <v>132</v>
      </c>
      <c r="L71" s="90">
        <v>4.0999999999999995E-2</v>
      </c>
      <c r="M71" s="90">
        <v>2.7499999999859463E-2</v>
      </c>
      <c r="N71" s="91">
        <v>14549.519276000003</v>
      </c>
      <c r="O71" s="103">
        <v>122.26</v>
      </c>
      <c r="P71" s="91">
        <v>17.788242322999999</v>
      </c>
      <c r="Q71" s="92">
        <f t="shared" si="0"/>
        <v>1.2344377528484681E-3</v>
      </c>
      <c r="R71" s="92">
        <f>P71/'סכום נכסי הקרן'!$C$42</f>
        <v>1.1668443105332632E-4</v>
      </c>
    </row>
    <row r="72" spans="2:18">
      <c r="B72" s="86" t="s">
        <v>2893</v>
      </c>
      <c r="C72" s="89" t="s">
        <v>2624</v>
      </c>
      <c r="D72" s="88" t="s">
        <v>2654</v>
      </c>
      <c r="E72" s="88"/>
      <c r="F72" s="88" t="s">
        <v>418</v>
      </c>
      <c r="G72" s="102">
        <v>42033</v>
      </c>
      <c r="H72" s="88" t="s">
        <v>327</v>
      </c>
      <c r="I72" s="91">
        <v>3.9399999998151145</v>
      </c>
      <c r="J72" s="89" t="s">
        <v>340</v>
      </c>
      <c r="K72" s="89" t="s">
        <v>132</v>
      </c>
      <c r="L72" s="90">
        <v>5.0999999999999997E-2</v>
      </c>
      <c r="M72" s="90">
        <v>2.5399999998664716E-2</v>
      </c>
      <c r="N72" s="91">
        <v>3182.4002730000007</v>
      </c>
      <c r="O72" s="103">
        <v>122.37</v>
      </c>
      <c r="P72" s="91">
        <v>3.8943034380000006</v>
      </c>
      <c r="Q72" s="92">
        <f t="shared" si="0"/>
        <v>2.7025015162397643E-4</v>
      </c>
      <c r="R72" s="92">
        <f>P72/'סכום נכסי הקרן'!$C$42</f>
        <v>2.5545220981417745E-5</v>
      </c>
    </row>
    <row r="73" spans="2:18">
      <c r="B73" s="86" t="s">
        <v>2893</v>
      </c>
      <c r="C73" s="89" t="s">
        <v>2624</v>
      </c>
      <c r="D73" s="88" t="s">
        <v>2655</v>
      </c>
      <c r="E73" s="88"/>
      <c r="F73" s="88" t="s">
        <v>418</v>
      </c>
      <c r="G73" s="102">
        <v>42054</v>
      </c>
      <c r="H73" s="88" t="s">
        <v>327</v>
      </c>
      <c r="I73" s="91">
        <v>3.9300000001355166</v>
      </c>
      <c r="J73" s="89" t="s">
        <v>340</v>
      </c>
      <c r="K73" s="89" t="s">
        <v>132</v>
      </c>
      <c r="L73" s="90">
        <v>5.0999999999999997E-2</v>
      </c>
      <c r="M73" s="90">
        <v>2.5400000001459415E-2</v>
      </c>
      <c r="N73" s="91">
        <v>6216.5345940000007</v>
      </c>
      <c r="O73" s="103">
        <v>123.45</v>
      </c>
      <c r="P73" s="91">
        <v>7.674312372000001</v>
      </c>
      <c r="Q73" s="92">
        <f t="shared" si="0"/>
        <v>5.3256869043771685E-4</v>
      </c>
      <c r="R73" s="92">
        <f>P73/'סכום נכסי הקרן'!$C$42</f>
        <v>5.03407113863345E-5</v>
      </c>
    </row>
    <row r="74" spans="2:18">
      <c r="B74" s="86" t="s">
        <v>2893</v>
      </c>
      <c r="C74" s="89" t="s">
        <v>2624</v>
      </c>
      <c r="D74" s="88" t="s">
        <v>2656</v>
      </c>
      <c r="E74" s="88"/>
      <c r="F74" s="88" t="s">
        <v>418</v>
      </c>
      <c r="G74" s="102">
        <v>42565</v>
      </c>
      <c r="H74" s="88" t="s">
        <v>327</v>
      </c>
      <c r="I74" s="91">
        <v>3.9300000001318427</v>
      </c>
      <c r="J74" s="89" t="s">
        <v>340</v>
      </c>
      <c r="K74" s="89" t="s">
        <v>132</v>
      </c>
      <c r="L74" s="90">
        <v>5.0999999999999997E-2</v>
      </c>
      <c r="M74" s="90">
        <v>2.5400000000765539E-2</v>
      </c>
      <c r="N74" s="91">
        <v>7587.8333290000019</v>
      </c>
      <c r="O74" s="103">
        <v>123.95</v>
      </c>
      <c r="P74" s="91">
        <v>9.4051199320000016</v>
      </c>
      <c r="Q74" s="92">
        <f t="shared" si="0"/>
        <v>6.5268028753559168E-4</v>
      </c>
      <c r="R74" s="92">
        <f>P74/'סכום נכסי הקרן'!$C$42</f>
        <v>6.169418250136795E-5</v>
      </c>
    </row>
    <row r="75" spans="2:18">
      <c r="B75" s="86" t="s">
        <v>2893</v>
      </c>
      <c r="C75" s="89" t="s">
        <v>2624</v>
      </c>
      <c r="D75" s="88" t="s">
        <v>2657</v>
      </c>
      <c r="E75" s="88"/>
      <c r="F75" s="88" t="s">
        <v>418</v>
      </c>
      <c r="G75" s="102">
        <v>40570</v>
      </c>
      <c r="H75" s="88" t="s">
        <v>327</v>
      </c>
      <c r="I75" s="91">
        <v>3.9599999999691002</v>
      </c>
      <c r="J75" s="89" t="s">
        <v>340</v>
      </c>
      <c r="K75" s="89" t="s">
        <v>132</v>
      </c>
      <c r="L75" s="90">
        <v>5.0999999999999997E-2</v>
      </c>
      <c r="M75" s="90">
        <v>2.1199999999936617E-2</v>
      </c>
      <c r="N75" s="91">
        <v>38473.680846000003</v>
      </c>
      <c r="O75" s="103">
        <v>131.22</v>
      </c>
      <c r="P75" s="91">
        <v>50.485165036000005</v>
      </c>
      <c r="Q75" s="92">
        <f t="shared" ref="Q75:Q138" si="1">IFERROR(P75/$P$10,0)</f>
        <v>3.5034823872757688E-3</v>
      </c>
      <c r="R75" s="92">
        <f>P75/'סכום נכסי הקרן'!$C$42</f>
        <v>3.3116440915818661E-4</v>
      </c>
    </row>
    <row r="76" spans="2:18">
      <c r="B76" s="86" t="s">
        <v>2893</v>
      </c>
      <c r="C76" s="89" t="s">
        <v>2624</v>
      </c>
      <c r="D76" s="88" t="s">
        <v>2658</v>
      </c>
      <c r="E76" s="88"/>
      <c r="F76" s="88" t="s">
        <v>418</v>
      </c>
      <c r="G76" s="102">
        <v>41207</v>
      </c>
      <c r="H76" s="88" t="s">
        <v>327</v>
      </c>
      <c r="I76" s="91">
        <v>3.9599999973254714</v>
      </c>
      <c r="J76" s="89" t="s">
        <v>340</v>
      </c>
      <c r="K76" s="89" t="s">
        <v>132</v>
      </c>
      <c r="L76" s="90">
        <v>5.0999999999999997E-2</v>
      </c>
      <c r="M76" s="90">
        <v>2.1099999982702778E-2</v>
      </c>
      <c r="N76" s="91">
        <v>546.87735700000007</v>
      </c>
      <c r="O76" s="103">
        <v>125.8</v>
      </c>
      <c r="P76" s="91">
        <v>0.68797172900000014</v>
      </c>
      <c r="Q76" s="92">
        <f t="shared" si="1"/>
        <v>4.7742675175498035E-5</v>
      </c>
      <c r="R76" s="92">
        <f>P76/'סכום נכסי הקרן'!$C$42</f>
        <v>4.51284552579671E-6</v>
      </c>
    </row>
    <row r="77" spans="2:18">
      <c r="B77" s="86" t="s">
        <v>2893</v>
      </c>
      <c r="C77" s="89" t="s">
        <v>2624</v>
      </c>
      <c r="D77" s="88" t="s">
        <v>2659</v>
      </c>
      <c r="E77" s="88"/>
      <c r="F77" s="88" t="s">
        <v>418</v>
      </c>
      <c r="G77" s="102">
        <v>41239</v>
      </c>
      <c r="H77" s="88" t="s">
        <v>327</v>
      </c>
      <c r="I77" s="91">
        <v>3.9399999996387538</v>
      </c>
      <c r="J77" s="89" t="s">
        <v>340</v>
      </c>
      <c r="K77" s="89" t="s">
        <v>132</v>
      </c>
      <c r="L77" s="90">
        <v>5.0999999999999997E-2</v>
      </c>
      <c r="M77" s="90">
        <v>2.5399999997391003E-2</v>
      </c>
      <c r="N77" s="91">
        <v>4822.7864070000005</v>
      </c>
      <c r="O77" s="103">
        <v>123.98</v>
      </c>
      <c r="P77" s="91">
        <v>5.9792907139999993</v>
      </c>
      <c r="Q77" s="92">
        <f t="shared" si="1"/>
        <v>4.149405016297895E-4</v>
      </c>
      <c r="R77" s="92">
        <f>P77/'סכום נכסי הקרן'!$C$42</f>
        <v>3.9221982835449781E-5</v>
      </c>
    </row>
    <row r="78" spans="2:18">
      <c r="B78" s="86" t="s">
        <v>2893</v>
      </c>
      <c r="C78" s="89" t="s">
        <v>2624</v>
      </c>
      <c r="D78" s="88" t="s">
        <v>2660</v>
      </c>
      <c r="E78" s="88"/>
      <c r="F78" s="88" t="s">
        <v>418</v>
      </c>
      <c r="G78" s="102">
        <v>41269</v>
      </c>
      <c r="H78" s="88" t="s">
        <v>327</v>
      </c>
      <c r="I78" s="91">
        <v>3.9600000009143264</v>
      </c>
      <c r="J78" s="89" t="s">
        <v>340</v>
      </c>
      <c r="K78" s="89" t="s">
        <v>132</v>
      </c>
      <c r="L78" s="90">
        <v>5.0999999999999997E-2</v>
      </c>
      <c r="M78" s="90">
        <v>2.1200000002646737E-2</v>
      </c>
      <c r="N78" s="91">
        <v>1313.0286600000002</v>
      </c>
      <c r="O78" s="103">
        <v>126.61</v>
      </c>
      <c r="P78" s="91">
        <v>1.6624255880000003</v>
      </c>
      <c r="Q78" s="92">
        <f t="shared" si="1"/>
        <v>1.1536614297608778E-4</v>
      </c>
      <c r="R78" s="92">
        <f>P78/'סכום נכסי הקרן'!$C$42</f>
        <v>1.090491013007275E-5</v>
      </c>
    </row>
    <row r="79" spans="2:18">
      <c r="B79" s="86" t="s">
        <v>2893</v>
      </c>
      <c r="C79" s="89" t="s">
        <v>2624</v>
      </c>
      <c r="D79" s="88" t="s">
        <v>2661</v>
      </c>
      <c r="E79" s="88"/>
      <c r="F79" s="88" t="s">
        <v>418</v>
      </c>
      <c r="G79" s="102">
        <v>41298</v>
      </c>
      <c r="H79" s="88" t="s">
        <v>327</v>
      </c>
      <c r="I79" s="91">
        <v>3.9299999998274333</v>
      </c>
      <c r="J79" s="89" t="s">
        <v>340</v>
      </c>
      <c r="K79" s="89" t="s">
        <v>132</v>
      </c>
      <c r="L79" s="90">
        <v>5.0999999999999997E-2</v>
      </c>
      <c r="M79" s="90">
        <v>2.5399999998607346E-2</v>
      </c>
      <c r="N79" s="91">
        <v>2656.8985899999998</v>
      </c>
      <c r="O79" s="103">
        <v>124.32</v>
      </c>
      <c r="P79" s="91">
        <v>3.3030563490000002</v>
      </c>
      <c r="Q79" s="92">
        <f t="shared" si="1"/>
        <v>2.2921980614798408E-4</v>
      </c>
      <c r="R79" s="92">
        <f>P79/'סכום נכסי הקרן'!$C$42</f>
        <v>2.1666854083823937E-5</v>
      </c>
    </row>
    <row r="80" spans="2:18">
      <c r="B80" s="86" t="s">
        <v>2893</v>
      </c>
      <c r="C80" s="89" t="s">
        <v>2624</v>
      </c>
      <c r="D80" s="88" t="s">
        <v>2662</v>
      </c>
      <c r="E80" s="88"/>
      <c r="F80" s="88" t="s">
        <v>418</v>
      </c>
      <c r="G80" s="102">
        <v>41330</v>
      </c>
      <c r="H80" s="88" t="s">
        <v>327</v>
      </c>
      <c r="I80" s="91">
        <v>3.940000000210536</v>
      </c>
      <c r="J80" s="89" t="s">
        <v>340</v>
      </c>
      <c r="K80" s="89" t="s">
        <v>132</v>
      </c>
      <c r="L80" s="90">
        <v>5.0999999999999997E-2</v>
      </c>
      <c r="M80" s="90">
        <v>2.5400000000545833E-2</v>
      </c>
      <c r="N80" s="91">
        <v>4118.6457680000012</v>
      </c>
      <c r="O80" s="103">
        <v>124.55</v>
      </c>
      <c r="P80" s="91">
        <v>5.1297736180000006</v>
      </c>
      <c r="Q80" s="92">
        <f t="shared" si="1"/>
        <v>3.5598717976972758E-4</v>
      </c>
      <c r="R80" s="92">
        <f>P80/'סכום נכסי הקרן'!$C$42</f>
        <v>3.3649458174670576E-5</v>
      </c>
    </row>
    <row r="81" spans="2:18">
      <c r="B81" s="86" t="s">
        <v>2893</v>
      </c>
      <c r="C81" s="89" t="s">
        <v>2624</v>
      </c>
      <c r="D81" s="88" t="s">
        <v>2663</v>
      </c>
      <c r="E81" s="88"/>
      <c r="F81" s="88" t="s">
        <v>418</v>
      </c>
      <c r="G81" s="102">
        <v>41389</v>
      </c>
      <c r="H81" s="88" t="s">
        <v>327</v>
      </c>
      <c r="I81" s="91">
        <v>3.9600000009483458</v>
      </c>
      <c r="J81" s="89" t="s">
        <v>340</v>
      </c>
      <c r="K81" s="89" t="s">
        <v>132</v>
      </c>
      <c r="L81" s="90">
        <v>5.0999999999999997E-2</v>
      </c>
      <c r="M81" s="90">
        <v>2.1200000006673547E-2</v>
      </c>
      <c r="N81" s="91">
        <v>1802.7930860000001</v>
      </c>
      <c r="O81" s="103">
        <v>126.34</v>
      </c>
      <c r="P81" s="91">
        <v>2.2776488290000008</v>
      </c>
      <c r="Q81" s="92">
        <f t="shared" si="1"/>
        <v>1.5806034408544784E-4</v>
      </c>
      <c r="R81" s="92">
        <f>P81/'סכום נכסי הקרן'!$C$42</f>
        <v>1.4940551906441444E-5</v>
      </c>
    </row>
    <row r="82" spans="2:18">
      <c r="B82" s="86" t="s">
        <v>2893</v>
      </c>
      <c r="C82" s="89" t="s">
        <v>2624</v>
      </c>
      <c r="D82" s="88" t="s">
        <v>2664</v>
      </c>
      <c r="E82" s="88"/>
      <c r="F82" s="88" t="s">
        <v>418</v>
      </c>
      <c r="G82" s="102">
        <v>41422</v>
      </c>
      <c r="H82" s="88" t="s">
        <v>327</v>
      </c>
      <c r="I82" s="91">
        <v>3.9599999987478447</v>
      </c>
      <c r="J82" s="89" t="s">
        <v>340</v>
      </c>
      <c r="K82" s="89" t="s">
        <v>132</v>
      </c>
      <c r="L82" s="90">
        <v>5.0999999999999997E-2</v>
      </c>
      <c r="M82" s="90">
        <v>2.1299999998555207E-2</v>
      </c>
      <c r="N82" s="91">
        <v>660.28126400000008</v>
      </c>
      <c r="O82" s="103">
        <v>125.79</v>
      </c>
      <c r="P82" s="91">
        <v>0.83056782400000007</v>
      </c>
      <c r="Q82" s="92">
        <f t="shared" si="1"/>
        <v>5.7638312972671894E-5</v>
      </c>
      <c r="R82" s="92">
        <f>P82/'סכום נכסי הקרן'!$C$42</f>
        <v>5.4482242952880246E-6</v>
      </c>
    </row>
    <row r="83" spans="2:18">
      <c r="B83" s="86" t="s">
        <v>2893</v>
      </c>
      <c r="C83" s="89" t="s">
        <v>2624</v>
      </c>
      <c r="D83" s="88" t="s">
        <v>2665</v>
      </c>
      <c r="E83" s="88"/>
      <c r="F83" s="88" t="s">
        <v>418</v>
      </c>
      <c r="G83" s="102">
        <v>41450</v>
      </c>
      <c r="H83" s="88" t="s">
        <v>327</v>
      </c>
      <c r="I83" s="91">
        <v>3.9599999997951048</v>
      </c>
      <c r="J83" s="89" t="s">
        <v>340</v>
      </c>
      <c r="K83" s="89" t="s">
        <v>132</v>
      </c>
      <c r="L83" s="90">
        <v>5.0999999999999997E-2</v>
      </c>
      <c r="M83" s="90">
        <v>2.1400000003512477E-2</v>
      </c>
      <c r="N83" s="91">
        <v>1087.7626210000003</v>
      </c>
      <c r="O83" s="103">
        <v>125.63</v>
      </c>
      <c r="P83" s="91">
        <v>1.3665562680000003</v>
      </c>
      <c r="Q83" s="92">
        <f t="shared" si="1"/>
        <v>9.483391433394908E-5</v>
      </c>
      <c r="R83" s="92">
        <f>P83/'סכום נכסי הקרן'!$C$42</f>
        <v>8.9641144829561004E-6</v>
      </c>
    </row>
    <row r="84" spans="2:18">
      <c r="B84" s="86" t="s">
        <v>2893</v>
      </c>
      <c r="C84" s="89" t="s">
        <v>2624</v>
      </c>
      <c r="D84" s="88" t="s">
        <v>2666</v>
      </c>
      <c r="E84" s="88"/>
      <c r="F84" s="88" t="s">
        <v>418</v>
      </c>
      <c r="G84" s="102">
        <v>41480</v>
      </c>
      <c r="H84" s="88" t="s">
        <v>327</v>
      </c>
      <c r="I84" s="91">
        <v>3.9500000002527749</v>
      </c>
      <c r="J84" s="89" t="s">
        <v>340</v>
      </c>
      <c r="K84" s="89" t="s">
        <v>132</v>
      </c>
      <c r="L84" s="90">
        <v>5.0999999999999997E-2</v>
      </c>
      <c r="M84" s="90">
        <v>2.2199999998988904E-2</v>
      </c>
      <c r="N84" s="91">
        <v>955.26980900000012</v>
      </c>
      <c r="O84" s="103">
        <v>124.24</v>
      </c>
      <c r="P84" s="91">
        <v>1.186827246</v>
      </c>
      <c r="Q84" s="92">
        <f t="shared" si="1"/>
        <v>8.2361389729735375E-5</v>
      </c>
      <c r="R84" s="92">
        <f>P84/'סכום נכסי הקרן'!$C$42</f>
        <v>7.7851571528816851E-6</v>
      </c>
    </row>
    <row r="85" spans="2:18">
      <c r="B85" s="86" t="s">
        <v>2893</v>
      </c>
      <c r="C85" s="89" t="s">
        <v>2624</v>
      </c>
      <c r="D85" s="88" t="s">
        <v>2667</v>
      </c>
      <c r="E85" s="88"/>
      <c r="F85" s="88" t="s">
        <v>418</v>
      </c>
      <c r="G85" s="102">
        <v>41512</v>
      </c>
      <c r="H85" s="88" t="s">
        <v>327</v>
      </c>
      <c r="I85" s="91">
        <v>3.8900000005270763</v>
      </c>
      <c r="J85" s="89" t="s">
        <v>340</v>
      </c>
      <c r="K85" s="89" t="s">
        <v>132</v>
      </c>
      <c r="L85" s="90">
        <v>5.0999999999999997E-2</v>
      </c>
      <c r="M85" s="90">
        <v>3.3800000006007538E-2</v>
      </c>
      <c r="N85" s="91">
        <v>2978.2266970000001</v>
      </c>
      <c r="O85" s="103">
        <v>118.49</v>
      </c>
      <c r="P85" s="91">
        <v>3.5289010260000007</v>
      </c>
      <c r="Q85" s="92">
        <f t="shared" si="1"/>
        <v>2.4489258542017753E-4</v>
      </c>
      <c r="R85" s="92">
        <f>P85/'סכום נכסי הקרן'!$C$42</f>
        <v>2.3148313418796774E-5</v>
      </c>
    </row>
    <row r="86" spans="2:18">
      <c r="B86" s="86" t="s">
        <v>2893</v>
      </c>
      <c r="C86" s="89" t="s">
        <v>2624</v>
      </c>
      <c r="D86" s="88" t="s">
        <v>2668</v>
      </c>
      <c r="E86" s="88"/>
      <c r="F86" s="88" t="s">
        <v>418</v>
      </c>
      <c r="G86" s="102">
        <v>40871</v>
      </c>
      <c r="H86" s="88" t="s">
        <v>327</v>
      </c>
      <c r="I86" s="91">
        <v>3.9299999992309962</v>
      </c>
      <c r="J86" s="89" t="s">
        <v>340</v>
      </c>
      <c r="K86" s="89" t="s">
        <v>132</v>
      </c>
      <c r="L86" s="90">
        <v>5.1879999999999996E-2</v>
      </c>
      <c r="M86" s="90">
        <v>2.5399999995364912E-2</v>
      </c>
      <c r="N86" s="91">
        <v>1498.8259590000002</v>
      </c>
      <c r="O86" s="103">
        <v>126.67</v>
      </c>
      <c r="P86" s="91">
        <v>1.8985628220000006</v>
      </c>
      <c r="Q86" s="92">
        <f t="shared" si="1"/>
        <v>1.3175318736247503E-4</v>
      </c>
      <c r="R86" s="92">
        <f>P86/'סכום נכסי הקרן'!$C$42</f>
        <v>1.2453884913498642E-5</v>
      </c>
    </row>
    <row r="87" spans="2:18">
      <c r="B87" s="86" t="s">
        <v>2893</v>
      </c>
      <c r="C87" s="89" t="s">
        <v>2624</v>
      </c>
      <c r="D87" s="88" t="s">
        <v>2669</v>
      </c>
      <c r="E87" s="88"/>
      <c r="F87" s="88" t="s">
        <v>418</v>
      </c>
      <c r="G87" s="102">
        <v>41547</v>
      </c>
      <c r="H87" s="88" t="s">
        <v>327</v>
      </c>
      <c r="I87" s="91">
        <v>3.8899999993596959</v>
      </c>
      <c r="J87" s="89" t="s">
        <v>340</v>
      </c>
      <c r="K87" s="89" t="s">
        <v>132</v>
      </c>
      <c r="L87" s="90">
        <v>5.0999999999999997E-2</v>
      </c>
      <c r="M87" s="90">
        <v>3.3899999995537257E-2</v>
      </c>
      <c r="N87" s="91">
        <v>2179.1946560000006</v>
      </c>
      <c r="O87" s="103">
        <v>118.25</v>
      </c>
      <c r="P87" s="91">
        <v>2.5768976850000005</v>
      </c>
      <c r="Q87" s="92">
        <f t="shared" si="1"/>
        <v>1.7882709993661359E-4</v>
      </c>
      <c r="R87" s="92">
        <f>P87/'סכום נכסי הקרן'!$C$42</f>
        <v>1.6903516086470103E-5</v>
      </c>
    </row>
    <row r="88" spans="2:18">
      <c r="B88" s="86" t="s">
        <v>2893</v>
      </c>
      <c r="C88" s="89" t="s">
        <v>2624</v>
      </c>
      <c r="D88" s="88" t="s">
        <v>2670</v>
      </c>
      <c r="E88" s="88"/>
      <c r="F88" s="88" t="s">
        <v>418</v>
      </c>
      <c r="G88" s="102">
        <v>41571</v>
      </c>
      <c r="H88" s="88" t="s">
        <v>327</v>
      </c>
      <c r="I88" s="91">
        <v>3.9500000009545597</v>
      </c>
      <c r="J88" s="89" t="s">
        <v>340</v>
      </c>
      <c r="K88" s="89" t="s">
        <v>132</v>
      </c>
      <c r="L88" s="90">
        <v>5.0999999999999997E-2</v>
      </c>
      <c r="M88" s="90">
        <v>2.3000000003818237E-2</v>
      </c>
      <c r="N88" s="91">
        <v>1062.564926</v>
      </c>
      <c r="O88" s="103">
        <v>123.24</v>
      </c>
      <c r="P88" s="91">
        <v>1.3095050250000002</v>
      </c>
      <c r="Q88" s="92">
        <f t="shared" si="1"/>
        <v>9.0874770595780435E-5</v>
      </c>
      <c r="R88" s="92">
        <f>P88/'סכום נכסי הקרן'!$C$42</f>
        <v>8.5898789789944382E-6</v>
      </c>
    </row>
    <row r="89" spans="2:18">
      <c r="B89" s="86" t="s">
        <v>2893</v>
      </c>
      <c r="C89" s="89" t="s">
        <v>2624</v>
      </c>
      <c r="D89" s="88" t="s">
        <v>2671</v>
      </c>
      <c r="E89" s="88"/>
      <c r="F89" s="88" t="s">
        <v>418</v>
      </c>
      <c r="G89" s="102">
        <v>41597</v>
      </c>
      <c r="H89" s="88" t="s">
        <v>327</v>
      </c>
      <c r="I89" s="91">
        <v>3.9500000040074217</v>
      </c>
      <c r="J89" s="89" t="s">
        <v>340</v>
      </c>
      <c r="K89" s="89" t="s">
        <v>132</v>
      </c>
      <c r="L89" s="90">
        <v>5.0999999999999997E-2</v>
      </c>
      <c r="M89" s="90">
        <v>2.330000003235622E-2</v>
      </c>
      <c r="N89" s="91">
        <v>274.41750300000001</v>
      </c>
      <c r="O89" s="103">
        <v>122.76</v>
      </c>
      <c r="P89" s="91">
        <v>0.33687492700000005</v>
      </c>
      <c r="Q89" s="92">
        <f t="shared" si="1"/>
        <v>2.3377865014756459E-5</v>
      </c>
      <c r="R89" s="92">
        <f>P89/'סכום נכסי הקרן'!$C$42</f>
        <v>2.2097775867546486E-6</v>
      </c>
    </row>
    <row r="90" spans="2:18">
      <c r="B90" s="86" t="s">
        <v>2893</v>
      </c>
      <c r="C90" s="89" t="s">
        <v>2624</v>
      </c>
      <c r="D90" s="88" t="s">
        <v>2672</v>
      </c>
      <c r="E90" s="88"/>
      <c r="F90" s="88" t="s">
        <v>418</v>
      </c>
      <c r="G90" s="102">
        <v>41630</v>
      </c>
      <c r="H90" s="88" t="s">
        <v>327</v>
      </c>
      <c r="I90" s="91">
        <v>3.9300000001729698</v>
      </c>
      <c r="J90" s="89" t="s">
        <v>340</v>
      </c>
      <c r="K90" s="89" t="s">
        <v>132</v>
      </c>
      <c r="L90" s="90">
        <v>5.0999999999999997E-2</v>
      </c>
      <c r="M90" s="90">
        <v>2.5400000001257961E-2</v>
      </c>
      <c r="N90" s="91">
        <v>3121.9852910000004</v>
      </c>
      <c r="O90" s="103">
        <v>122.22</v>
      </c>
      <c r="P90" s="91">
        <v>3.8156905380000006</v>
      </c>
      <c r="Q90" s="92">
        <f t="shared" si="1"/>
        <v>2.6479470921101663E-4</v>
      </c>
      <c r="R90" s="92">
        <f>P90/'סכום נכסי הקרן'!$C$42</f>
        <v>2.5029548811936923E-5</v>
      </c>
    </row>
    <row r="91" spans="2:18">
      <c r="B91" s="86" t="s">
        <v>2893</v>
      </c>
      <c r="C91" s="89" t="s">
        <v>2624</v>
      </c>
      <c r="D91" s="88" t="s">
        <v>2673</v>
      </c>
      <c r="E91" s="88"/>
      <c r="F91" s="88" t="s">
        <v>418</v>
      </c>
      <c r="G91" s="102">
        <v>41666</v>
      </c>
      <c r="H91" s="88" t="s">
        <v>327</v>
      </c>
      <c r="I91" s="91">
        <v>3.9400000030104714</v>
      </c>
      <c r="J91" s="89" t="s">
        <v>340</v>
      </c>
      <c r="K91" s="89" t="s">
        <v>132</v>
      </c>
      <c r="L91" s="90">
        <v>5.0999999999999997E-2</v>
      </c>
      <c r="M91" s="90">
        <v>2.5400000013831896E-2</v>
      </c>
      <c r="N91" s="91">
        <v>603.85374000000013</v>
      </c>
      <c r="O91" s="103">
        <v>122.12</v>
      </c>
      <c r="P91" s="91">
        <v>0.73742618700000007</v>
      </c>
      <c r="Q91" s="92">
        <f t="shared" si="1"/>
        <v>5.1174630334042498E-5</v>
      </c>
      <c r="R91" s="92">
        <f>P91/'סכום נכסי הקרן'!$C$42</f>
        <v>4.8372488698707526E-6</v>
      </c>
    </row>
    <row r="92" spans="2:18">
      <c r="B92" s="86" t="s">
        <v>2893</v>
      </c>
      <c r="C92" s="89" t="s">
        <v>2624</v>
      </c>
      <c r="D92" s="88" t="s">
        <v>2674</v>
      </c>
      <c r="E92" s="88"/>
      <c r="F92" s="88" t="s">
        <v>418</v>
      </c>
      <c r="G92" s="102">
        <v>41696</v>
      </c>
      <c r="H92" s="88" t="s">
        <v>327</v>
      </c>
      <c r="I92" s="91">
        <v>3.9400000006162332</v>
      </c>
      <c r="J92" s="89" t="s">
        <v>340</v>
      </c>
      <c r="K92" s="89" t="s">
        <v>132</v>
      </c>
      <c r="L92" s="90">
        <v>5.0999999999999997E-2</v>
      </c>
      <c r="M92" s="90">
        <v>2.5400000000560211E-2</v>
      </c>
      <c r="N92" s="91">
        <v>581.20900100000006</v>
      </c>
      <c r="O92" s="103">
        <v>122.85</v>
      </c>
      <c r="P92" s="91">
        <v>0.71401527400000009</v>
      </c>
      <c r="Q92" s="92">
        <f t="shared" si="1"/>
        <v>4.9550000181658953E-5</v>
      </c>
      <c r="R92" s="92">
        <f>P92/'סכום נכסי הקרן'!$C$42</f>
        <v>4.6836817543434433E-6</v>
      </c>
    </row>
    <row r="93" spans="2:18">
      <c r="B93" s="86" t="s">
        <v>2893</v>
      </c>
      <c r="C93" s="89" t="s">
        <v>2624</v>
      </c>
      <c r="D93" s="88" t="s">
        <v>2675</v>
      </c>
      <c r="E93" s="88"/>
      <c r="F93" s="88" t="s">
        <v>418</v>
      </c>
      <c r="G93" s="102">
        <v>41725</v>
      </c>
      <c r="H93" s="88" t="s">
        <v>327</v>
      </c>
      <c r="I93" s="91">
        <v>3.9400000011932792</v>
      </c>
      <c r="J93" s="89" t="s">
        <v>340</v>
      </c>
      <c r="K93" s="89" t="s">
        <v>132</v>
      </c>
      <c r="L93" s="90">
        <v>5.0999999999999997E-2</v>
      </c>
      <c r="M93" s="90">
        <v>2.5400000004913506E-2</v>
      </c>
      <c r="N93" s="91">
        <v>1157.4954750000002</v>
      </c>
      <c r="O93" s="103">
        <v>123.08</v>
      </c>
      <c r="P93" s="91">
        <v>1.4246454450000001</v>
      </c>
      <c r="Q93" s="92">
        <f t="shared" si="1"/>
        <v>9.8865086825228888E-5</v>
      </c>
      <c r="R93" s="92">
        <f>P93/'סכום נכסי הקרן'!$C$42</f>
        <v>9.3451584582698916E-6</v>
      </c>
    </row>
    <row r="94" spans="2:18">
      <c r="B94" s="86" t="s">
        <v>2893</v>
      </c>
      <c r="C94" s="89" t="s">
        <v>2624</v>
      </c>
      <c r="D94" s="88" t="s">
        <v>2676</v>
      </c>
      <c r="E94" s="88"/>
      <c r="F94" s="88" t="s">
        <v>418</v>
      </c>
      <c r="G94" s="102">
        <v>41787</v>
      </c>
      <c r="H94" s="88" t="s">
        <v>327</v>
      </c>
      <c r="I94" s="91">
        <v>3.9400000012760068</v>
      </c>
      <c r="J94" s="89" t="s">
        <v>340</v>
      </c>
      <c r="K94" s="89" t="s">
        <v>132</v>
      </c>
      <c r="L94" s="90">
        <v>5.0999999999999997E-2</v>
      </c>
      <c r="M94" s="90">
        <v>2.5400000008282859E-2</v>
      </c>
      <c r="N94" s="91">
        <v>728.72097500000007</v>
      </c>
      <c r="O94" s="103">
        <v>122.6</v>
      </c>
      <c r="P94" s="91">
        <v>0.89341196900000008</v>
      </c>
      <c r="Q94" s="92">
        <f t="shared" si="1"/>
        <v>6.1999462530049851E-5</v>
      </c>
      <c r="R94" s="92">
        <f>P94/'סכום נכסי הקרן'!$C$42</f>
        <v>5.8604591395860665E-6</v>
      </c>
    </row>
    <row r="95" spans="2:18">
      <c r="B95" s="86" t="s">
        <v>2893</v>
      </c>
      <c r="C95" s="89" t="s">
        <v>2624</v>
      </c>
      <c r="D95" s="88" t="s">
        <v>2677</v>
      </c>
      <c r="E95" s="88"/>
      <c r="F95" s="88" t="s">
        <v>418</v>
      </c>
      <c r="G95" s="102">
        <v>41815</v>
      </c>
      <c r="H95" s="88" t="s">
        <v>327</v>
      </c>
      <c r="I95" s="91">
        <v>3.9399999994420907</v>
      </c>
      <c r="J95" s="89" t="s">
        <v>340</v>
      </c>
      <c r="K95" s="89" t="s">
        <v>132</v>
      </c>
      <c r="L95" s="90">
        <v>5.0999999999999997E-2</v>
      </c>
      <c r="M95" s="90">
        <v>2.5400000010361176E-2</v>
      </c>
      <c r="N95" s="91">
        <v>409.72618500000004</v>
      </c>
      <c r="O95" s="103">
        <v>122.49</v>
      </c>
      <c r="P95" s="91">
        <v>0.50187361200000014</v>
      </c>
      <c r="Q95" s="92">
        <f t="shared" si="1"/>
        <v>3.4828159104296469E-5</v>
      </c>
      <c r="R95" s="92">
        <f>P95/'סכום נכסי הקרן'!$C$42</f>
        <v>3.2921092378632237E-6</v>
      </c>
    </row>
    <row r="96" spans="2:18">
      <c r="B96" s="86" t="s">
        <v>2893</v>
      </c>
      <c r="C96" s="89" t="s">
        <v>2624</v>
      </c>
      <c r="D96" s="88" t="s">
        <v>2678</v>
      </c>
      <c r="E96" s="88"/>
      <c r="F96" s="88" t="s">
        <v>418</v>
      </c>
      <c r="G96" s="102">
        <v>41836</v>
      </c>
      <c r="H96" s="88" t="s">
        <v>327</v>
      </c>
      <c r="I96" s="91">
        <v>3.9399999990051264</v>
      </c>
      <c r="J96" s="89" t="s">
        <v>340</v>
      </c>
      <c r="K96" s="89" t="s">
        <v>132</v>
      </c>
      <c r="L96" s="90">
        <v>5.0999999999999997E-2</v>
      </c>
      <c r="M96" s="90">
        <v>2.5399999995428958E-2</v>
      </c>
      <c r="N96" s="91">
        <v>1218.0679060000002</v>
      </c>
      <c r="O96" s="103">
        <v>122.13</v>
      </c>
      <c r="P96" s="91">
        <v>1.4876263420000002</v>
      </c>
      <c r="Q96" s="92">
        <f t="shared" si="1"/>
        <v>1.0323572646198132E-4</v>
      </c>
      <c r="R96" s="92">
        <f>P96/'סכום נכסי הקרן'!$C$42</f>
        <v>9.7582903461895386E-6</v>
      </c>
    </row>
    <row r="97" spans="2:18">
      <c r="B97" s="86" t="s">
        <v>2893</v>
      </c>
      <c r="C97" s="89" t="s">
        <v>2624</v>
      </c>
      <c r="D97" s="88" t="s">
        <v>2679</v>
      </c>
      <c r="E97" s="88"/>
      <c r="F97" s="88" t="s">
        <v>418</v>
      </c>
      <c r="G97" s="102">
        <v>40903</v>
      </c>
      <c r="H97" s="88" t="s">
        <v>327</v>
      </c>
      <c r="I97" s="91">
        <v>3.8899999990340137</v>
      </c>
      <c r="J97" s="89" t="s">
        <v>340</v>
      </c>
      <c r="K97" s="89" t="s">
        <v>132</v>
      </c>
      <c r="L97" s="90">
        <v>5.2619999999999993E-2</v>
      </c>
      <c r="M97" s="90">
        <v>3.3699999992662717E-2</v>
      </c>
      <c r="N97" s="91">
        <v>1537.8167750000002</v>
      </c>
      <c r="O97" s="103">
        <v>123.19</v>
      </c>
      <c r="P97" s="91">
        <v>1.8944365470000004</v>
      </c>
      <c r="Q97" s="92">
        <f t="shared" si="1"/>
        <v>1.3146683924858358E-4</v>
      </c>
      <c r="R97" s="92">
        <f>P97/'סכום נכסי הקרן'!$C$42</f>
        <v>1.2426818043034322E-5</v>
      </c>
    </row>
    <row r="98" spans="2:18">
      <c r="B98" s="86" t="s">
        <v>2893</v>
      </c>
      <c r="C98" s="89" t="s">
        <v>2624</v>
      </c>
      <c r="D98" s="88" t="s">
        <v>2680</v>
      </c>
      <c r="E98" s="88"/>
      <c r="F98" s="88" t="s">
        <v>418</v>
      </c>
      <c r="G98" s="102">
        <v>41911</v>
      </c>
      <c r="H98" s="88" t="s">
        <v>327</v>
      </c>
      <c r="I98" s="91">
        <v>3.9400000031170186</v>
      </c>
      <c r="J98" s="89" t="s">
        <v>340</v>
      </c>
      <c r="K98" s="89" t="s">
        <v>132</v>
      </c>
      <c r="L98" s="90">
        <v>5.0999999999999997E-2</v>
      </c>
      <c r="M98" s="90">
        <v>2.5400000010618415E-2</v>
      </c>
      <c r="N98" s="91">
        <v>478.08998600000007</v>
      </c>
      <c r="O98" s="103">
        <v>122.13</v>
      </c>
      <c r="P98" s="91">
        <v>0.58389129700000009</v>
      </c>
      <c r="Q98" s="92">
        <f t="shared" si="1"/>
        <v>4.0519880912826357E-5</v>
      </c>
      <c r="R98" s="92">
        <f>P98/'סכום נכסי הקרן'!$C$42</f>
        <v>3.8301155645569963E-6</v>
      </c>
    </row>
    <row r="99" spans="2:18">
      <c r="B99" s="86" t="s">
        <v>2893</v>
      </c>
      <c r="C99" s="89" t="s">
        <v>2624</v>
      </c>
      <c r="D99" s="88" t="s">
        <v>2681</v>
      </c>
      <c r="E99" s="88"/>
      <c r="F99" s="88" t="s">
        <v>418</v>
      </c>
      <c r="G99" s="102">
        <v>40933</v>
      </c>
      <c r="H99" s="88" t="s">
        <v>327</v>
      </c>
      <c r="I99" s="91">
        <v>3.9300000002425008</v>
      </c>
      <c r="J99" s="89" t="s">
        <v>340</v>
      </c>
      <c r="K99" s="89" t="s">
        <v>132</v>
      </c>
      <c r="L99" s="90">
        <v>5.1330999999999995E-2</v>
      </c>
      <c r="M99" s="90">
        <v>2.540000000100345E-2</v>
      </c>
      <c r="N99" s="91">
        <v>5670.7834010000006</v>
      </c>
      <c r="O99" s="103">
        <v>126.53</v>
      </c>
      <c r="P99" s="91">
        <v>7.1752423820000013</v>
      </c>
      <c r="Q99" s="92">
        <f t="shared" si="1"/>
        <v>4.9793509225622959E-4</v>
      </c>
      <c r="R99" s="92">
        <f>P99/'סכום נכסי הקרן'!$C$42</f>
        <v>4.706699289399961E-5</v>
      </c>
    </row>
    <row r="100" spans="2:18">
      <c r="B100" s="86" t="s">
        <v>2893</v>
      </c>
      <c r="C100" s="89" t="s">
        <v>2624</v>
      </c>
      <c r="D100" s="88" t="s">
        <v>2682</v>
      </c>
      <c r="E100" s="88"/>
      <c r="F100" s="88" t="s">
        <v>418</v>
      </c>
      <c r="G100" s="102">
        <v>40993</v>
      </c>
      <c r="H100" s="88" t="s">
        <v>327</v>
      </c>
      <c r="I100" s="91">
        <v>3.9300000000239335</v>
      </c>
      <c r="J100" s="89" t="s">
        <v>340</v>
      </c>
      <c r="K100" s="89" t="s">
        <v>132</v>
      </c>
      <c r="L100" s="90">
        <v>5.1451999999999998E-2</v>
      </c>
      <c r="M100" s="90">
        <v>2.5399999999521312E-2</v>
      </c>
      <c r="N100" s="91">
        <v>3300.2485600000005</v>
      </c>
      <c r="O100" s="103">
        <v>126.6</v>
      </c>
      <c r="P100" s="91">
        <v>4.1781148300000011</v>
      </c>
      <c r="Q100" s="92">
        <f t="shared" si="1"/>
        <v>2.8994560498084244E-4</v>
      </c>
      <c r="R100" s="92">
        <f>P100/'סכום נכסי הקרן'!$C$42</f>
        <v>2.7406920985310403E-5</v>
      </c>
    </row>
    <row r="101" spans="2:18">
      <c r="B101" s="86" t="s">
        <v>2893</v>
      </c>
      <c r="C101" s="89" t="s">
        <v>2624</v>
      </c>
      <c r="D101" s="88" t="s">
        <v>2683</v>
      </c>
      <c r="E101" s="88"/>
      <c r="F101" s="88" t="s">
        <v>418</v>
      </c>
      <c r="G101" s="102">
        <v>41053</v>
      </c>
      <c r="H101" s="88" t="s">
        <v>327</v>
      </c>
      <c r="I101" s="91">
        <v>3.9299999993037185</v>
      </c>
      <c r="J101" s="89" t="s">
        <v>340</v>
      </c>
      <c r="K101" s="89" t="s">
        <v>132</v>
      </c>
      <c r="L101" s="90">
        <v>5.0999999999999997E-2</v>
      </c>
      <c r="M101" s="90">
        <v>2.5399999994622773E-2</v>
      </c>
      <c r="N101" s="91">
        <v>2324.6175530000005</v>
      </c>
      <c r="O101" s="103">
        <v>124.8</v>
      </c>
      <c r="P101" s="91">
        <v>2.9011228140000003</v>
      </c>
      <c r="Q101" s="92">
        <f t="shared" si="1"/>
        <v>2.0132711609291838E-4</v>
      </c>
      <c r="R101" s="92">
        <f>P101/'סכום נכסי הקרן'!$C$42</f>
        <v>1.9030315577032468E-5</v>
      </c>
    </row>
    <row r="102" spans="2:18">
      <c r="B102" s="86" t="s">
        <v>2893</v>
      </c>
      <c r="C102" s="89" t="s">
        <v>2624</v>
      </c>
      <c r="D102" s="88" t="s">
        <v>2684</v>
      </c>
      <c r="E102" s="88"/>
      <c r="F102" s="88" t="s">
        <v>418</v>
      </c>
      <c r="G102" s="102">
        <v>41085</v>
      </c>
      <c r="H102" s="88" t="s">
        <v>327</v>
      </c>
      <c r="I102" s="91">
        <v>3.9299999997396151</v>
      </c>
      <c r="J102" s="89" t="s">
        <v>340</v>
      </c>
      <c r="K102" s="89" t="s">
        <v>132</v>
      </c>
      <c r="L102" s="90">
        <v>5.0999999999999997E-2</v>
      </c>
      <c r="M102" s="90">
        <v>2.539999999733996E-2</v>
      </c>
      <c r="N102" s="91">
        <v>4277.457225000001</v>
      </c>
      <c r="O102" s="103">
        <v>124.8</v>
      </c>
      <c r="P102" s="91">
        <v>5.3382668230000005</v>
      </c>
      <c r="Q102" s="92">
        <f t="shared" si="1"/>
        <v>3.7045583152244156E-4</v>
      </c>
      <c r="R102" s="92">
        <f>P102/'סכום נכסי הקרן'!$C$42</f>
        <v>3.5017098133816727E-5</v>
      </c>
    </row>
    <row r="103" spans="2:18">
      <c r="B103" s="86" t="s">
        <v>2893</v>
      </c>
      <c r="C103" s="89" t="s">
        <v>2624</v>
      </c>
      <c r="D103" s="88" t="s">
        <v>2685</v>
      </c>
      <c r="E103" s="88"/>
      <c r="F103" s="88" t="s">
        <v>418</v>
      </c>
      <c r="G103" s="102">
        <v>41115</v>
      </c>
      <c r="H103" s="88" t="s">
        <v>327</v>
      </c>
      <c r="I103" s="91">
        <v>3.9300000005605749</v>
      </c>
      <c r="J103" s="89" t="s">
        <v>340</v>
      </c>
      <c r="K103" s="89" t="s">
        <v>132</v>
      </c>
      <c r="L103" s="90">
        <v>5.0999999999999997E-2</v>
      </c>
      <c r="M103" s="90">
        <v>2.560000000573219E-2</v>
      </c>
      <c r="N103" s="91">
        <v>1896.8398190000005</v>
      </c>
      <c r="O103" s="103">
        <v>125.08</v>
      </c>
      <c r="P103" s="91">
        <v>2.3725673190000003</v>
      </c>
      <c r="Q103" s="92">
        <f t="shared" si="1"/>
        <v>1.6464733370318363E-4</v>
      </c>
      <c r="R103" s="92">
        <f>P103/'סכום נכסי הקרן'!$C$42</f>
        <v>1.5563182844393661E-5</v>
      </c>
    </row>
    <row r="104" spans="2:18">
      <c r="B104" s="86" t="s">
        <v>2893</v>
      </c>
      <c r="C104" s="89" t="s">
        <v>2624</v>
      </c>
      <c r="D104" s="88" t="s">
        <v>2686</v>
      </c>
      <c r="E104" s="88"/>
      <c r="F104" s="88" t="s">
        <v>418</v>
      </c>
      <c r="G104" s="102">
        <v>41179</v>
      </c>
      <c r="H104" s="88" t="s">
        <v>327</v>
      </c>
      <c r="I104" s="91">
        <v>3.9300000001655535</v>
      </c>
      <c r="J104" s="89" t="s">
        <v>340</v>
      </c>
      <c r="K104" s="89" t="s">
        <v>132</v>
      </c>
      <c r="L104" s="90">
        <v>5.0999999999999997E-2</v>
      </c>
      <c r="M104" s="90">
        <v>2.5400000000743304E-2</v>
      </c>
      <c r="N104" s="91">
        <v>2391.9151740000002</v>
      </c>
      <c r="O104" s="103">
        <v>123.74</v>
      </c>
      <c r="P104" s="91">
        <v>2.9597559070000008</v>
      </c>
      <c r="Q104" s="92">
        <f t="shared" si="1"/>
        <v>2.0539603432841435E-4</v>
      </c>
      <c r="R104" s="92">
        <f>P104/'סכום נכסי הקרן'!$C$42</f>
        <v>1.9414927444431855E-5</v>
      </c>
    </row>
    <row r="105" spans="2:18">
      <c r="B105" s="86" t="s">
        <v>2894</v>
      </c>
      <c r="C105" s="89" t="s">
        <v>2623</v>
      </c>
      <c r="D105" s="88">
        <v>4099</v>
      </c>
      <c r="E105" s="88"/>
      <c r="F105" s="88" t="s">
        <v>421</v>
      </c>
      <c r="G105" s="102">
        <v>42052</v>
      </c>
      <c r="H105" s="88" t="s">
        <v>130</v>
      </c>
      <c r="I105" s="91">
        <v>4.1300000000176</v>
      </c>
      <c r="J105" s="89" t="s">
        <v>545</v>
      </c>
      <c r="K105" s="89" t="s">
        <v>132</v>
      </c>
      <c r="L105" s="90">
        <v>2.9779E-2</v>
      </c>
      <c r="M105" s="90">
        <v>3.0700000000264002E-2</v>
      </c>
      <c r="N105" s="91">
        <v>16242.484179000003</v>
      </c>
      <c r="O105" s="103">
        <v>111.94</v>
      </c>
      <c r="P105" s="91">
        <v>18.181837836000003</v>
      </c>
      <c r="Q105" s="92">
        <f t="shared" si="1"/>
        <v>1.2617518152373498E-3</v>
      </c>
      <c r="R105" s="92">
        <f>P105/'סכום נכסי הקרן'!$C$42</f>
        <v>1.192662751538064E-4</v>
      </c>
    </row>
    <row r="106" spans="2:18">
      <c r="B106" s="86" t="s">
        <v>2894</v>
      </c>
      <c r="C106" s="89" t="s">
        <v>2623</v>
      </c>
      <c r="D106" s="88" t="s">
        <v>2687</v>
      </c>
      <c r="E106" s="88"/>
      <c r="F106" s="88" t="s">
        <v>421</v>
      </c>
      <c r="G106" s="102">
        <v>42054</v>
      </c>
      <c r="H106" s="88" t="s">
        <v>130</v>
      </c>
      <c r="I106" s="91">
        <v>4.1300000020809344</v>
      </c>
      <c r="J106" s="89" t="s">
        <v>545</v>
      </c>
      <c r="K106" s="89" t="s">
        <v>132</v>
      </c>
      <c r="L106" s="90">
        <v>2.9779E-2</v>
      </c>
      <c r="M106" s="90">
        <v>3.0700000014197027E-2</v>
      </c>
      <c r="N106" s="91">
        <v>459.34628400000008</v>
      </c>
      <c r="O106" s="103">
        <v>111.94</v>
      </c>
      <c r="P106" s="91">
        <v>0.51419226100000004</v>
      </c>
      <c r="Q106" s="92">
        <f t="shared" si="1"/>
        <v>3.5683027455737069E-5</v>
      </c>
      <c r="R106" s="92">
        <f>P106/'סכום נכסי הקרן'!$C$42</f>
        <v>3.3729151164773282E-6</v>
      </c>
    </row>
    <row r="107" spans="2:18">
      <c r="B107" s="86" t="s">
        <v>2895</v>
      </c>
      <c r="C107" s="89" t="s">
        <v>2623</v>
      </c>
      <c r="D107" s="88">
        <v>9079</v>
      </c>
      <c r="E107" s="88"/>
      <c r="F107" s="88" t="s">
        <v>2652</v>
      </c>
      <c r="G107" s="102">
        <v>44705</v>
      </c>
      <c r="H107" s="88" t="s">
        <v>2622</v>
      </c>
      <c r="I107" s="91">
        <v>7.7899999999716263</v>
      </c>
      <c r="J107" s="89" t="s">
        <v>332</v>
      </c>
      <c r="K107" s="89" t="s">
        <v>132</v>
      </c>
      <c r="L107" s="90">
        <v>2.3671999999999999E-2</v>
      </c>
      <c r="M107" s="90">
        <v>2.3799999999827789E-2</v>
      </c>
      <c r="N107" s="91">
        <v>67322.244025000022</v>
      </c>
      <c r="O107" s="103">
        <v>105.23</v>
      </c>
      <c r="P107" s="91">
        <v>70.84319191900002</v>
      </c>
      <c r="Q107" s="92">
        <f t="shared" si="1"/>
        <v>4.9162536156835074E-3</v>
      </c>
      <c r="R107" s="92">
        <f>P107/'סכום נכסי הקרן'!$C$42</f>
        <v>4.6470569677263123E-4</v>
      </c>
    </row>
    <row r="108" spans="2:18">
      <c r="B108" s="86" t="s">
        <v>2895</v>
      </c>
      <c r="C108" s="89" t="s">
        <v>2623</v>
      </c>
      <c r="D108" s="88">
        <v>9017</v>
      </c>
      <c r="E108" s="88"/>
      <c r="F108" s="88" t="s">
        <v>2652</v>
      </c>
      <c r="G108" s="102">
        <v>44651</v>
      </c>
      <c r="H108" s="88" t="s">
        <v>2622</v>
      </c>
      <c r="I108" s="91">
        <v>7.8800000000055093</v>
      </c>
      <c r="J108" s="89" t="s">
        <v>332</v>
      </c>
      <c r="K108" s="89" t="s">
        <v>132</v>
      </c>
      <c r="L108" s="90">
        <v>1.797E-2</v>
      </c>
      <c r="M108" s="90">
        <v>3.6600000000024918E-2</v>
      </c>
      <c r="N108" s="91">
        <v>164947.01869100003</v>
      </c>
      <c r="O108" s="103">
        <v>92.42</v>
      </c>
      <c r="P108" s="91">
        <v>152.44403320700002</v>
      </c>
      <c r="Q108" s="92">
        <f t="shared" si="1"/>
        <v>1.0579048023417597E-2</v>
      </c>
      <c r="R108" s="92">
        <f>P108/'סכום נכסי הקרן'!$C$42</f>
        <v>9.9997767959534136E-4</v>
      </c>
    </row>
    <row r="109" spans="2:18">
      <c r="B109" s="86" t="s">
        <v>2895</v>
      </c>
      <c r="C109" s="89" t="s">
        <v>2623</v>
      </c>
      <c r="D109" s="88">
        <v>9080</v>
      </c>
      <c r="E109" s="88"/>
      <c r="F109" s="88" t="s">
        <v>2652</v>
      </c>
      <c r="G109" s="102">
        <v>44705</v>
      </c>
      <c r="H109" s="88" t="s">
        <v>2622</v>
      </c>
      <c r="I109" s="91">
        <v>7.4200000000633617</v>
      </c>
      <c r="J109" s="89" t="s">
        <v>332</v>
      </c>
      <c r="K109" s="89" t="s">
        <v>132</v>
      </c>
      <c r="L109" s="90">
        <v>2.3184999999999997E-2</v>
      </c>
      <c r="M109" s="90">
        <v>2.5500000000171517E-2</v>
      </c>
      <c r="N109" s="91">
        <v>47844.451761000004</v>
      </c>
      <c r="O109" s="103">
        <v>103.58</v>
      </c>
      <c r="P109" s="91">
        <v>49.55728413300001</v>
      </c>
      <c r="Q109" s="92">
        <f t="shared" si="1"/>
        <v>3.4390909091290313E-3</v>
      </c>
      <c r="R109" s="92">
        <f>P109/'סכום נכסי הקרן'!$C$42</f>
        <v>3.2507784628784558E-4</v>
      </c>
    </row>
    <row r="110" spans="2:18">
      <c r="B110" s="86" t="s">
        <v>2895</v>
      </c>
      <c r="C110" s="89" t="s">
        <v>2623</v>
      </c>
      <c r="D110" s="88">
        <v>9019</v>
      </c>
      <c r="E110" s="88"/>
      <c r="F110" s="88" t="s">
        <v>2652</v>
      </c>
      <c r="G110" s="102">
        <v>44651</v>
      </c>
      <c r="H110" s="88" t="s">
        <v>2622</v>
      </c>
      <c r="I110" s="91">
        <v>7.4699999999803204</v>
      </c>
      <c r="J110" s="89" t="s">
        <v>332</v>
      </c>
      <c r="K110" s="89" t="s">
        <v>132</v>
      </c>
      <c r="L110" s="90">
        <v>1.8769999999999998E-2</v>
      </c>
      <c r="M110" s="90">
        <v>3.8699999999909585E-2</v>
      </c>
      <c r="N110" s="91">
        <v>101892.46575100001</v>
      </c>
      <c r="O110" s="103">
        <v>92.26</v>
      </c>
      <c r="P110" s="91">
        <v>94.005991455000014</v>
      </c>
      <c r="Q110" s="92">
        <f t="shared" si="1"/>
        <v>6.5236656179322571E-3</v>
      </c>
      <c r="R110" s="92">
        <f>P110/'סכום נכסי הקרן'!$C$42</f>
        <v>6.1664527778259985E-4</v>
      </c>
    </row>
    <row r="111" spans="2:18">
      <c r="B111" s="86" t="s">
        <v>2896</v>
      </c>
      <c r="C111" s="89" t="s">
        <v>2623</v>
      </c>
      <c r="D111" s="88">
        <v>4100</v>
      </c>
      <c r="E111" s="88"/>
      <c r="F111" s="88" t="s">
        <v>421</v>
      </c>
      <c r="G111" s="102">
        <v>42052</v>
      </c>
      <c r="H111" s="88" t="s">
        <v>130</v>
      </c>
      <c r="I111" s="91">
        <v>4.1800000000686586</v>
      </c>
      <c r="J111" s="89" t="s">
        <v>545</v>
      </c>
      <c r="K111" s="89" t="s">
        <v>132</v>
      </c>
      <c r="L111" s="90">
        <v>2.9779E-2</v>
      </c>
      <c r="M111" s="90">
        <v>1.9800000000129894E-2</v>
      </c>
      <c r="N111" s="91">
        <v>18422.173615</v>
      </c>
      <c r="O111" s="103">
        <v>117.01</v>
      </c>
      <c r="P111" s="91">
        <v>21.555786564000005</v>
      </c>
      <c r="Q111" s="92">
        <f t="shared" si="1"/>
        <v>1.4958912884012081E-3</v>
      </c>
      <c r="R111" s="92">
        <f>P111/'סכום נכסי הקרן'!$C$42</f>
        <v>1.4139815758385072E-4</v>
      </c>
    </row>
    <row r="112" spans="2:18">
      <c r="B112" s="86" t="s">
        <v>2897</v>
      </c>
      <c r="C112" s="89" t="s">
        <v>2624</v>
      </c>
      <c r="D112" s="88" t="s">
        <v>2688</v>
      </c>
      <c r="E112" s="88"/>
      <c r="F112" s="88" t="s">
        <v>421</v>
      </c>
      <c r="G112" s="102">
        <v>41767</v>
      </c>
      <c r="H112" s="88" t="s">
        <v>130</v>
      </c>
      <c r="I112" s="91">
        <v>4.4899999982099157</v>
      </c>
      <c r="J112" s="89" t="s">
        <v>545</v>
      </c>
      <c r="K112" s="89" t="s">
        <v>132</v>
      </c>
      <c r="L112" s="90">
        <v>5.3499999999999999E-2</v>
      </c>
      <c r="M112" s="90">
        <v>2.4699999988582924E-2</v>
      </c>
      <c r="N112" s="91">
        <v>1115.1584850000002</v>
      </c>
      <c r="O112" s="103">
        <v>127.24</v>
      </c>
      <c r="P112" s="91">
        <v>1.4189276460000004</v>
      </c>
      <c r="Q112" s="92">
        <f t="shared" si="1"/>
        <v>9.846829287444756E-5</v>
      </c>
      <c r="R112" s="92">
        <f>P112/'סכום נכסי הקרן'!$C$42</f>
        <v>9.3076517664294292E-6</v>
      </c>
    </row>
    <row r="113" spans="2:18">
      <c r="B113" s="86" t="s">
        <v>2897</v>
      </c>
      <c r="C113" s="89" t="s">
        <v>2624</v>
      </c>
      <c r="D113" s="88" t="s">
        <v>2689</v>
      </c>
      <c r="E113" s="88"/>
      <c r="F113" s="88" t="s">
        <v>421</v>
      </c>
      <c r="G113" s="102">
        <v>41269</v>
      </c>
      <c r="H113" s="88" t="s">
        <v>130</v>
      </c>
      <c r="I113" s="91">
        <v>4.5299999998326816</v>
      </c>
      <c r="J113" s="89" t="s">
        <v>545</v>
      </c>
      <c r="K113" s="89" t="s">
        <v>132</v>
      </c>
      <c r="L113" s="90">
        <v>5.3499999999999999E-2</v>
      </c>
      <c r="M113" s="90">
        <v>1.849999999952389E-2</v>
      </c>
      <c r="N113" s="91">
        <v>5538.4999700000008</v>
      </c>
      <c r="O113" s="103">
        <v>132.72999999999999</v>
      </c>
      <c r="P113" s="91">
        <v>7.3512509910000006</v>
      </c>
      <c r="Q113" s="92">
        <f t="shared" si="1"/>
        <v>5.1014943405744363E-4</v>
      </c>
      <c r="R113" s="92">
        <f>P113/'סכום נכסי הקרן'!$C$42</f>
        <v>4.8221545661424957E-5</v>
      </c>
    </row>
    <row r="114" spans="2:18">
      <c r="B114" s="86" t="s">
        <v>2897</v>
      </c>
      <c r="C114" s="89" t="s">
        <v>2624</v>
      </c>
      <c r="D114" s="88" t="s">
        <v>2690</v>
      </c>
      <c r="E114" s="88"/>
      <c r="F114" s="88" t="s">
        <v>421</v>
      </c>
      <c r="G114" s="102">
        <v>41767</v>
      </c>
      <c r="H114" s="88" t="s">
        <v>130</v>
      </c>
      <c r="I114" s="91">
        <v>5.1600000003602089</v>
      </c>
      <c r="J114" s="89" t="s">
        <v>545</v>
      </c>
      <c r="K114" s="89" t="s">
        <v>132</v>
      </c>
      <c r="L114" s="90">
        <v>5.3499999999999999E-2</v>
      </c>
      <c r="M114" s="90">
        <v>2.8700000000450258E-2</v>
      </c>
      <c r="N114" s="91">
        <v>872.73278300000015</v>
      </c>
      <c r="O114" s="103">
        <v>127.24</v>
      </c>
      <c r="P114" s="91">
        <v>1.1104651850000002</v>
      </c>
      <c r="Q114" s="92">
        <f t="shared" si="1"/>
        <v>7.7062147158599788E-5</v>
      </c>
      <c r="R114" s="92">
        <f>P114/'סכום נכסי הקרן'!$C$42</f>
        <v>7.2842496725330788E-6</v>
      </c>
    </row>
    <row r="115" spans="2:18">
      <c r="B115" s="86" t="s">
        <v>2897</v>
      </c>
      <c r="C115" s="89" t="s">
        <v>2624</v>
      </c>
      <c r="D115" s="88" t="s">
        <v>2691</v>
      </c>
      <c r="E115" s="88"/>
      <c r="F115" s="88" t="s">
        <v>421</v>
      </c>
      <c r="G115" s="102">
        <v>41767</v>
      </c>
      <c r="H115" s="88" t="s">
        <v>130</v>
      </c>
      <c r="I115" s="91">
        <v>4.4899999984495329</v>
      </c>
      <c r="J115" s="89" t="s">
        <v>545</v>
      </c>
      <c r="K115" s="89" t="s">
        <v>132</v>
      </c>
      <c r="L115" s="90">
        <v>5.3499999999999999E-2</v>
      </c>
      <c r="M115" s="90">
        <v>2.4699999988723874E-2</v>
      </c>
      <c r="N115" s="91">
        <v>1115.1584350000003</v>
      </c>
      <c r="O115" s="103">
        <v>127.24</v>
      </c>
      <c r="P115" s="91">
        <v>1.4189275800000003</v>
      </c>
      <c r="Q115" s="92">
        <f t="shared" si="1"/>
        <v>9.8468288294293406E-5</v>
      </c>
      <c r="R115" s="92">
        <f>P115/'סכום נכסי הקרן'!$C$42</f>
        <v>9.3076513334933173E-6</v>
      </c>
    </row>
    <row r="116" spans="2:18">
      <c r="B116" s="86" t="s">
        <v>2897</v>
      </c>
      <c r="C116" s="89" t="s">
        <v>2624</v>
      </c>
      <c r="D116" s="88" t="s">
        <v>2692</v>
      </c>
      <c r="E116" s="88"/>
      <c r="F116" s="88" t="s">
        <v>421</v>
      </c>
      <c r="G116" s="102">
        <v>41269</v>
      </c>
      <c r="H116" s="88" t="s">
        <v>130</v>
      </c>
      <c r="I116" s="91">
        <v>4.5299999997631462</v>
      </c>
      <c r="J116" s="89" t="s">
        <v>545</v>
      </c>
      <c r="K116" s="89" t="s">
        <v>132</v>
      </c>
      <c r="L116" s="90">
        <v>5.3499999999999999E-2</v>
      </c>
      <c r="M116" s="90">
        <v>1.8499999999679929E-2</v>
      </c>
      <c r="N116" s="91">
        <v>5884.6558910000012</v>
      </c>
      <c r="O116" s="103">
        <v>132.72999999999999</v>
      </c>
      <c r="P116" s="91">
        <v>7.8107037450000005</v>
      </c>
      <c r="Q116" s="92">
        <f t="shared" si="1"/>
        <v>5.4203374364178414E-4</v>
      </c>
      <c r="R116" s="92">
        <f>P116/'סכום נכסי הקרן'!$C$42</f>
        <v>5.1235389425350717E-5</v>
      </c>
    </row>
    <row r="117" spans="2:18">
      <c r="B117" s="86" t="s">
        <v>2897</v>
      </c>
      <c r="C117" s="89" t="s">
        <v>2624</v>
      </c>
      <c r="D117" s="88" t="s">
        <v>2693</v>
      </c>
      <c r="E117" s="88"/>
      <c r="F117" s="88" t="s">
        <v>421</v>
      </c>
      <c r="G117" s="102">
        <v>41281</v>
      </c>
      <c r="H117" s="88" t="s">
        <v>130</v>
      </c>
      <c r="I117" s="91">
        <v>4.5300000001555407</v>
      </c>
      <c r="J117" s="89" t="s">
        <v>545</v>
      </c>
      <c r="K117" s="89" t="s">
        <v>132</v>
      </c>
      <c r="L117" s="90">
        <v>5.3499999999999999E-2</v>
      </c>
      <c r="M117" s="90">
        <v>1.8600000000874278E-2</v>
      </c>
      <c r="N117" s="91">
        <v>7413.8174990000007</v>
      </c>
      <c r="O117" s="103">
        <v>132.68</v>
      </c>
      <c r="P117" s="91">
        <v>9.8366529990000018</v>
      </c>
      <c r="Q117" s="92">
        <f t="shared" si="1"/>
        <v>6.8262707484793394E-4</v>
      </c>
      <c r="R117" s="92">
        <f>P117/'סכום נכסי הקרן'!$C$42</f>
        <v>6.4524883224310428E-5</v>
      </c>
    </row>
    <row r="118" spans="2:18">
      <c r="B118" s="86" t="s">
        <v>2897</v>
      </c>
      <c r="C118" s="89" t="s">
        <v>2624</v>
      </c>
      <c r="D118" s="88" t="s">
        <v>2694</v>
      </c>
      <c r="E118" s="88"/>
      <c r="F118" s="88" t="s">
        <v>421</v>
      </c>
      <c r="G118" s="102">
        <v>41767</v>
      </c>
      <c r="H118" s="88" t="s">
        <v>130</v>
      </c>
      <c r="I118" s="91">
        <v>4.4899999994476794</v>
      </c>
      <c r="J118" s="89" t="s">
        <v>545</v>
      </c>
      <c r="K118" s="89" t="s">
        <v>132</v>
      </c>
      <c r="L118" s="90">
        <v>5.3499999999999999E-2</v>
      </c>
      <c r="M118" s="90">
        <v>2.4699999995437351E-2</v>
      </c>
      <c r="N118" s="91">
        <v>1309.0990420000003</v>
      </c>
      <c r="O118" s="103">
        <v>127.24</v>
      </c>
      <c r="P118" s="91">
        <v>1.6656976080000001</v>
      </c>
      <c r="Q118" s="92">
        <f t="shared" si="1"/>
        <v>1.1559320897523107E-4</v>
      </c>
      <c r="R118" s="92">
        <f>P118/'סכום נכסי הקרן'!$C$42</f>
        <v>1.0926373396940968E-5</v>
      </c>
    </row>
    <row r="119" spans="2:18">
      <c r="B119" s="86" t="s">
        <v>2897</v>
      </c>
      <c r="C119" s="89" t="s">
        <v>2624</v>
      </c>
      <c r="D119" s="88" t="s">
        <v>2695</v>
      </c>
      <c r="E119" s="88"/>
      <c r="F119" s="88" t="s">
        <v>421</v>
      </c>
      <c r="G119" s="102">
        <v>41281</v>
      </c>
      <c r="H119" s="88" t="s">
        <v>130</v>
      </c>
      <c r="I119" s="91">
        <v>4.5299999999802427</v>
      </c>
      <c r="J119" s="89" t="s">
        <v>545</v>
      </c>
      <c r="K119" s="89" t="s">
        <v>132</v>
      </c>
      <c r="L119" s="90">
        <v>5.3499999999999999E-2</v>
      </c>
      <c r="M119" s="90">
        <v>1.8600000000451613E-2</v>
      </c>
      <c r="N119" s="91">
        <v>5340.4617699999999</v>
      </c>
      <c r="O119" s="103">
        <v>132.68</v>
      </c>
      <c r="P119" s="91">
        <v>7.0857246380000003</v>
      </c>
      <c r="Q119" s="92">
        <f t="shared" si="1"/>
        <v>4.9172289429215389E-4</v>
      </c>
      <c r="R119" s="92">
        <f>P119/'סכום נכסי הקרן'!$C$42</f>
        <v>4.6479788894967527E-5</v>
      </c>
    </row>
    <row r="120" spans="2:18">
      <c r="B120" s="86" t="s">
        <v>2897</v>
      </c>
      <c r="C120" s="89" t="s">
        <v>2624</v>
      </c>
      <c r="D120" s="88" t="s">
        <v>2696</v>
      </c>
      <c r="E120" s="88"/>
      <c r="F120" s="88" t="s">
        <v>421</v>
      </c>
      <c r="G120" s="102">
        <v>41767</v>
      </c>
      <c r="H120" s="88" t="s">
        <v>130</v>
      </c>
      <c r="I120" s="91">
        <v>4.4899999989092976</v>
      </c>
      <c r="J120" s="89" t="s">
        <v>545</v>
      </c>
      <c r="K120" s="89" t="s">
        <v>132</v>
      </c>
      <c r="L120" s="90">
        <v>5.3499999999999999E-2</v>
      </c>
      <c r="M120" s="90">
        <v>2.4699999996757368E-2</v>
      </c>
      <c r="N120" s="91">
        <v>1066.4288449999999</v>
      </c>
      <c r="O120" s="103">
        <v>127.24</v>
      </c>
      <c r="P120" s="91">
        <v>1.3569240520000003</v>
      </c>
      <c r="Q120" s="92">
        <f t="shared" si="1"/>
        <v>9.4165474425267562E-5</v>
      </c>
      <c r="R120" s="92">
        <f>P120/'סכום נכסי הקרן'!$C$42</f>
        <v>8.90093063244775E-6</v>
      </c>
    </row>
    <row r="121" spans="2:18">
      <c r="B121" s="86" t="s">
        <v>2897</v>
      </c>
      <c r="C121" s="89" t="s">
        <v>2624</v>
      </c>
      <c r="D121" s="88" t="s">
        <v>2697</v>
      </c>
      <c r="E121" s="88"/>
      <c r="F121" s="88" t="s">
        <v>421</v>
      </c>
      <c r="G121" s="102">
        <v>41281</v>
      </c>
      <c r="H121" s="88" t="s">
        <v>130</v>
      </c>
      <c r="I121" s="91">
        <v>4.5299999998413583</v>
      </c>
      <c r="J121" s="89" t="s">
        <v>545</v>
      </c>
      <c r="K121" s="89" t="s">
        <v>132</v>
      </c>
      <c r="L121" s="90">
        <v>5.3499999999999999E-2</v>
      </c>
      <c r="M121" s="90">
        <v>1.859999999917742E-2</v>
      </c>
      <c r="N121" s="91">
        <v>6413.790054000001</v>
      </c>
      <c r="O121" s="103">
        <v>132.68</v>
      </c>
      <c r="P121" s="91">
        <v>8.509816595000002</v>
      </c>
      <c r="Q121" s="92">
        <f t="shared" si="1"/>
        <v>5.905495711120241E-4</v>
      </c>
      <c r="R121" s="92">
        <f>P121/'סכום נכסי הקרן'!$C$42</f>
        <v>5.5821316672296492E-5</v>
      </c>
    </row>
    <row r="122" spans="2:18">
      <c r="B122" s="86" t="s">
        <v>2898</v>
      </c>
      <c r="C122" s="89" t="s">
        <v>2623</v>
      </c>
      <c r="D122" s="88">
        <v>9533</v>
      </c>
      <c r="E122" s="88"/>
      <c r="F122" s="88" t="s">
        <v>2652</v>
      </c>
      <c r="G122" s="102">
        <v>45015</v>
      </c>
      <c r="H122" s="88" t="s">
        <v>2622</v>
      </c>
      <c r="I122" s="91">
        <v>4.1300000000360502</v>
      </c>
      <c r="J122" s="89" t="s">
        <v>504</v>
      </c>
      <c r="K122" s="89" t="s">
        <v>132</v>
      </c>
      <c r="L122" s="90">
        <v>3.3593000000000005E-2</v>
      </c>
      <c r="M122" s="90">
        <v>3.1700000000192644E-2</v>
      </c>
      <c r="N122" s="91">
        <v>51282.693262000008</v>
      </c>
      <c r="O122" s="103">
        <v>102.23</v>
      </c>
      <c r="P122" s="91">
        <v>52.426296647000015</v>
      </c>
      <c r="Q122" s="92">
        <f t="shared" si="1"/>
        <v>3.638189690018531E-3</v>
      </c>
      <c r="R122" s="92">
        <f>P122/'סכום נכסי הקרן'!$C$42</f>
        <v>3.4389752991943805E-4</v>
      </c>
    </row>
    <row r="123" spans="2:18">
      <c r="B123" s="86" t="s">
        <v>2899</v>
      </c>
      <c r="C123" s="89" t="s">
        <v>2624</v>
      </c>
      <c r="D123" s="88" t="s">
        <v>2698</v>
      </c>
      <c r="E123" s="88"/>
      <c r="F123" s="88" t="s">
        <v>2652</v>
      </c>
      <c r="G123" s="102">
        <v>44748</v>
      </c>
      <c r="H123" s="88" t="s">
        <v>2622</v>
      </c>
      <c r="I123" s="91">
        <v>1.8599999999983259</v>
      </c>
      <c r="J123" s="89" t="s">
        <v>332</v>
      </c>
      <c r="K123" s="89" t="s">
        <v>132</v>
      </c>
      <c r="L123" s="90">
        <v>7.5660000000000005E-2</v>
      </c>
      <c r="M123" s="90">
        <v>8.4799999999937828E-2</v>
      </c>
      <c r="N123" s="91">
        <v>582481.60325600009</v>
      </c>
      <c r="O123" s="103">
        <v>100.5</v>
      </c>
      <c r="P123" s="91">
        <v>585.39475299300011</v>
      </c>
      <c r="Q123" s="92">
        <f t="shared" si="1"/>
        <v>4.0624215158099476E-2</v>
      </c>
      <c r="R123" s="92">
        <f>P123/'סכום נכסי הקרן'!$C$42</f>
        <v>3.8399776916840868E-3</v>
      </c>
    </row>
    <row r="124" spans="2:18">
      <c r="B124" s="86" t="s">
        <v>2900</v>
      </c>
      <c r="C124" s="89" t="s">
        <v>2624</v>
      </c>
      <c r="D124" s="88">
        <v>7127</v>
      </c>
      <c r="E124" s="88"/>
      <c r="F124" s="88" t="s">
        <v>2652</v>
      </c>
      <c r="G124" s="102">
        <v>43631</v>
      </c>
      <c r="H124" s="88" t="s">
        <v>2622</v>
      </c>
      <c r="I124" s="91">
        <v>5.0000000000264411</v>
      </c>
      <c r="J124" s="89" t="s">
        <v>332</v>
      </c>
      <c r="K124" s="89" t="s">
        <v>132</v>
      </c>
      <c r="L124" s="90">
        <v>3.1E-2</v>
      </c>
      <c r="M124" s="90">
        <v>2.740000000019038E-2</v>
      </c>
      <c r="N124" s="91">
        <v>33623.143377000008</v>
      </c>
      <c r="O124" s="103">
        <v>112.48</v>
      </c>
      <c r="P124" s="91">
        <v>37.819309822000008</v>
      </c>
      <c r="Q124" s="92">
        <f t="shared" si="1"/>
        <v>2.6245192179884884E-3</v>
      </c>
      <c r="R124" s="92">
        <f>P124/'סכום נכסי הקרן'!$C$42</f>
        <v>2.4808098345409227E-4</v>
      </c>
    </row>
    <row r="125" spans="2:18">
      <c r="B125" s="86" t="s">
        <v>2900</v>
      </c>
      <c r="C125" s="89" t="s">
        <v>2624</v>
      </c>
      <c r="D125" s="88">
        <v>7128</v>
      </c>
      <c r="E125" s="88"/>
      <c r="F125" s="88" t="s">
        <v>2652</v>
      </c>
      <c r="G125" s="102">
        <v>43634</v>
      </c>
      <c r="H125" s="88" t="s">
        <v>2622</v>
      </c>
      <c r="I125" s="91">
        <v>5.0200000000929794</v>
      </c>
      <c r="J125" s="89" t="s">
        <v>332</v>
      </c>
      <c r="K125" s="89" t="s">
        <v>132</v>
      </c>
      <c r="L125" s="90">
        <v>2.4900000000000002E-2</v>
      </c>
      <c r="M125" s="90">
        <v>2.7500000000477632E-2</v>
      </c>
      <c r="N125" s="91">
        <v>14143.731830000002</v>
      </c>
      <c r="O125" s="103">
        <v>111.02</v>
      </c>
      <c r="P125" s="91">
        <v>15.702369927000003</v>
      </c>
      <c r="Q125" s="92">
        <f t="shared" si="1"/>
        <v>1.0896859788118848E-3</v>
      </c>
      <c r="R125" s="92">
        <f>P125/'סכום נכסי הקרן'!$C$42</f>
        <v>1.0300186313247002E-4</v>
      </c>
    </row>
    <row r="126" spans="2:18">
      <c r="B126" s="86" t="s">
        <v>2900</v>
      </c>
      <c r="C126" s="89" t="s">
        <v>2624</v>
      </c>
      <c r="D126" s="88">
        <v>7130</v>
      </c>
      <c r="E126" s="88"/>
      <c r="F126" s="88" t="s">
        <v>2652</v>
      </c>
      <c r="G126" s="102">
        <v>43634</v>
      </c>
      <c r="H126" s="88" t="s">
        <v>2622</v>
      </c>
      <c r="I126" s="91">
        <v>5.2899999998413127</v>
      </c>
      <c r="J126" s="89" t="s">
        <v>332</v>
      </c>
      <c r="K126" s="89" t="s">
        <v>132</v>
      </c>
      <c r="L126" s="90">
        <v>3.6000000000000004E-2</v>
      </c>
      <c r="M126" s="90">
        <v>2.7699999998858568E-2</v>
      </c>
      <c r="N126" s="91">
        <v>9326.6198870000026</v>
      </c>
      <c r="O126" s="103">
        <v>115.54</v>
      </c>
      <c r="P126" s="91">
        <v>10.775976699000003</v>
      </c>
      <c r="Q126" s="92">
        <f t="shared" si="1"/>
        <v>7.4781264048001683E-4</v>
      </c>
      <c r="R126" s="92">
        <f>P126/'סכום נכסי הקרן'!$C$42</f>
        <v>7.0686506701166723E-5</v>
      </c>
    </row>
    <row r="127" spans="2:18">
      <c r="B127" s="86" t="s">
        <v>2892</v>
      </c>
      <c r="C127" s="89" t="s">
        <v>2623</v>
      </c>
      <c r="D127" s="88">
        <v>9922</v>
      </c>
      <c r="E127" s="88"/>
      <c r="F127" s="88" t="s">
        <v>421</v>
      </c>
      <c r="G127" s="102">
        <v>40489</v>
      </c>
      <c r="H127" s="88" t="s">
        <v>130</v>
      </c>
      <c r="I127" s="91">
        <v>1.8599999998829497</v>
      </c>
      <c r="J127" s="89" t="s">
        <v>332</v>
      </c>
      <c r="K127" s="89" t="s">
        <v>132</v>
      </c>
      <c r="L127" s="90">
        <v>5.7000000000000002E-2</v>
      </c>
      <c r="M127" s="90">
        <v>2.3499999999379281E-2</v>
      </c>
      <c r="N127" s="91">
        <v>9035.5157320000017</v>
      </c>
      <c r="O127" s="103">
        <v>124.81</v>
      </c>
      <c r="P127" s="91">
        <v>11.277227262000002</v>
      </c>
      <c r="Q127" s="92">
        <f t="shared" si="1"/>
        <v>7.8259756230468155E-4</v>
      </c>
      <c r="R127" s="92">
        <f>P127/'סכום נכסי הקרן'!$C$42</f>
        <v>7.3974528963107115E-5</v>
      </c>
    </row>
    <row r="128" spans="2:18">
      <c r="B128" s="86" t="s">
        <v>2901</v>
      </c>
      <c r="C128" s="89" t="s">
        <v>2624</v>
      </c>
      <c r="D128" s="88" t="s">
        <v>2699</v>
      </c>
      <c r="E128" s="88"/>
      <c r="F128" s="88" t="s">
        <v>465</v>
      </c>
      <c r="G128" s="102">
        <v>43801</v>
      </c>
      <c r="H128" s="88" t="s">
        <v>327</v>
      </c>
      <c r="I128" s="91">
        <v>4.7099999999970565</v>
      </c>
      <c r="J128" s="89" t="s">
        <v>340</v>
      </c>
      <c r="K128" s="89" t="s">
        <v>133</v>
      </c>
      <c r="L128" s="90">
        <v>2.3629999999999998E-2</v>
      </c>
      <c r="M128" s="90">
        <v>5.8999999999984502E-2</v>
      </c>
      <c r="N128" s="91">
        <v>75575.797722999996</v>
      </c>
      <c r="O128" s="103">
        <v>84.99</v>
      </c>
      <c r="P128" s="91">
        <v>258.11578335600001</v>
      </c>
      <c r="Q128" s="92">
        <f t="shared" si="1"/>
        <v>1.7912273837686617E-2</v>
      </c>
      <c r="R128" s="92">
        <f>P128/'סכום נכסי הקרן'!$C$42</f>
        <v>1.6931461119031495E-3</v>
      </c>
    </row>
    <row r="129" spans="2:18">
      <c r="B129" s="86" t="s">
        <v>2902</v>
      </c>
      <c r="C129" s="89" t="s">
        <v>2624</v>
      </c>
      <c r="D129" s="88">
        <v>9365</v>
      </c>
      <c r="E129" s="88"/>
      <c r="F129" s="88" t="s">
        <v>313</v>
      </c>
      <c r="G129" s="102">
        <v>44906</v>
      </c>
      <c r="H129" s="88" t="s">
        <v>2622</v>
      </c>
      <c r="I129" s="91">
        <v>2.1899999981867899</v>
      </c>
      <c r="J129" s="89" t="s">
        <v>332</v>
      </c>
      <c r="K129" s="89" t="s">
        <v>132</v>
      </c>
      <c r="L129" s="90">
        <v>7.6799999999999993E-2</v>
      </c>
      <c r="M129" s="90">
        <v>8.0699999921100871E-2</v>
      </c>
      <c r="N129" s="91">
        <v>408.36106500000011</v>
      </c>
      <c r="O129" s="103">
        <v>99.94</v>
      </c>
      <c r="P129" s="91">
        <v>0.40811604600000007</v>
      </c>
      <c r="Q129" s="92">
        <f t="shared" si="1"/>
        <v>2.8321733287512185E-5</v>
      </c>
      <c r="R129" s="92">
        <f>P129/'סכום נכסי הקרן'!$C$42</f>
        <v>2.6770935411459971E-6</v>
      </c>
    </row>
    <row r="130" spans="2:18">
      <c r="B130" s="86" t="s">
        <v>2902</v>
      </c>
      <c r="C130" s="89" t="s">
        <v>2624</v>
      </c>
      <c r="D130" s="88">
        <v>9509</v>
      </c>
      <c r="E130" s="88"/>
      <c r="F130" s="88" t="s">
        <v>313</v>
      </c>
      <c r="G130" s="102">
        <v>44991</v>
      </c>
      <c r="H130" s="88" t="s">
        <v>2622</v>
      </c>
      <c r="I130" s="91">
        <v>2.1900000000284967</v>
      </c>
      <c r="J130" s="89" t="s">
        <v>332</v>
      </c>
      <c r="K130" s="89" t="s">
        <v>132</v>
      </c>
      <c r="L130" s="90">
        <v>7.6799999999999993E-2</v>
      </c>
      <c r="M130" s="90">
        <v>7.6600000000550283E-2</v>
      </c>
      <c r="N130" s="91">
        <v>20195.802124000005</v>
      </c>
      <c r="O130" s="103">
        <v>100.78</v>
      </c>
      <c r="P130" s="91">
        <v>20.353331518000001</v>
      </c>
      <c r="Q130" s="92">
        <f t="shared" si="1"/>
        <v>1.4124453875678082E-3</v>
      </c>
      <c r="R130" s="92">
        <f>P130/'סכום נכסי הקרן'!$C$42</f>
        <v>1.3351048771956652E-4</v>
      </c>
    </row>
    <row r="131" spans="2:18">
      <c r="B131" s="86" t="s">
        <v>2902</v>
      </c>
      <c r="C131" s="89" t="s">
        <v>2624</v>
      </c>
      <c r="D131" s="88">
        <v>9316</v>
      </c>
      <c r="E131" s="88"/>
      <c r="F131" s="88" t="s">
        <v>313</v>
      </c>
      <c r="G131" s="102">
        <v>44885</v>
      </c>
      <c r="H131" s="88" t="s">
        <v>2622</v>
      </c>
      <c r="I131" s="91">
        <v>2.1900000000001913</v>
      </c>
      <c r="J131" s="89" t="s">
        <v>332</v>
      </c>
      <c r="K131" s="89" t="s">
        <v>132</v>
      </c>
      <c r="L131" s="90">
        <v>7.6799999999999993E-2</v>
      </c>
      <c r="M131" s="90">
        <v>8.3999999999923497E-2</v>
      </c>
      <c r="N131" s="91">
        <v>157994.02477200003</v>
      </c>
      <c r="O131" s="103">
        <v>99.28</v>
      </c>
      <c r="P131" s="91">
        <v>156.85648516300003</v>
      </c>
      <c r="Q131" s="92">
        <f t="shared" si="1"/>
        <v>1.088525575199535E-2</v>
      </c>
      <c r="R131" s="92">
        <f>P131/'סכום נכסי הקרן'!$C$42</f>
        <v>1.02892176730716E-3</v>
      </c>
    </row>
    <row r="132" spans="2:18">
      <c r="B132" s="86" t="s">
        <v>2903</v>
      </c>
      <c r="C132" s="89" t="s">
        <v>2624</v>
      </c>
      <c r="D132" s="88" t="s">
        <v>2700</v>
      </c>
      <c r="E132" s="88"/>
      <c r="F132" s="88" t="s">
        <v>473</v>
      </c>
      <c r="G132" s="102">
        <v>45015</v>
      </c>
      <c r="H132" s="88" t="s">
        <v>130</v>
      </c>
      <c r="I132" s="91">
        <v>5.2700000000103255</v>
      </c>
      <c r="J132" s="89" t="s">
        <v>340</v>
      </c>
      <c r="K132" s="89" t="s">
        <v>132</v>
      </c>
      <c r="L132" s="90">
        <v>4.4999999999999998E-2</v>
      </c>
      <c r="M132" s="90">
        <v>3.6000000000018115E-2</v>
      </c>
      <c r="N132" s="91">
        <v>103713.54654800001</v>
      </c>
      <c r="O132" s="103">
        <v>106.46</v>
      </c>
      <c r="P132" s="91">
        <v>110.41343481800001</v>
      </c>
      <c r="Q132" s="92">
        <f t="shared" si="1"/>
        <v>7.6622810666785385E-3</v>
      </c>
      <c r="R132" s="92">
        <f>P132/'סכום נכסי הקרן'!$C$42</f>
        <v>7.2427216744869747E-4</v>
      </c>
    </row>
    <row r="133" spans="2:18">
      <c r="B133" s="86" t="s">
        <v>2904</v>
      </c>
      <c r="C133" s="89" t="s">
        <v>2624</v>
      </c>
      <c r="D133" s="88" t="s">
        <v>2701</v>
      </c>
      <c r="E133" s="88"/>
      <c r="F133" s="88" t="s">
        <v>473</v>
      </c>
      <c r="G133" s="102">
        <v>44074</v>
      </c>
      <c r="H133" s="88" t="s">
        <v>130</v>
      </c>
      <c r="I133" s="91">
        <v>8.9399999999077675</v>
      </c>
      <c r="J133" s="89" t="s">
        <v>545</v>
      </c>
      <c r="K133" s="89" t="s">
        <v>132</v>
      </c>
      <c r="L133" s="90">
        <v>2.35E-2</v>
      </c>
      <c r="M133" s="90">
        <v>3.7799999999675087E-2</v>
      </c>
      <c r="N133" s="91">
        <v>39146.47746200001</v>
      </c>
      <c r="O133" s="103">
        <v>97.49</v>
      </c>
      <c r="P133" s="91">
        <v>38.16390005800001</v>
      </c>
      <c r="Q133" s="92">
        <f t="shared" si="1"/>
        <v>2.648432496706946E-3</v>
      </c>
      <c r="R133" s="92">
        <f>P133/'סכום נכסי הקרן'!$C$42</f>
        <v>2.5034137067527396E-4</v>
      </c>
    </row>
    <row r="134" spans="2:18">
      <c r="B134" s="86" t="s">
        <v>2904</v>
      </c>
      <c r="C134" s="89" t="s">
        <v>2624</v>
      </c>
      <c r="D134" s="88" t="s">
        <v>2702</v>
      </c>
      <c r="E134" s="88"/>
      <c r="F134" s="88" t="s">
        <v>473</v>
      </c>
      <c r="G134" s="102">
        <v>44189</v>
      </c>
      <c r="H134" s="88" t="s">
        <v>130</v>
      </c>
      <c r="I134" s="91">
        <v>8.8400000000253858</v>
      </c>
      <c r="J134" s="89" t="s">
        <v>545</v>
      </c>
      <c r="K134" s="89" t="s">
        <v>132</v>
      </c>
      <c r="L134" s="90">
        <v>2.4700000000000003E-2</v>
      </c>
      <c r="M134" s="90">
        <v>4.0299999999026878E-2</v>
      </c>
      <c r="N134" s="91">
        <v>4895.9667990000007</v>
      </c>
      <c r="O134" s="103">
        <v>96.55</v>
      </c>
      <c r="P134" s="91">
        <v>4.7270556820000014</v>
      </c>
      <c r="Q134" s="92">
        <f t="shared" si="1"/>
        <v>3.2804005520729521E-4</v>
      </c>
      <c r="R134" s="92">
        <f>P134/'סכום נכסי הקרן'!$C$42</f>
        <v>3.1007774281238839E-5</v>
      </c>
    </row>
    <row r="135" spans="2:18">
      <c r="B135" s="86" t="s">
        <v>2904</v>
      </c>
      <c r="C135" s="89" t="s">
        <v>2624</v>
      </c>
      <c r="D135" s="88" t="s">
        <v>2703</v>
      </c>
      <c r="E135" s="88"/>
      <c r="F135" s="88" t="s">
        <v>473</v>
      </c>
      <c r="G135" s="102">
        <v>44322</v>
      </c>
      <c r="H135" s="88" t="s">
        <v>130</v>
      </c>
      <c r="I135" s="91">
        <v>8.709999999812835</v>
      </c>
      <c r="J135" s="89" t="s">
        <v>545</v>
      </c>
      <c r="K135" s="89" t="s">
        <v>132</v>
      </c>
      <c r="L135" s="90">
        <v>2.5600000000000001E-2</v>
      </c>
      <c r="M135" s="90">
        <v>4.4099999999312939E-2</v>
      </c>
      <c r="N135" s="91">
        <v>22533.018917000005</v>
      </c>
      <c r="O135" s="103">
        <v>93.66</v>
      </c>
      <c r="P135" s="91">
        <v>21.104424745000003</v>
      </c>
      <c r="Q135" s="92">
        <f t="shared" si="1"/>
        <v>1.464568459565695E-3</v>
      </c>
      <c r="R135" s="92">
        <f>P135/'סכום נכסי הקרן'!$C$42</f>
        <v>1.3843738742495132E-4</v>
      </c>
    </row>
    <row r="136" spans="2:18">
      <c r="B136" s="86" t="s">
        <v>2904</v>
      </c>
      <c r="C136" s="89" t="s">
        <v>2624</v>
      </c>
      <c r="D136" s="88" t="s">
        <v>2704</v>
      </c>
      <c r="E136" s="88"/>
      <c r="F136" s="88" t="s">
        <v>473</v>
      </c>
      <c r="G136" s="102">
        <v>44418</v>
      </c>
      <c r="H136" s="88" t="s">
        <v>130</v>
      </c>
      <c r="I136" s="91">
        <v>8.8299999998855885</v>
      </c>
      <c r="J136" s="89" t="s">
        <v>545</v>
      </c>
      <c r="K136" s="89" t="s">
        <v>132</v>
      </c>
      <c r="L136" s="90">
        <v>2.2700000000000001E-2</v>
      </c>
      <c r="M136" s="90">
        <v>4.219999999939885E-2</v>
      </c>
      <c r="N136" s="91">
        <v>22472.133959000003</v>
      </c>
      <c r="O136" s="103">
        <v>91.79</v>
      </c>
      <c r="P136" s="91">
        <v>20.627171692000005</v>
      </c>
      <c r="Q136" s="92">
        <f t="shared" si="1"/>
        <v>1.4314488755400357E-3</v>
      </c>
      <c r="R136" s="92">
        <f>P136/'סכום נכסי הקרן'!$C$42</f>
        <v>1.3530678014253512E-4</v>
      </c>
    </row>
    <row r="137" spans="2:18">
      <c r="B137" s="86" t="s">
        <v>2904</v>
      </c>
      <c r="C137" s="89" t="s">
        <v>2624</v>
      </c>
      <c r="D137" s="88" t="s">
        <v>2705</v>
      </c>
      <c r="E137" s="88"/>
      <c r="F137" s="88" t="s">
        <v>473</v>
      </c>
      <c r="G137" s="102">
        <v>44530</v>
      </c>
      <c r="H137" s="88" t="s">
        <v>130</v>
      </c>
      <c r="I137" s="91">
        <v>8.8900000001357853</v>
      </c>
      <c r="J137" s="89" t="s">
        <v>545</v>
      </c>
      <c r="K137" s="89" t="s">
        <v>132</v>
      </c>
      <c r="L137" s="90">
        <v>1.7899999999999999E-2</v>
      </c>
      <c r="M137" s="90">
        <v>4.4900000000847873E-2</v>
      </c>
      <c r="N137" s="91">
        <v>18539.599799000003</v>
      </c>
      <c r="O137" s="103">
        <v>84.61</v>
      </c>
      <c r="P137" s="91">
        <v>15.686355983000002</v>
      </c>
      <c r="Q137" s="92">
        <f t="shared" si="1"/>
        <v>1.0885746707530754E-3</v>
      </c>
      <c r="R137" s="92">
        <f>P137/'סכום נכסי הקרן'!$C$42</f>
        <v>1.0289681745619521E-4</v>
      </c>
    </row>
    <row r="138" spans="2:18">
      <c r="B138" s="86" t="s">
        <v>2904</v>
      </c>
      <c r="C138" s="89" t="s">
        <v>2624</v>
      </c>
      <c r="D138" s="88" t="s">
        <v>2706</v>
      </c>
      <c r="E138" s="88"/>
      <c r="F138" s="88" t="s">
        <v>473</v>
      </c>
      <c r="G138" s="102">
        <v>44612</v>
      </c>
      <c r="H138" s="88" t="s">
        <v>130</v>
      </c>
      <c r="I138" s="91">
        <v>8.7100000000702682</v>
      </c>
      <c r="J138" s="89" t="s">
        <v>545</v>
      </c>
      <c r="K138" s="89" t="s">
        <v>132</v>
      </c>
      <c r="L138" s="90">
        <v>2.3599999999999999E-2</v>
      </c>
      <c r="M138" s="90">
        <v>4.6000000000520506E-2</v>
      </c>
      <c r="N138" s="91">
        <v>21710.950747000003</v>
      </c>
      <c r="O138" s="103">
        <v>88.49</v>
      </c>
      <c r="P138" s="91">
        <v>19.212020915000004</v>
      </c>
      <c r="Q138" s="92">
        <f t="shared" si="1"/>
        <v>1.333242683304679E-3</v>
      </c>
      <c r="R138" s="92">
        <f>P138/'סכום נכסי הקרן'!$C$42</f>
        <v>1.2602390326968009E-4</v>
      </c>
    </row>
    <row r="139" spans="2:18">
      <c r="B139" s="86" t="s">
        <v>2904</v>
      </c>
      <c r="C139" s="89" t="s">
        <v>2624</v>
      </c>
      <c r="D139" s="88" t="s">
        <v>2707</v>
      </c>
      <c r="E139" s="88"/>
      <c r="F139" s="88" t="s">
        <v>473</v>
      </c>
      <c r="G139" s="102">
        <v>44662</v>
      </c>
      <c r="H139" s="88" t="s">
        <v>130</v>
      </c>
      <c r="I139" s="91">
        <v>8.759999999922524</v>
      </c>
      <c r="J139" s="89" t="s">
        <v>545</v>
      </c>
      <c r="K139" s="89" t="s">
        <v>132</v>
      </c>
      <c r="L139" s="90">
        <v>2.4E-2</v>
      </c>
      <c r="M139" s="90">
        <v>4.389999999985135E-2</v>
      </c>
      <c r="N139" s="91">
        <v>24724.5939</v>
      </c>
      <c r="O139" s="103">
        <v>89.79</v>
      </c>
      <c r="P139" s="91">
        <v>22.200210947000002</v>
      </c>
      <c r="Q139" s="92">
        <f t="shared" ref="Q139:Q202" si="2">IFERROR(P139/$P$10,0)</f>
        <v>1.5406119399859182E-3</v>
      </c>
      <c r="R139" s="92">
        <f>P139/'סכום נכסי הקרן'!$C$42</f>
        <v>1.456253482821706E-4</v>
      </c>
    </row>
    <row r="140" spans="2:18">
      <c r="B140" s="86" t="s">
        <v>2905</v>
      </c>
      <c r="C140" s="89" t="s">
        <v>2623</v>
      </c>
      <c r="D140" s="88">
        <v>7490</v>
      </c>
      <c r="E140" s="88"/>
      <c r="F140" s="88" t="s">
        <v>313</v>
      </c>
      <c r="G140" s="102">
        <v>43899</v>
      </c>
      <c r="H140" s="88" t="s">
        <v>2622</v>
      </c>
      <c r="I140" s="91">
        <v>3.2399999999869018</v>
      </c>
      <c r="J140" s="89" t="s">
        <v>128</v>
      </c>
      <c r="K140" s="89" t="s">
        <v>132</v>
      </c>
      <c r="L140" s="90">
        <v>2.3889999999999998E-2</v>
      </c>
      <c r="M140" s="90">
        <v>5.109999999975539E-2</v>
      </c>
      <c r="N140" s="91">
        <v>56567.875097000004</v>
      </c>
      <c r="O140" s="103">
        <v>91.78</v>
      </c>
      <c r="P140" s="91">
        <v>51.917993057000004</v>
      </c>
      <c r="Q140" s="92">
        <f t="shared" si="2"/>
        <v>3.602915314393846E-3</v>
      </c>
      <c r="R140" s="92">
        <f>P140/'סכום נכסי הקרן'!$C$42</f>
        <v>3.4056324235327276E-4</v>
      </c>
    </row>
    <row r="141" spans="2:18">
      <c r="B141" s="86" t="s">
        <v>2905</v>
      </c>
      <c r="C141" s="89" t="s">
        <v>2623</v>
      </c>
      <c r="D141" s="88">
        <v>7491</v>
      </c>
      <c r="E141" s="88"/>
      <c r="F141" s="88" t="s">
        <v>313</v>
      </c>
      <c r="G141" s="102">
        <v>43899</v>
      </c>
      <c r="H141" s="88" t="s">
        <v>2622</v>
      </c>
      <c r="I141" s="91">
        <v>3.3799999999836707</v>
      </c>
      <c r="J141" s="89" t="s">
        <v>128</v>
      </c>
      <c r="K141" s="89" t="s">
        <v>132</v>
      </c>
      <c r="L141" s="90">
        <v>1.2969999999999999E-2</v>
      </c>
      <c r="M141" s="90">
        <v>2.2299999999797208E-2</v>
      </c>
      <c r="N141" s="91">
        <v>35528.850046000007</v>
      </c>
      <c r="O141" s="103">
        <v>106.87</v>
      </c>
      <c r="P141" s="91">
        <v>37.969684599000004</v>
      </c>
      <c r="Q141" s="92">
        <f t="shared" si="2"/>
        <v>2.6349546673394876E-3</v>
      </c>
      <c r="R141" s="92">
        <f>P141/'סכום נכסי הקרן'!$C$42</f>
        <v>2.4906738756195226E-4</v>
      </c>
    </row>
    <row r="142" spans="2:18">
      <c r="B142" s="86" t="s">
        <v>2906</v>
      </c>
      <c r="C142" s="89" t="s">
        <v>2624</v>
      </c>
      <c r="D142" s="88" t="s">
        <v>2708</v>
      </c>
      <c r="E142" s="88"/>
      <c r="F142" s="88" t="s">
        <v>473</v>
      </c>
      <c r="G142" s="102">
        <v>43924</v>
      </c>
      <c r="H142" s="88" t="s">
        <v>130</v>
      </c>
      <c r="I142" s="91">
        <v>8.0699999998649616</v>
      </c>
      <c r="J142" s="89" t="s">
        <v>545</v>
      </c>
      <c r="K142" s="89" t="s">
        <v>132</v>
      </c>
      <c r="L142" s="90">
        <v>3.1400000000000004E-2</v>
      </c>
      <c r="M142" s="90">
        <v>2.9099999999538478E-2</v>
      </c>
      <c r="N142" s="91">
        <v>5328.4785790000005</v>
      </c>
      <c r="O142" s="103">
        <v>109.79</v>
      </c>
      <c r="P142" s="91">
        <v>5.8501364970000003</v>
      </c>
      <c r="Q142" s="92">
        <f t="shared" si="2"/>
        <v>4.0597768009242841E-4</v>
      </c>
      <c r="R142" s="92">
        <f>P142/'סכום נכסי הקרן'!$C$42</f>
        <v>3.8374777920251554E-5</v>
      </c>
    </row>
    <row r="143" spans="2:18">
      <c r="B143" s="86" t="s">
        <v>2906</v>
      </c>
      <c r="C143" s="89" t="s">
        <v>2624</v>
      </c>
      <c r="D143" s="88" t="s">
        <v>2709</v>
      </c>
      <c r="E143" s="88"/>
      <c r="F143" s="88" t="s">
        <v>473</v>
      </c>
      <c r="G143" s="102">
        <v>44015</v>
      </c>
      <c r="H143" s="88" t="s">
        <v>130</v>
      </c>
      <c r="I143" s="91">
        <v>7.7900000005918608</v>
      </c>
      <c r="J143" s="89" t="s">
        <v>545</v>
      </c>
      <c r="K143" s="89" t="s">
        <v>132</v>
      </c>
      <c r="L143" s="90">
        <v>3.1E-2</v>
      </c>
      <c r="M143" s="90">
        <v>4.0600000003492197E-2</v>
      </c>
      <c r="N143" s="91">
        <v>4392.6957960000009</v>
      </c>
      <c r="O143" s="103">
        <v>100.39</v>
      </c>
      <c r="P143" s="91">
        <v>4.4098270410000007</v>
      </c>
      <c r="Q143" s="92">
        <f t="shared" si="2"/>
        <v>3.0602556925502769E-4</v>
      </c>
      <c r="R143" s="92">
        <f>P143/'סכום נכסי הקרן'!$C$42</f>
        <v>2.8926869219526014E-5</v>
      </c>
    </row>
    <row r="144" spans="2:18">
      <c r="B144" s="86" t="s">
        <v>2906</v>
      </c>
      <c r="C144" s="89" t="s">
        <v>2624</v>
      </c>
      <c r="D144" s="88" t="s">
        <v>2710</v>
      </c>
      <c r="E144" s="88"/>
      <c r="F144" s="88" t="s">
        <v>473</v>
      </c>
      <c r="G144" s="102">
        <v>44108</v>
      </c>
      <c r="H144" s="88" t="s">
        <v>130</v>
      </c>
      <c r="I144" s="91">
        <v>7.6899999995706176</v>
      </c>
      <c r="J144" s="89" t="s">
        <v>545</v>
      </c>
      <c r="K144" s="89" t="s">
        <v>132</v>
      </c>
      <c r="L144" s="90">
        <v>3.1E-2</v>
      </c>
      <c r="M144" s="90">
        <v>4.49999999978314E-2</v>
      </c>
      <c r="N144" s="91">
        <v>7124.9734500000013</v>
      </c>
      <c r="O144" s="103">
        <v>97.08</v>
      </c>
      <c r="P144" s="91">
        <v>6.9169241130000021</v>
      </c>
      <c r="Q144" s="92">
        <f t="shared" si="2"/>
        <v>4.8000876666914443E-4</v>
      </c>
      <c r="R144" s="92">
        <f>P144/'סכום נכסי הקרן'!$C$42</f>
        <v>4.5372518549563002E-5</v>
      </c>
    </row>
    <row r="145" spans="2:18">
      <c r="B145" s="86" t="s">
        <v>2906</v>
      </c>
      <c r="C145" s="89" t="s">
        <v>2624</v>
      </c>
      <c r="D145" s="88" t="s">
        <v>2711</v>
      </c>
      <c r="E145" s="88"/>
      <c r="F145" s="88" t="s">
        <v>473</v>
      </c>
      <c r="G145" s="102">
        <v>44200</v>
      </c>
      <c r="H145" s="88" t="s">
        <v>130</v>
      </c>
      <c r="I145" s="91">
        <v>7.5900000010254933</v>
      </c>
      <c r="J145" s="89" t="s">
        <v>545</v>
      </c>
      <c r="K145" s="89" t="s">
        <v>132</v>
      </c>
      <c r="L145" s="90">
        <v>3.1E-2</v>
      </c>
      <c r="M145" s="90">
        <v>4.8800000007333137E-2</v>
      </c>
      <c r="N145" s="91">
        <v>3696.5321050000002</v>
      </c>
      <c r="O145" s="103">
        <v>94.44</v>
      </c>
      <c r="P145" s="91">
        <v>3.4910048380000003</v>
      </c>
      <c r="Q145" s="92">
        <f t="shared" si="2"/>
        <v>2.4226273114302073E-4</v>
      </c>
      <c r="R145" s="92">
        <f>P145/'סכום נכסי הקרן'!$C$42</f>
        <v>2.2899728142321624E-5</v>
      </c>
    </row>
    <row r="146" spans="2:18">
      <c r="B146" s="86" t="s">
        <v>2906</v>
      </c>
      <c r="C146" s="89" t="s">
        <v>2624</v>
      </c>
      <c r="D146" s="88" t="s">
        <v>2712</v>
      </c>
      <c r="E146" s="88"/>
      <c r="F146" s="88" t="s">
        <v>473</v>
      </c>
      <c r="G146" s="102">
        <v>44290</v>
      </c>
      <c r="H146" s="88" t="s">
        <v>130</v>
      </c>
      <c r="I146" s="91">
        <v>7.539999999884456</v>
      </c>
      <c r="J146" s="89" t="s">
        <v>545</v>
      </c>
      <c r="K146" s="89" t="s">
        <v>132</v>
      </c>
      <c r="L146" s="90">
        <v>3.1E-2</v>
      </c>
      <c r="M146" s="90">
        <v>5.1299999999665537E-2</v>
      </c>
      <c r="N146" s="91">
        <v>7100.1058030000013</v>
      </c>
      <c r="O146" s="103">
        <v>92.64</v>
      </c>
      <c r="P146" s="91">
        <v>6.5775381940000006</v>
      </c>
      <c r="Q146" s="92">
        <f t="shared" si="2"/>
        <v>4.5645664816347986E-4</v>
      </c>
      <c r="R146" s="92">
        <f>P146/'סכום נכסי הקרן'!$C$42</f>
        <v>4.3146269764160422E-5</v>
      </c>
    </row>
    <row r="147" spans="2:18">
      <c r="B147" s="86" t="s">
        <v>2906</v>
      </c>
      <c r="C147" s="89" t="s">
        <v>2624</v>
      </c>
      <c r="D147" s="88" t="s">
        <v>2713</v>
      </c>
      <c r="E147" s="88"/>
      <c r="F147" s="88" t="s">
        <v>473</v>
      </c>
      <c r="G147" s="102">
        <v>44496</v>
      </c>
      <c r="H147" s="88" t="s">
        <v>130</v>
      </c>
      <c r="I147" s="91">
        <v>7.0499999997593248</v>
      </c>
      <c r="J147" s="89" t="s">
        <v>545</v>
      </c>
      <c r="K147" s="89" t="s">
        <v>132</v>
      </c>
      <c r="L147" s="90">
        <v>3.1E-2</v>
      </c>
      <c r="M147" s="90">
        <v>7.2399999998395512E-2</v>
      </c>
      <c r="N147" s="91">
        <v>7953.6373490000005</v>
      </c>
      <c r="O147" s="103">
        <v>78.36</v>
      </c>
      <c r="P147" s="91">
        <v>6.2324700500000008</v>
      </c>
      <c r="Q147" s="92">
        <f t="shared" si="2"/>
        <v>4.3251020441011459E-4</v>
      </c>
      <c r="R147" s="92">
        <f>P147/'סכום נכסי הקרן'!$C$42</f>
        <v>4.0882747639481119E-5</v>
      </c>
    </row>
    <row r="148" spans="2:18">
      <c r="B148" s="86" t="s">
        <v>2906</v>
      </c>
      <c r="C148" s="89" t="s">
        <v>2624</v>
      </c>
      <c r="D148" s="88" t="s">
        <v>2714</v>
      </c>
      <c r="E148" s="88"/>
      <c r="F148" s="88" t="s">
        <v>473</v>
      </c>
      <c r="G148" s="102">
        <v>44615</v>
      </c>
      <c r="H148" s="88" t="s">
        <v>130</v>
      </c>
      <c r="I148" s="91">
        <v>7.289999999584321</v>
      </c>
      <c r="J148" s="89" t="s">
        <v>545</v>
      </c>
      <c r="K148" s="89" t="s">
        <v>132</v>
      </c>
      <c r="L148" s="90">
        <v>3.1E-2</v>
      </c>
      <c r="M148" s="90">
        <v>6.1799999996140137E-2</v>
      </c>
      <c r="N148" s="91">
        <v>9654.9898980000016</v>
      </c>
      <c r="O148" s="103">
        <v>83.72</v>
      </c>
      <c r="P148" s="91">
        <v>8.0831575840000003</v>
      </c>
      <c r="Q148" s="92">
        <f t="shared" si="2"/>
        <v>5.6094102512935587E-4</v>
      </c>
      <c r="R148" s="92">
        <f>P148/'סכום נכסי הקרן'!$C$42</f>
        <v>5.3022587992513479E-5</v>
      </c>
    </row>
    <row r="149" spans="2:18">
      <c r="B149" s="86" t="s">
        <v>2906</v>
      </c>
      <c r="C149" s="89" t="s">
        <v>2624</v>
      </c>
      <c r="D149" s="88" t="s">
        <v>2715</v>
      </c>
      <c r="E149" s="88"/>
      <c r="F149" s="88" t="s">
        <v>473</v>
      </c>
      <c r="G149" s="102">
        <v>44753</v>
      </c>
      <c r="H149" s="88" t="s">
        <v>130</v>
      </c>
      <c r="I149" s="91">
        <v>7.7999999997694864</v>
      </c>
      <c r="J149" s="89" t="s">
        <v>545</v>
      </c>
      <c r="K149" s="89" t="s">
        <v>132</v>
      </c>
      <c r="L149" s="90">
        <v>3.2599999999999997E-2</v>
      </c>
      <c r="M149" s="90">
        <v>3.8999999998847429E-2</v>
      </c>
      <c r="N149" s="91">
        <v>14252.604443000004</v>
      </c>
      <c r="O149" s="103">
        <v>97.4</v>
      </c>
      <c r="P149" s="91">
        <v>13.882036944000001</v>
      </c>
      <c r="Q149" s="92">
        <f t="shared" si="2"/>
        <v>9.6336165085593982E-4</v>
      </c>
      <c r="R149" s="92">
        <f>P149/'סכום נכסי הקרן'!$C$42</f>
        <v>9.1061137646943961E-5</v>
      </c>
    </row>
    <row r="150" spans="2:18">
      <c r="B150" s="86" t="s">
        <v>2906</v>
      </c>
      <c r="C150" s="89" t="s">
        <v>2624</v>
      </c>
      <c r="D150" s="88" t="s">
        <v>2716</v>
      </c>
      <c r="E150" s="88"/>
      <c r="F150" s="88" t="s">
        <v>473</v>
      </c>
      <c r="G150" s="102">
        <v>44959</v>
      </c>
      <c r="H150" s="88" t="s">
        <v>130</v>
      </c>
      <c r="I150" s="91">
        <v>7.6500000002446615</v>
      </c>
      <c r="J150" s="89" t="s">
        <v>545</v>
      </c>
      <c r="K150" s="89" t="s">
        <v>132</v>
      </c>
      <c r="L150" s="90">
        <v>3.8100000000000002E-2</v>
      </c>
      <c r="M150" s="90">
        <v>4.1200000000474503E-2</v>
      </c>
      <c r="N150" s="91">
        <v>6896.4213520000012</v>
      </c>
      <c r="O150" s="103">
        <v>97.79</v>
      </c>
      <c r="P150" s="91">
        <v>6.7440105390000005</v>
      </c>
      <c r="Q150" s="92">
        <f t="shared" si="2"/>
        <v>4.6800920876737418E-4</v>
      </c>
      <c r="R150" s="92">
        <f>P150/'סכום נכסי הקרן'!$C$42</f>
        <v>4.4238268091466885E-5</v>
      </c>
    </row>
    <row r="151" spans="2:18">
      <c r="B151" s="86" t="s">
        <v>2906</v>
      </c>
      <c r="C151" s="89" t="s">
        <v>2624</v>
      </c>
      <c r="D151" s="88" t="s">
        <v>2717</v>
      </c>
      <c r="E151" s="88"/>
      <c r="F151" s="88" t="s">
        <v>473</v>
      </c>
      <c r="G151" s="102">
        <v>43011</v>
      </c>
      <c r="H151" s="88" t="s">
        <v>130</v>
      </c>
      <c r="I151" s="91">
        <v>7.7899999997511813</v>
      </c>
      <c r="J151" s="89" t="s">
        <v>545</v>
      </c>
      <c r="K151" s="89" t="s">
        <v>132</v>
      </c>
      <c r="L151" s="90">
        <v>3.9E-2</v>
      </c>
      <c r="M151" s="90">
        <v>3.4899999999737023E-2</v>
      </c>
      <c r="N151" s="91">
        <v>4385.9426400000011</v>
      </c>
      <c r="O151" s="103">
        <v>112.71</v>
      </c>
      <c r="P151" s="91">
        <v>4.9433960370000012</v>
      </c>
      <c r="Q151" s="92">
        <f t="shared" si="2"/>
        <v>3.4305326993797915E-4</v>
      </c>
      <c r="R151" s="92">
        <f>P151/'סכום נכסי הקרן'!$C$42</f>
        <v>3.242688870405115E-5</v>
      </c>
    </row>
    <row r="152" spans="2:18">
      <c r="B152" s="86" t="s">
        <v>2906</v>
      </c>
      <c r="C152" s="89" t="s">
        <v>2624</v>
      </c>
      <c r="D152" s="88" t="s">
        <v>2718</v>
      </c>
      <c r="E152" s="88"/>
      <c r="F152" s="88" t="s">
        <v>473</v>
      </c>
      <c r="G152" s="102">
        <v>43104</v>
      </c>
      <c r="H152" s="88" t="s">
        <v>130</v>
      </c>
      <c r="I152" s="91">
        <v>7.5999999999024119</v>
      </c>
      <c r="J152" s="89" t="s">
        <v>545</v>
      </c>
      <c r="K152" s="89" t="s">
        <v>132</v>
      </c>
      <c r="L152" s="90">
        <v>3.8199999999999998E-2</v>
      </c>
      <c r="M152" s="90">
        <v>4.3199999999560861E-2</v>
      </c>
      <c r="N152" s="91">
        <v>7793.3439630000012</v>
      </c>
      <c r="O152" s="103">
        <v>105.19</v>
      </c>
      <c r="P152" s="91">
        <v>8.1978189480000019</v>
      </c>
      <c r="Q152" s="92">
        <f t="shared" si="2"/>
        <v>5.688980966569732E-4</v>
      </c>
      <c r="R152" s="92">
        <f>P152/'סכום נכסי הקרן'!$C$42</f>
        <v>5.3774725037826798E-5</v>
      </c>
    </row>
    <row r="153" spans="2:18">
      <c r="B153" s="86" t="s">
        <v>2906</v>
      </c>
      <c r="C153" s="89" t="s">
        <v>2624</v>
      </c>
      <c r="D153" s="88" t="s">
        <v>2719</v>
      </c>
      <c r="E153" s="88"/>
      <c r="F153" s="88" t="s">
        <v>473</v>
      </c>
      <c r="G153" s="102">
        <v>43194</v>
      </c>
      <c r="H153" s="88" t="s">
        <v>130</v>
      </c>
      <c r="I153" s="91">
        <v>7.7899999993558167</v>
      </c>
      <c r="J153" s="89" t="s">
        <v>545</v>
      </c>
      <c r="K153" s="89" t="s">
        <v>132</v>
      </c>
      <c r="L153" s="90">
        <v>3.7900000000000003E-2</v>
      </c>
      <c r="M153" s="90">
        <v>3.549999999741256E-2</v>
      </c>
      <c r="N153" s="91">
        <v>5028.2458030000007</v>
      </c>
      <c r="O153" s="103">
        <v>111.45</v>
      </c>
      <c r="P153" s="91">
        <v>5.6039801589999998</v>
      </c>
      <c r="Q153" s="92">
        <f t="shared" si="2"/>
        <v>3.8889534721138627E-4</v>
      </c>
      <c r="R153" s="92">
        <f>P153/'סכום נכסי הקרן'!$C$42</f>
        <v>3.6760081441074276E-5</v>
      </c>
    </row>
    <row r="154" spans="2:18">
      <c r="B154" s="86" t="s">
        <v>2906</v>
      </c>
      <c r="C154" s="89" t="s">
        <v>2624</v>
      </c>
      <c r="D154" s="88" t="s">
        <v>2720</v>
      </c>
      <c r="E154" s="88"/>
      <c r="F154" s="88" t="s">
        <v>473</v>
      </c>
      <c r="G154" s="102">
        <v>43285</v>
      </c>
      <c r="H154" s="88" t="s">
        <v>130</v>
      </c>
      <c r="I154" s="91">
        <v>7.7500000004659855</v>
      </c>
      <c r="J154" s="89" t="s">
        <v>545</v>
      </c>
      <c r="K154" s="89" t="s">
        <v>132</v>
      </c>
      <c r="L154" s="90">
        <v>4.0099999999999997E-2</v>
      </c>
      <c r="M154" s="90">
        <v>3.5600000001597666E-2</v>
      </c>
      <c r="N154" s="91">
        <v>6708.020641000001</v>
      </c>
      <c r="O154" s="103">
        <v>111.97</v>
      </c>
      <c r="P154" s="91">
        <v>7.5109702300000007</v>
      </c>
      <c r="Q154" s="92">
        <f t="shared" si="2"/>
        <v>5.2123335426145932E-4</v>
      </c>
      <c r="R154" s="92">
        <f>P154/'סכום נכסי הקרן'!$C$42</f>
        <v>4.9269246057707967E-5</v>
      </c>
    </row>
    <row r="155" spans="2:18">
      <c r="B155" s="86" t="s">
        <v>2906</v>
      </c>
      <c r="C155" s="89" t="s">
        <v>2624</v>
      </c>
      <c r="D155" s="88" t="s">
        <v>2721</v>
      </c>
      <c r="E155" s="88"/>
      <c r="F155" s="88" t="s">
        <v>473</v>
      </c>
      <c r="G155" s="102">
        <v>43377</v>
      </c>
      <c r="H155" s="88" t="s">
        <v>130</v>
      </c>
      <c r="I155" s="91">
        <v>7.7200000002249842</v>
      </c>
      <c r="J155" s="89" t="s">
        <v>545</v>
      </c>
      <c r="K155" s="89" t="s">
        <v>132</v>
      </c>
      <c r="L155" s="90">
        <v>3.9699999999999999E-2</v>
      </c>
      <c r="M155" s="90">
        <v>3.7200000000894511E-2</v>
      </c>
      <c r="N155" s="91">
        <v>13411.501077000003</v>
      </c>
      <c r="O155" s="103">
        <v>110.03</v>
      </c>
      <c r="P155" s="91">
        <v>14.756675194000001</v>
      </c>
      <c r="Q155" s="92">
        <f t="shared" si="2"/>
        <v>1.0240582872228334E-3</v>
      </c>
      <c r="R155" s="92">
        <f>P155/'סכום נכסי הקרן'!$C$42</f>
        <v>9.6798447985176127E-5</v>
      </c>
    </row>
    <row r="156" spans="2:18">
      <c r="B156" s="86" t="s">
        <v>2906</v>
      </c>
      <c r="C156" s="89" t="s">
        <v>2624</v>
      </c>
      <c r="D156" s="88" t="s">
        <v>2722</v>
      </c>
      <c r="E156" s="88"/>
      <c r="F156" s="88" t="s">
        <v>473</v>
      </c>
      <c r="G156" s="102">
        <v>43469</v>
      </c>
      <c r="H156" s="88" t="s">
        <v>130</v>
      </c>
      <c r="I156" s="91">
        <v>7.8099999998817093</v>
      </c>
      <c r="J156" s="89" t="s">
        <v>545</v>
      </c>
      <c r="K156" s="89" t="s">
        <v>132</v>
      </c>
      <c r="L156" s="90">
        <v>4.1700000000000001E-2</v>
      </c>
      <c r="M156" s="90">
        <v>3.2099999999727021E-2</v>
      </c>
      <c r="N156" s="91">
        <v>9473.9696310000018</v>
      </c>
      <c r="O156" s="103">
        <v>116</v>
      </c>
      <c r="P156" s="91">
        <v>10.989804230000001</v>
      </c>
      <c r="Q156" s="92">
        <f t="shared" si="2"/>
        <v>7.6265147458581719E-4</v>
      </c>
      <c r="R156" s="92">
        <f>P156/'סכום נכסי הקרן'!$C$42</f>
        <v>7.2089137908074196E-5</v>
      </c>
    </row>
    <row r="157" spans="2:18">
      <c r="B157" s="86" t="s">
        <v>2906</v>
      </c>
      <c r="C157" s="89" t="s">
        <v>2624</v>
      </c>
      <c r="D157" s="88" t="s">
        <v>2723</v>
      </c>
      <c r="E157" s="88"/>
      <c r="F157" s="88" t="s">
        <v>473</v>
      </c>
      <c r="G157" s="102">
        <v>43559</v>
      </c>
      <c r="H157" s="88" t="s">
        <v>130</v>
      </c>
      <c r="I157" s="91">
        <v>7.8099999998759033</v>
      </c>
      <c r="J157" s="89" t="s">
        <v>545</v>
      </c>
      <c r="K157" s="89" t="s">
        <v>132</v>
      </c>
      <c r="L157" s="90">
        <v>3.7200000000000004E-2</v>
      </c>
      <c r="M157" s="90">
        <v>3.4999999999393669E-2</v>
      </c>
      <c r="N157" s="91">
        <v>22496.072106000003</v>
      </c>
      <c r="O157" s="103">
        <v>109.97</v>
      </c>
      <c r="P157" s="91">
        <v>24.738931847000007</v>
      </c>
      <c r="Q157" s="92">
        <f t="shared" si="2"/>
        <v>1.7167897132588492E-3</v>
      </c>
      <c r="R157" s="92">
        <f>P157/'סכום נכסי הקרן'!$C$42</f>
        <v>1.6227843847740973E-4</v>
      </c>
    </row>
    <row r="158" spans="2:18">
      <c r="B158" s="86" t="s">
        <v>2906</v>
      </c>
      <c r="C158" s="89" t="s">
        <v>2624</v>
      </c>
      <c r="D158" s="88" t="s">
        <v>2724</v>
      </c>
      <c r="E158" s="88"/>
      <c r="F158" s="88" t="s">
        <v>473</v>
      </c>
      <c r="G158" s="102">
        <v>43742</v>
      </c>
      <c r="H158" s="88" t="s">
        <v>130</v>
      </c>
      <c r="I158" s="91">
        <v>7.6799999999793407</v>
      </c>
      <c r="J158" s="89" t="s">
        <v>545</v>
      </c>
      <c r="K158" s="89" t="s">
        <v>132</v>
      </c>
      <c r="L158" s="90">
        <v>3.1E-2</v>
      </c>
      <c r="M158" s="90">
        <v>4.5299999999733824E-2</v>
      </c>
      <c r="N158" s="91">
        <v>26190.212225000003</v>
      </c>
      <c r="O158" s="103">
        <v>96.11</v>
      </c>
      <c r="P158" s="91">
        <v>25.171413539000003</v>
      </c>
      <c r="Q158" s="92">
        <f t="shared" si="2"/>
        <v>1.7468023316123942E-3</v>
      </c>
      <c r="R158" s="92">
        <f>P158/'סכום נכסי הקרן'!$C$42</f>
        <v>1.6511536183699035E-4</v>
      </c>
    </row>
    <row r="159" spans="2:18">
      <c r="B159" s="86" t="s">
        <v>2906</v>
      </c>
      <c r="C159" s="89" t="s">
        <v>2624</v>
      </c>
      <c r="D159" s="88" t="s">
        <v>2725</v>
      </c>
      <c r="E159" s="88"/>
      <c r="F159" s="88" t="s">
        <v>473</v>
      </c>
      <c r="G159" s="102">
        <v>42935</v>
      </c>
      <c r="H159" s="88" t="s">
        <v>130</v>
      </c>
      <c r="I159" s="91">
        <v>7.7699999999176654</v>
      </c>
      <c r="J159" s="89" t="s">
        <v>545</v>
      </c>
      <c r="K159" s="89" t="s">
        <v>132</v>
      </c>
      <c r="L159" s="90">
        <v>4.0800000000000003E-2</v>
      </c>
      <c r="M159" s="90">
        <v>3.4699999999431283E-2</v>
      </c>
      <c r="N159" s="91">
        <v>20543.885388000002</v>
      </c>
      <c r="O159" s="103">
        <v>114.69</v>
      </c>
      <c r="P159" s="91">
        <v>23.561782822000001</v>
      </c>
      <c r="Q159" s="92">
        <f t="shared" si="2"/>
        <v>1.6350999560134181E-3</v>
      </c>
      <c r="R159" s="92">
        <f>P159/'סכום נכסי הקרן'!$C$42</f>
        <v>1.545567669511845E-4</v>
      </c>
    </row>
    <row r="160" spans="2:18">
      <c r="B160" s="86" t="s">
        <v>2886</v>
      </c>
      <c r="C160" s="89" t="s">
        <v>2624</v>
      </c>
      <c r="D160" s="88" t="s">
        <v>2726</v>
      </c>
      <c r="E160" s="88"/>
      <c r="F160" s="88" t="s">
        <v>313</v>
      </c>
      <c r="G160" s="102">
        <v>40742</v>
      </c>
      <c r="H160" s="88" t="s">
        <v>2622</v>
      </c>
      <c r="I160" s="91">
        <v>5.2799999999833593</v>
      </c>
      <c r="J160" s="89" t="s">
        <v>332</v>
      </c>
      <c r="K160" s="89" t="s">
        <v>132</v>
      </c>
      <c r="L160" s="90">
        <v>0.06</v>
      </c>
      <c r="M160" s="90">
        <v>1.8099999999898309E-2</v>
      </c>
      <c r="N160" s="91">
        <v>75487.355992000012</v>
      </c>
      <c r="O160" s="103">
        <v>143.30000000000001</v>
      </c>
      <c r="P160" s="91">
        <v>108.17338121000003</v>
      </c>
      <c r="Q160" s="92">
        <f t="shared" si="2"/>
        <v>7.5068296908816041E-3</v>
      </c>
      <c r="R160" s="92">
        <f>P160/'סכום נכסי הקרן'!$C$42</f>
        <v>7.0957822658414857E-4</v>
      </c>
    </row>
    <row r="161" spans="2:18">
      <c r="B161" s="86" t="s">
        <v>2886</v>
      </c>
      <c r="C161" s="89" t="s">
        <v>2624</v>
      </c>
      <c r="D161" s="88" t="s">
        <v>2727</v>
      </c>
      <c r="E161" s="88"/>
      <c r="F161" s="88" t="s">
        <v>313</v>
      </c>
      <c r="G161" s="102">
        <v>42201</v>
      </c>
      <c r="H161" s="88" t="s">
        <v>2622</v>
      </c>
      <c r="I161" s="91">
        <v>4.8700000003262671</v>
      </c>
      <c r="J161" s="89" t="s">
        <v>332</v>
      </c>
      <c r="K161" s="89" t="s">
        <v>132</v>
      </c>
      <c r="L161" s="90">
        <v>4.2030000000000005E-2</v>
      </c>
      <c r="M161" s="90">
        <v>3.0600000001432398E-2</v>
      </c>
      <c r="N161" s="91">
        <v>5321.1308320000007</v>
      </c>
      <c r="O161" s="103">
        <v>118.08</v>
      </c>
      <c r="P161" s="91">
        <v>6.2831909850000009</v>
      </c>
      <c r="Q161" s="92">
        <f t="shared" si="2"/>
        <v>4.360300483546069E-4</v>
      </c>
      <c r="R161" s="92">
        <f>P161/'סכום נכסי הקרן'!$C$42</f>
        <v>4.1215458614264469E-5</v>
      </c>
    </row>
    <row r="162" spans="2:18">
      <c r="B162" s="86" t="s">
        <v>2907</v>
      </c>
      <c r="C162" s="89" t="s">
        <v>2624</v>
      </c>
      <c r="D162" s="88" t="s">
        <v>2728</v>
      </c>
      <c r="E162" s="88"/>
      <c r="F162" s="88" t="s">
        <v>313</v>
      </c>
      <c r="G162" s="102">
        <v>42521</v>
      </c>
      <c r="H162" s="88" t="s">
        <v>2622</v>
      </c>
      <c r="I162" s="91">
        <v>1.5099999999023797</v>
      </c>
      <c r="J162" s="89" t="s">
        <v>128</v>
      </c>
      <c r="K162" s="89" t="s">
        <v>132</v>
      </c>
      <c r="L162" s="90">
        <v>2.3E-2</v>
      </c>
      <c r="M162" s="90">
        <v>3.7499999996365198E-2</v>
      </c>
      <c r="N162" s="91">
        <v>4376.8818440000005</v>
      </c>
      <c r="O162" s="103">
        <v>110</v>
      </c>
      <c r="P162" s="91">
        <v>4.8145700970000007</v>
      </c>
      <c r="Q162" s="92">
        <f t="shared" si="2"/>
        <v>3.3411322960152776E-4</v>
      </c>
      <c r="R162" s="92">
        <f>P162/'סכום נכסי הקרן'!$C$42</f>
        <v>3.1581837167150627E-5</v>
      </c>
    </row>
    <row r="163" spans="2:18">
      <c r="B163" s="86" t="s">
        <v>2908</v>
      </c>
      <c r="C163" s="89" t="s">
        <v>2624</v>
      </c>
      <c r="D163" s="88" t="s">
        <v>2729</v>
      </c>
      <c r="E163" s="88"/>
      <c r="F163" s="88" t="s">
        <v>473</v>
      </c>
      <c r="G163" s="102">
        <v>44592</v>
      </c>
      <c r="H163" s="88" t="s">
        <v>130</v>
      </c>
      <c r="I163" s="91">
        <v>11.649999999556583</v>
      </c>
      <c r="J163" s="89" t="s">
        <v>545</v>
      </c>
      <c r="K163" s="89" t="s">
        <v>132</v>
      </c>
      <c r="L163" s="90">
        <v>2.7473999999999998E-2</v>
      </c>
      <c r="M163" s="90">
        <v>4.0099999998021676E-2</v>
      </c>
      <c r="N163" s="91">
        <v>8409.1804420000026</v>
      </c>
      <c r="O163" s="103">
        <v>87.16</v>
      </c>
      <c r="P163" s="91">
        <v>7.3294418450000016</v>
      </c>
      <c r="Q163" s="92">
        <f t="shared" si="2"/>
        <v>5.08635960567993E-4</v>
      </c>
      <c r="R163" s="92">
        <f>P163/'סכום נכסי הקרן'!$C$42</f>
        <v>4.8078485557646271E-5</v>
      </c>
    </row>
    <row r="164" spans="2:18">
      <c r="B164" s="86" t="s">
        <v>2908</v>
      </c>
      <c r="C164" s="89" t="s">
        <v>2624</v>
      </c>
      <c r="D164" s="88" t="s">
        <v>2730</v>
      </c>
      <c r="E164" s="88"/>
      <c r="F164" s="88" t="s">
        <v>473</v>
      </c>
      <c r="G164" s="102">
        <v>44837</v>
      </c>
      <c r="H164" s="88" t="s">
        <v>130</v>
      </c>
      <c r="I164" s="91">
        <v>11.509999999352974</v>
      </c>
      <c r="J164" s="89" t="s">
        <v>545</v>
      </c>
      <c r="K164" s="89" t="s">
        <v>132</v>
      </c>
      <c r="L164" s="90">
        <v>3.9636999999999999E-2</v>
      </c>
      <c r="M164" s="90">
        <v>3.5799999998060252E-2</v>
      </c>
      <c r="N164" s="91">
        <v>7363.282242000002</v>
      </c>
      <c r="O164" s="103">
        <v>102.22</v>
      </c>
      <c r="P164" s="91">
        <v>7.526746837000001</v>
      </c>
      <c r="Q164" s="92">
        <f t="shared" si="2"/>
        <v>5.2232819201659118E-4</v>
      </c>
      <c r="R164" s="92">
        <f>P164/'סכום נכסי הקרן'!$C$42</f>
        <v>4.9372734889168658E-5</v>
      </c>
    </row>
    <row r="165" spans="2:18">
      <c r="B165" s="86" t="s">
        <v>2908</v>
      </c>
      <c r="C165" s="89" t="s">
        <v>2624</v>
      </c>
      <c r="D165" s="88" t="s">
        <v>2731</v>
      </c>
      <c r="E165" s="88"/>
      <c r="F165" s="88" t="s">
        <v>473</v>
      </c>
      <c r="G165" s="102">
        <v>45076</v>
      </c>
      <c r="H165" s="88" t="s">
        <v>130</v>
      </c>
      <c r="I165" s="91">
        <v>11.329999999786132</v>
      </c>
      <c r="J165" s="89" t="s">
        <v>545</v>
      </c>
      <c r="K165" s="89" t="s">
        <v>132</v>
      </c>
      <c r="L165" s="90">
        <v>4.4936999999999998E-2</v>
      </c>
      <c r="M165" s="90">
        <v>3.839999999882155E-2</v>
      </c>
      <c r="N165" s="91">
        <v>9011.4113209999996</v>
      </c>
      <c r="O165" s="103">
        <v>101.7</v>
      </c>
      <c r="P165" s="91">
        <v>9.1646060120000019</v>
      </c>
      <c r="Q165" s="92">
        <f t="shared" si="2"/>
        <v>6.3598951744473853E-4</v>
      </c>
      <c r="R165" s="92">
        <f>P165/'סכום נכסי הקרן'!$C$42</f>
        <v>6.0116498241955857E-5</v>
      </c>
    </row>
    <row r="166" spans="2:18">
      <c r="B166" s="86" t="s">
        <v>2909</v>
      </c>
      <c r="C166" s="89" t="s">
        <v>2623</v>
      </c>
      <c r="D166" s="88" t="s">
        <v>2732</v>
      </c>
      <c r="E166" s="88"/>
      <c r="F166" s="88" t="s">
        <v>473</v>
      </c>
      <c r="G166" s="102">
        <v>42432</v>
      </c>
      <c r="H166" s="88" t="s">
        <v>130</v>
      </c>
      <c r="I166" s="91">
        <v>4.520000000034381</v>
      </c>
      <c r="J166" s="89" t="s">
        <v>545</v>
      </c>
      <c r="K166" s="89" t="s">
        <v>132</v>
      </c>
      <c r="L166" s="90">
        <v>2.5399999999999999E-2</v>
      </c>
      <c r="M166" s="90">
        <v>2.0700000000168722E-2</v>
      </c>
      <c r="N166" s="91">
        <v>27247.523388000005</v>
      </c>
      <c r="O166" s="103">
        <v>115.29</v>
      </c>
      <c r="P166" s="91">
        <v>31.413669721000002</v>
      </c>
      <c r="Q166" s="92">
        <f t="shared" si="2"/>
        <v>2.1799916571282256E-3</v>
      </c>
      <c r="R166" s="92">
        <f>P166/'סכום נכסי הקרן'!$C$42</f>
        <v>2.0606230296022878E-4</v>
      </c>
    </row>
    <row r="167" spans="2:18">
      <c r="B167" s="86" t="s">
        <v>2910</v>
      </c>
      <c r="C167" s="89" t="s">
        <v>2624</v>
      </c>
      <c r="D167" s="88" t="s">
        <v>2733</v>
      </c>
      <c r="E167" s="88"/>
      <c r="F167" s="88" t="s">
        <v>473</v>
      </c>
      <c r="G167" s="102">
        <v>42242</v>
      </c>
      <c r="H167" s="88" t="s">
        <v>130</v>
      </c>
      <c r="I167" s="91">
        <v>3.1599999999941475</v>
      </c>
      <c r="J167" s="89" t="s">
        <v>478</v>
      </c>
      <c r="K167" s="89" t="s">
        <v>132</v>
      </c>
      <c r="L167" s="90">
        <v>2.3599999999999999E-2</v>
      </c>
      <c r="M167" s="90">
        <v>2.9799999999928932E-2</v>
      </c>
      <c r="N167" s="91">
        <v>44125.280013000003</v>
      </c>
      <c r="O167" s="103">
        <v>108.42</v>
      </c>
      <c r="P167" s="91">
        <v>47.840630633000011</v>
      </c>
      <c r="Q167" s="92">
        <f t="shared" si="2"/>
        <v>3.3199615510687646E-3</v>
      </c>
      <c r="R167" s="92">
        <f>P167/'סכום נכסי הקרן'!$C$42</f>
        <v>3.1381722068324564E-4</v>
      </c>
    </row>
    <row r="168" spans="2:18">
      <c r="B168" s="86" t="s">
        <v>2911</v>
      </c>
      <c r="C168" s="89" t="s">
        <v>2623</v>
      </c>
      <c r="D168" s="88">
        <v>7134</v>
      </c>
      <c r="E168" s="88"/>
      <c r="F168" s="88" t="s">
        <v>473</v>
      </c>
      <c r="G168" s="102">
        <v>43705</v>
      </c>
      <c r="H168" s="88" t="s">
        <v>130</v>
      </c>
      <c r="I168" s="91">
        <v>5.3900000007987545</v>
      </c>
      <c r="J168" s="89" t="s">
        <v>545</v>
      </c>
      <c r="K168" s="89" t="s">
        <v>132</v>
      </c>
      <c r="L168" s="90">
        <v>0.04</v>
      </c>
      <c r="M168" s="90">
        <v>3.470000000639667E-2</v>
      </c>
      <c r="N168" s="91">
        <v>2667.2506260000005</v>
      </c>
      <c r="O168" s="103">
        <v>113.12</v>
      </c>
      <c r="P168" s="91">
        <v>3.0171938810000007</v>
      </c>
      <c r="Q168" s="92">
        <f t="shared" si="2"/>
        <v>2.0938201575734119E-4</v>
      </c>
      <c r="R168" s="92">
        <f>P168/'סכום נכסי הקרן'!$C$42</f>
        <v>1.9791699763773376E-5</v>
      </c>
    </row>
    <row r="169" spans="2:18">
      <c r="B169" s="86" t="s">
        <v>2911</v>
      </c>
      <c r="C169" s="89" t="s">
        <v>2623</v>
      </c>
      <c r="D169" s="88" t="s">
        <v>2734</v>
      </c>
      <c r="E169" s="88"/>
      <c r="F169" s="88" t="s">
        <v>473</v>
      </c>
      <c r="G169" s="102">
        <v>43256</v>
      </c>
      <c r="H169" s="88" t="s">
        <v>130</v>
      </c>
      <c r="I169" s="91">
        <v>5.4000000000238702</v>
      </c>
      <c r="J169" s="89" t="s">
        <v>545</v>
      </c>
      <c r="K169" s="89" t="s">
        <v>132</v>
      </c>
      <c r="L169" s="90">
        <v>0.04</v>
      </c>
      <c r="M169" s="90">
        <v>3.4100000000135258E-2</v>
      </c>
      <c r="N169" s="91">
        <v>43822.700217000005</v>
      </c>
      <c r="O169" s="103">
        <v>114.72</v>
      </c>
      <c r="P169" s="91">
        <v>50.273400152000008</v>
      </c>
      <c r="Q169" s="92">
        <f t="shared" si="2"/>
        <v>3.4887866931880411E-3</v>
      </c>
      <c r="R169" s="92">
        <f>P169/'סכום נכסי הקרן'!$C$42</f>
        <v>3.2977530816900885E-4</v>
      </c>
    </row>
    <row r="170" spans="2:18">
      <c r="B170" s="86" t="s">
        <v>2912</v>
      </c>
      <c r="C170" s="89" t="s">
        <v>2624</v>
      </c>
      <c r="D170" s="88" t="s">
        <v>2735</v>
      </c>
      <c r="E170" s="88"/>
      <c r="F170" s="88" t="s">
        <v>465</v>
      </c>
      <c r="G170" s="102">
        <v>44376</v>
      </c>
      <c r="H170" s="88" t="s">
        <v>327</v>
      </c>
      <c r="I170" s="91">
        <v>4.7200000000006979</v>
      </c>
      <c r="J170" s="89" t="s">
        <v>128</v>
      </c>
      <c r="K170" s="89" t="s">
        <v>132</v>
      </c>
      <c r="L170" s="90">
        <v>7.400000000000001E-2</v>
      </c>
      <c r="M170" s="90">
        <v>8.1699999999999232E-2</v>
      </c>
      <c r="N170" s="91">
        <v>528602.54722300009</v>
      </c>
      <c r="O170" s="103">
        <v>97.55</v>
      </c>
      <c r="P170" s="91">
        <v>515.65180581200013</v>
      </c>
      <c r="Q170" s="92">
        <f t="shared" si="2"/>
        <v>3.5784314428625751E-2</v>
      </c>
      <c r="R170" s="92">
        <f>P170/'סכום נכסי הקרן'!$C$42</f>
        <v>3.3824892021510353E-3</v>
      </c>
    </row>
    <row r="171" spans="2:18">
      <c r="B171" s="86" t="s">
        <v>2912</v>
      </c>
      <c r="C171" s="89" t="s">
        <v>2624</v>
      </c>
      <c r="D171" s="88" t="s">
        <v>2736</v>
      </c>
      <c r="E171" s="88"/>
      <c r="F171" s="88" t="s">
        <v>465</v>
      </c>
      <c r="G171" s="102">
        <v>44431</v>
      </c>
      <c r="H171" s="88" t="s">
        <v>327</v>
      </c>
      <c r="I171" s="91">
        <v>4.7199999999802449</v>
      </c>
      <c r="J171" s="89" t="s">
        <v>128</v>
      </c>
      <c r="K171" s="89" t="s">
        <v>132</v>
      </c>
      <c r="L171" s="90">
        <v>7.400000000000001E-2</v>
      </c>
      <c r="M171" s="90">
        <v>8.139999999964978E-2</v>
      </c>
      <c r="N171" s="91">
        <v>91240.681203</v>
      </c>
      <c r="O171" s="103">
        <v>97.64</v>
      </c>
      <c r="P171" s="91">
        <v>89.087404758000019</v>
      </c>
      <c r="Q171" s="92">
        <f t="shared" si="2"/>
        <v>6.1823340237710722E-3</v>
      </c>
      <c r="R171" s="92">
        <f>P171/'סכום נכסי הקרן'!$C$42</f>
        <v>5.8438112936902507E-4</v>
      </c>
    </row>
    <row r="172" spans="2:18">
      <c r="B172" s="86" t="s">
        <v>2912</v>
      </c>
      <c r="C172" s="89" t="s">
        <v>2624</v>
      </c>
      <c r="D172" s="88" t="s">
        <v>2737</v>
      </c>
      <c r="E172" s="88"/>
      <c r="F172" s="88" t="s">
        <v>465</v>
      </c>
      <c r="G172" s="102">
        <v>44859</v>
      </c>
      <c r="H172" s="88" t="s">
        <v>327</v>
      </c>
      <c r="I172" s="91">
        <v>4.7400000000055549</v>
      </c>
      <c r="J172" s="89" t="s">
        <v>128</v>
      </c>
      <c r="K172" s="89" t="s">
        <v>132</v>
      </c>
      <c r="L172" s="90">
        <v>7.400000000000001E-2</v>
      </c>
      <c r="M172" s="90">
        <v>7.3500000000067664E-2</v>
      </c>
      <c r="N172" s="91">
        <v>277701.99254800001</v>
      </c>
      <c r="O172" s="103">
        <v>101.11</v>
      </c>
      <c r="P172" s="91">
        <v>280.78449570600009</v>
      </c>
      <c r="Q172" s="92">
        <f t="shared" si="2"/>
        <v>1.9485398029789654E-2</v>
      </c>
      <c r="R172" s="92">
        <f>P172/'סכום נכסי הקרן'!$C$42</f>
        <v>1.8418446598114611E-3</v>
      </c>
    </row>
    <row r="173" spans="2:18">
      <c r="B173" s="86" t="s">
        <v>2913</v>
      </c>
      <c r="C173" s="89" t="s">
        <v>2624</v>
      </c>
      <c r="D173" s="88" t="s">
        <v>2738</v>
      </c>
      <c r="E173" s="88"/>
      <c r="F173" s="88" t="s">
        <v>465</v>
      </c>
      <c r="G173" s="102">
        <v>42516</v>
      </c>
      <c r="H173" s="88" t="s">
        <v>327</v>
      </c>
      <c r="I173" s="91">
        <v>3.5299999999782017</v>
      </c>
      <c r="J173" s="89" t="s">
        <v>340</v>
      </c>
      <c r="K173" s="89" t="s">
        <v>132</v>
      </c>
      <c r="L173" s="90">
        <v>2.3269999999999999E-2</v>
      </c>
      <c r="M173" s="90">
        <v>3.2699999999945509E-2</v>
      </c>
      <c r="N173" s="91">
        <v>33756.551666000007</v>
      </c>
      <c r="O173" s="103">
        <v>108.72</v>
      </c>
      <c r="P173" s="91">
        <v>36.700121660000008</v>
      </c>
      <c r="Q173" s="92">
        <f t="shared" si="2"/>
        <v>2.5468517287207302E-3</v>
      </c>
      <c r="R173" s="92">
        <f>P173/'סכום נכסי הקרן'!$C$42</f>
        <v>2.4073951420978509E-4</v>
      </c>
    </row>
    <row r="174" spans="2:18">
      <c r="B174" s="86" t="s">
        <v>2914</v>
      </c>
      <c r="C174" s="89" t="s">
        <v>2623</v>
      </c>
      <c r="D174" s="88" t="s">
        <v>2739</v>
      </c>
      <c r="E174" s="88"/>
      <c r="F174" s="88" t="s">
        <v>313</v>
      </c>
      <c r="G174" s="102">
        <v>42978</v>
      </c>
      <c r="H174" s="88" t="s">
        <v>2622</v>
      </c>
      <c r="I174" s="91">
        <v>0.89000000000049329</v>
      </c>
      <c r="J174" s="89" t="s">
        <v>128</v>
      </c>
      <c r="K174" s="89" t="s">
        <v>132</v>
      </c>
      <c r="L174" s="90">
        <v>2.76E-2</v>
      </c>
      <c r="M174" s="90">
        <v>6.2799999999763309E-2</v>
      </c>
      <c r="N174" s="91">
        <v>20705.719188000003</v>
      </c>
      <c r="O174" s="103">
        <v>97.94</v>
      </c>
      <c r="P174" s="91">
        <v>20.279181491000003</v>
      </c>
      <c r="Q174" s="92">
        <f t="shared" si="2"/>
        <v>1.4072996519160525E-3</v>
      </c>
      <c r="R174" s="92">
        <f>P174/'סכום נכסי הקרן'!$C$42</f>
        <v>1.330240903815959E-4</v>
      </c>
    </row>
    <row r="175" spans="2:18">
      <c r="B175" s="86" t="s">
        <v>2915</v>
      </c>
      <c r="C175" s="89" t="s">
        <v>2624</v>
      </c>
      <c r="D175" s="88" t="s">
        <v>2740</v>
      </c>
      <c r="E175" s="88"/>
      <c r="F175" s="88" t="s">
        <v>473</v>
      </c>
      <c r="G175" s="102">
        <v>42794</v>
      </c>
      <c r="H175" s="88" t="s">
        <v>130</v>
      </c>
      <c r="I175" s="91">
        <v>5.3199999999956518</v>
      </c>
      <c r="J175" s="89" t="s">
        <v>545</v>
      </c>
      <c r="K175" s="89" t="s">
        <v>132</v>
      </c>
      <c r="L175" s="90">
        <v>2.8999999999999998E-2</v>
      </c>
      <c r="M175" s="90">
        <v>2.2600000000002417E-2</v>
      </c>
      <c r="N175" s="91">
        <v>70966.365183000016</v>
      </c>
      <c r="O175" s="103">
        <v>116.65</v>
      </c>
      <c r="P175" s="91">
        <v>82.782261673000022</v>
      </c>
      <c r="Q175" s="92">
        <f t="shared" si="2"/>
        <v>5.7447805814519444E-3</v>
      </c>
      <c r="R175" s="92">
        <f>P175/'סכום נכסי הקרן'!$C$42</f>
        <v>5.430216729244851E-4</v>
      </c>
    </row>
    <row r="176" spans="2:18">
      <c r="B176" s="86" t="s">
        <v>2916</v>
      </c>
      <c r="C176" s="89" t="s">
        <v>2624</v>
      </c>
      <c r="D176" s="88" t="s">
        <v>2741</v>
      </c>
      <c r="E176" s="88"/>
      <c r="F176" s="88" t="s">
        <v>473</v>
      </c>
      <c r="G176" s="102">
        <v>44728</v>
      </c>
      <c r="H176" s="88" t="s">
        <v>130</v>
      </c>
      <c r="I176" s="91">
        <v>9.4700000003812814</v>
      </c>
      <c r="J176" s="89" t="s">
        <v>545</v>
      </c>
      <c r="K176" s="89" t="s">
        <v>132</v>
      </c>
      <c r="L176" s="90">
        <v>2.6314999999999998E-2</v>
      </c>
      <c r="M176" s="90">
        <v>2.8700000001723611E-2</v>
      </c>
      <c r="N176" s="91">
        <v>9277.8950390000027</v>
      </c>
      <c r="O176" s="103">
        <v>103.18</v>
      </c>
      <c r="P176" s="91">
        <v>9.5729324050000013</v>
      </c>
      <c r="Q176" s="92">
        <f t="shared" si="2"/>
        <v>6.6432584803047061E-4</v>
      </c>
      <c r="R176" s="92">
        <f>P176/'סכום נכסי הקרן'!$C$42</f>
        <v>6.2794971583285202E-5</v>
      </c>
    </row>
    <row r="177" spans="2:18">
      <c r="B177" s="86" t="s">
        <v>2916</v>
      </c>
      <c r="C177" s="89" t="s">
        <v>2624</v>
      </c>
      <c r="D177" s="88" t="s">
        <v>2742</v>
      </c>
      <c r="E177" s="88"/>
      <c r="F177" s="88" t="s">
        <v>473</v>
      </c>
      <c r="G177" s="102">
        <v>44923</v>
      </c>
      <c r="H177" s="88" t="s">
        <v>130</v>
      </c>
      <c r="I177" s="91">
        <v>9.1900000006570561</v>
      </c>
      <c r="J177" s="89" t="s">
        <v>545</v>
      </c>
      <c r="K177" s="89" t="s">
        <v>132</v>
      </c>
      <c r="L177" s="90">
        <v>3.0750000000000003E-2</v>
      </c>
      <c r="M177" s="90">
        <v>3.3700000003285269E-2</v>
      </c>
      <c r="N177" s="91">
        <v>3019.4346200000005</v>
      </c>
      <c r="O177" s="103">
        <v>100.81</v>
      </c>
      <c r="P177" s="91">
        <v>3.0438920000000005</v>
      </c>
      <c r="Q177" s="92">
        <f t="shared" si="2"/>
        <v>2.1123476576069748E-4</v>
      </c>
      <c r="R177" s="92">
        <f>P177/'סכום נכסי הקרן'!$C$42</f>
        <v>1.996682976083222E-5</v>
      </c>
    </row>
    <row r="178" spans="2:18">
      <c r="B178" s="86" t="s">
        <v>2907</v>
      </c>
      <c r="C178" s="89" t="s">
        <v>2624</v>
      </c>
      <c r="D178" s="88" t="s">
        <v>2743</v>
      </c>
      <c r="E178" s="88"/>
      <c r="F178" s="88" t="s">
        <v>313</v>
      </c>
      <c r="G178" s="102">
        <v>42474</v>
      </c>
      <c r="H178" s="88" t="s">
        <v>2622</v>
      </c>
      <c r="I178" s="91">
        <v>0.50999999998760648</v>
      </c>
      <c r="J178" s="89" t="s">
        <v>128</v>
      </c>
      <c r="K178" s="89" t="s">
        <v>132</v>
      </c>
      <c r="L178" s="90">
        <v>6.8499999999999991E-2</v>
      </c>
      <c r="M178" s="90">
        <v>6.6000000002041273E-2</v>
      </c>
      <c r="N178" s="91">
        <v>13648.600068000002</v>
      </c>
      <c r="O178" s="103">
        <v>100.5</v>
      </c>
      <c r="P178" s="91">
        <v>13.716836667000001</v>
      </c>
      <c r="Q178" s="92">
        <f t="shared" si="2"/>
        <v>9.5189736703256596E-4</v>
      </c>
      <c r="R178" s="92">
        <f>P178/'סכום נכסי הקרן'!$C$42</f>
        <v>8.9977483625283087E-5</v>
      </c>
    </row>
    <row r="179" spans="2:18">
      <c r="B179" s="86" t="s">
        <v>2907</v>
      </c>
      <c r="C179" s="89" t="s">
        <v>2624</v>
      </c>
      <c r="D179" s="88" t="s">
        <v>2744</v>
      </c>
      <c r="E179" s="88"/>
      <c r="F179" s="88" t="s">
        <v>313</v>
      </c>
      <c r="G179" s="102">
        <v>42562</v>
      </c>
      <c r="H179" s="88" t="s">
        <v>2622</v>
      </c>
      <c r="I179" s="91">
        <v>1.4999999999275899</v>
      </c>
      <c r="J179" s="89" t="s">
        <v>128</v>
      </c>
      <c r="K179" s="89" t="s">
        <v>132</v>
      </c>
      <c r="L179" s="90">
        <v>3.3700000000000001E-2</v>
      </c>
      <c r="M179" s="90">
        <v>6.7399999995684357E-2</v>
      </c>
      <c r="N179" s="91">
        <v>7232.7450300000019</v>
      </c>
      <c r="O179" s="103">
        <v>95.47</v>
      </c>
      <c r="P179" s="91">
        <v>6.9051013770000012</v>
      </c>
      <c r="Q179" s="92">
        <f t="shared" si="2"/>
        <v>4.7918831283253962E-4</v>
      </c>
      <c r="R179" s="92">
        <f>P179/'סכום נכסי הקרן'!$C$42</f>
        <v>4.5294965680729517E-5</v>
      </c>
    </row>
    <row r="180" spans="2:18">
      <c r="B180" s="86" t="s">
        <v>2907</v>
      </c>
      <c r="C180" s="89" t="s">
        <v>2624</v>
      </c>
      <c r="D180" s="88" t="s">
        <v>2745</v>
      </c>
      <c r="E180" s="88"/>
      <c r="F180" s="88" t="s">
        <v>313</v>
      </c>
      <c r="G180" s="102">
        <v>42717</v>
      </c>
      <c r="H180" s="88" t="s">
        <v>2622</v>
      </c>
      <c r="I180" s="91">
        <v>1.6500000006216222</v>
      </c>
      <c r="J180" s="89" t="s">
        <v>128</v>
      </c>
      <c r="K180" s="89" t="s">
        <v>132</v>
      </c>
      <c r="L180" s="90">
        <v>3.85E-2</v>
      </c>
      <c r="M180" s="90">
        <v>6.6500000012759616E-2</v>
      </c>
      <c r="N180" s="91">
        <v>1593.2655380000003</v>
      </c>
      <c r="O180" s="103">
        <v>95.92</v>
      </c>
      <c r="P180" s="91">
        <v>1.5282602569999999</v>
      </c>
      <c r="Q180" s="92">
        <f t="shared" si="2"/>
        <v>1.060555687944179E-4</v>
      </c>
      <c r="R180" s="92">
        <f>P180/'סכום נכסי הקרן'!$C$42</f>
        <v>1.0024834120844199E-5</v>
      </c>
    </row>
    <row r="181" spans="2:18">
      <c r="B181" s="86" t="s">
        <v>2907</v>
      </c>
      <c r="C181" s="89" t="s">
        <v>2624</v>
      </c>
      <c r="D181" s="88" t="s">
        <v>2746</v>
      </c>
      <c r="E181" s="88"/>
      <c r="F181" s="88" t="s">
        <v>313</v>
      </c>
      <c r="G181" s="102">
        <v>42710</v>
      </c>
      <c r="H181" s="88" t="s">
        <v>2622</v>
      </c>
      <c r="I181" s="91">
        <v>1.6499999999781112</v>
      </c>
      <c r="J181" s="89" t="s">
        <v>128</v>
      </c>
      <c r="K181" s="89" t="s">
        <v>132</v>
      </c>
      <c r="L181" s="90">
        <v>3.8399999999999997E-2</v>
      </c>
      <c r="M181" s="90">
        <v>6.6400000002276402E-2</v>
      </c>
      <c r="N181" s="91">
        <v>4763.4230910000006</v>
      </c>
      <c r="O181" s="103">
        <v>95.91</v>
      </c>
      <c r="P181" s="91">
        <v>4.568599014000001</v>
      </c>
      <c r="Q181" s="92">
        <f t="shared" si="2"/>
        <v>3.170437527273778E-4</v>
      </c>
      <c r="R181" s="92">
        <f>P181/'סכום נכסי הקרן'!$C$42</f>
        <v>2.9968355893718943E-5</v>
      </c>
    </row>
    <row r="182" spans="2:18">
      <c r="B182" s="86" t="s">
        <v>2907</v>
      </c>
      <c r="C182" s="89" t="s">
        <v>2624</v>
      </c>
      <c r="D182" s="88" t="s">
        <v>2747</v>
      </c>
      <c r="E182" s="88"/>
      <c r="F182" s="88" t="s">
        <v>313</v>
      </c>
      <c r="G182" s="102">
        <v>42474</v>
      </c>
      <c r="H182" s="88" t="s">
        <v>2622</v>
      </c>
      <c r="I182" s="91">
        <v>0.50999999999346712</v>
      </c>
      <c r="J182" s="89" t="s">
        <v>128</v>
      </c>
      <c r="K182" s="89" t="s">
        <v>132</v>
      </c>
      <c r="L182" s="90">
        <v>3.1800000000000002E-2</v>
      </c>
      <c r="M182" s="90">
        <v>7.3399999998504689E-2</v>
      </c>
      <c r="N182" s="91">
        <v>14032.993115000001</v>
      </c>
      <c r="O182" s="103">
        <v>98.17</v>
      </c>
      <c r="P182" s="91">
        <v>13.776188959000001</v>
      </c>
      <c r="Q182" s="92">
        <f t="shared" si="2"/>
        <v>9.5601619499951758E-4</v>
      </c>
      <c r="R182" s="92">
        <f>P182/'סכום נכסי הקרן'!$C$42</f>
        <v>9.0366813177803084E-5</v>
      </c>
    </row>
    <row r="183" spans="2:18">
      <c r="B183" s="86" t="s">
        <v>2917</v>
      </c>
      <c r="C183" s="89" t="s">
        <v>2623</v>
      </c>
      <c r="D183" s="88">
        <v>7355</v>
      </c>
      <c r="E183" s="88"/>
      <c r="F183" s="88" t="s">
        <v>313</v>
      </c>
      <c r="G183" s="102">
        <v>43842</v>
      </c>
      <c r="H183" s="88" t="s">
        <v>2622</v>
      </c>
      <c r="I183" s="91">
        <v>0.27999999997338815</v>
      </c>
      <c r="J183" s="89" t="s">
        <v>128</v>
      </c>
      <c r="K183" s="89" t="s">
        <v>132</v>
      </c>
      <c r="L183" s="90">
        <v>2.0838000000000002E-2</v>
      </c>
      <c r="M183" s="90">
        <v>6.7100000001130991E-2</v>
      </c>
      <c r="N183" s="91">
        <v>15152.109375000002</v>
      </c>
      <c r="O183" s="103">
        <v>99.2</v>
      </c>
      <c r="P183" s="91">
        <v>15.030893130000004</v>
      </c>
      <c r="Q183" s="92">
        <f t="shared" si="2"/>
        <v>1.0430879904706303E-3</v>
      </c>
      <c r="R183" s="92">
        <f>P183/'סכום נכסי הקרן'!$C$42</f>
        <v>9.859721839013099E-5</v>
      </c>
    </row>
    <row r="184" spans="2:18">
      <c r="B184" s="86" t="s">
        <v>2918</v>
      </c>
      <c r="C184" s="89" t="s">
        <v>2624</v>
      </c>
      <c r="D184" s="88" t="s">
        <v>2748</v>
      </c>
      <c r="E184" s="88"/>
      <c r="F184" s="88" t="s">
        <v>473</v>
      </c>
      <c r="G184" s="102">
        <v>45015</v>
      </c>
      <c r="H184" s="88" t="s">
        <v>130</v>
      </c>
      <c r="I184" s="91">
        <v>5.4100000000072157</v>
      </c>
      <c r="J184" s="89" t="s">
        <v>340</v>
      </c>
      <c r="K184" s="89" t="s">
        <v>132</v>
      </c>
      <c r="L184" s="90">
        <v>4.5499999999999999E-2</v>
      </c>
      <c r="M184" s="90">
        <v>3.6400000000032448E-2</v>
      </c>
      <c r="N184" s="91">
        <v>219661.38373500004</v>
      </c>
      <c r="O184" s="103">
        <v>106.63</v>
      </c>
      <c r="P184" s="91">
        <v>234.22493469100004</v>
      </c>
      <c r="Q184" s="92">
        <f t="shared" si="2"/>
        <v>1.6254337937997819E-2</v>
      </c>
      <c r="R184" s="92">
        <f>P184/'סכום נכסי הקרן'!$C$42</f>
        <v>1.536430792129695E-3</v>
      </c>
    </row>
    <row r="185" spans="2:18">
      <c r="B185" s="86" t="s">
        <v>2916</v>
      </c>
      <c r="C185" s="89" t="s">
        <v>2624</v>
      </c>
      <c r="D185" s="88" t="s">
        <v>2749</v>
      </c>
      <c r="E185" s="88"/>
      <c r="F185" s="88" t="s">
        <v>473</v>
      </c>
      <c r="G185" s="102">
        <v>44143</v>
      </c>
      <c r="H185" s="88" t="s">
        <v>130</v>
      </c>
      <c r="I185" s="91">
        <v>6.5599999999725318</v>
      </c>
      <c r="J185" s="89" t="s">
        <v>545</v>
      </c>
      <c r="K185" s="89" t="s">
        <v>132</v>
      </c>
      <c r="L185" s="90">
        <v>2.5243000000000002E-2</v>
      </c>
      <c r="M185" s="90">
        <v>3.0599999999939915E-2</v>
      </c>
      <c r="N185" s="91">
        <v>21654.061196000002</v>
      </c>
      <c r="O185" s="103">
        <v>107.6</v>
      </c>
      <c r="P185" s="91">
        <v>23.299770719000005</v>
      </c>
      <c r="Q185" s="92">
        <f t="shared" si="2"/>
        <v>1.616917292106922E-3</v>
      </c>
      <c r="R185" s="92">
        <f>P185/'סכום נכסי הקרן'!$C$42</f>
        <v>1.5283806239271838E-4</v>
      </c>
    </row>
    <row r="186" spans="2:18">
      <c r="B186" s="86" t="s">
        <v>2916</v>
      </c>
      <c r="C186" s="89" t="s">
        <v>2624</v>
      </c>
      <c r="D186" s="88" t="s">
        <v>2750</v>
      </c>
      <c r="E186" s="88"/>
      <c r="F186" s="88" t="s">
        <v>473</v>
      </c>
      <c r="G186" s="102">
        <v>43779</v>
      </c>
      <c r="H186" s="88" t="s">
        <v>130</v>
      </c>
      <c r="I186" s="91">
        <v>7.0499999996536342</v>
      </c>
      <c r="J186" s="89" t="s">
        <v>545</v>
      </c>
      <c r="K186" s="89" t="s">
        <v>132</v>
      </c>
      <c r="L186" s="90">
        <v>2.5243000000000002E-2</v>
      </c>
      <c r="M186" s="90">
        <v>3.4299999998787717E-2</v>
      </c>
      <c r="N186" s="91">
        <v>6666.4083490000012</v>
      </c>
      <c r="O186" s="103">
        <v>103.94</v>
      </c>
      <c r="P186" s="91">
        <v>6.9290647880000007</v>
      </c>
      <c r="Q186" s="92">
        <f t="shared" si="2"/>
        <v>4.8085128428796976E-4</v>
      </c>
      <c r="R186" s="92">
        <f>P186/'סכום נכסי הקרן'!$C$42</f>
        <v>4.54521569831561E-5</v>
      </c>
    </row>
    <row r="187" spans="2:18">
      <c r="B187" s="86" t="s">
        <v>2916</v>
      </c>
      <c r="C187" s="89" t="s">
        <v>2624</v>
      </c>
      <c r="D187" s="88" t="s">
        <v>2751</v>
      </c>
      <c r="E187" s="88"/>
      <c r="F187" s="88" t="s">
        <v>473</v>
      </c>
      <c r="G187" s="102">
        <v>43835</v>
      </c>
      <c r="H187" s="88" t="s">
        <v>130</v>
      </c>
      <c r="I187" s="91">
        <v>7.0399999997817551</v>
      </c>
      <c r="J187" s="89" t="s">
        <v>545</v>
      </c>
      <c r="K187" s="89" t="s">
        <v>132</v>
      </c>
      <c r="L187" s="90">
        <v>2.5243000000000002E-2</v>
      </c>
      <c r="M187" s="90">
        <v>3.459999999958429E-2</v>
      </c>
      <c r="N187" s="91">
        <v>3712.2510220000004</v>
      </c>
      <c r="O187" s="103">
        <v>103.68</v>
      </c>
      <c r="P187" s="91">
        <v>3.8488618460000001</v>
      </c>
      <c r="Q187" s="92">
        <f t="shared" si="2"/>
        <v>2.6709667441719205E-4</v>
      </c>
      <c r="R187" s="92">
        <f>P187/'סכום נכסי הקרן'!$C$42</f>
        <v>2.5247140585817246E-5</v>
      </c>
    </row>
    <row r="188" spans="2:18">
      <c r="B188" s="86" t="s">
        <v>2916</v>
      </c>
      <c r="C188" s="89" t="s">
        <v>2624</v>
      </c>
      <c r="D188" s="88" t="s">
        <v>2752</v>
      </c>
      <c r="E188" s="88"/>
      <c r="F188" s="88" t="s">
        <v>473</v>
      </c>
      <c r="G188" s="102">
        <v>43227</v>
      </c>
      <c r="H188" s="88" t="s">
        <v>130</v>
      </c>
      <c r="I188" s="91">
        <v>7.0900000006064774</v>
      </c>
      <c r="J188" s="89" t="s">
        <v>545</v>
      </c>
      <c r="K188" s="89" t="s">
        <v>132</v>
      </c>
      <c r="L188" s="90">
        <v>2.7806000000000001E-2</v>
      </c>
      <c r="M188" s="90">
        <v>3.0200000002722955E-2</v>
      </c>
      <c r="N188" s="91">
        <v>2192.7203470000004</v>
      </c>
      <c r="O188" s="103">
        <v>110.54</v>
      </c>
      <c r="P188" s="91">
        <v>2.4238329170000008</v>
      </c>
      <c r="Q188" s="92">
        <f t="shared" si="2"/>
        <v>1.6820497523090938E-4</v>
      </c>
      <c r="R188" s="92">
        <f>P188/'סכום נכסי הקרן'!$C$42</f>
        <v>1.5899466611312222E-5</v>
      </c>
    </row>
    <row r="189" spans="2:18">
      <c r="B189" s="86" t="s">
        <v>2916</v>
      </c>
      <c r="C189" s="89" t="s">
        <v>2624</v>
      </c>
      <c r="D189" s="88" t="s">
        <v>2753</v>
      </c>
      <c r="E189" s="88"/>
      <c r="F189" s="88" t="s">
        <v>473</v>
      </c>
      <c r="G189" s="102">
        <v>43279</v>
      </c>
      <c r="H189" s="88" t="s">
        <v>130</v>
      </c>
      <c r="I189" s="91">
        <v>7.1199999998165291</v>
      </c>
      <c r="J189" s="89" t="s">
        <v>545</v>
      </c>
      <c r="K189" s="89" t="s">
        <v>132</v>
      </c>
      <c r="L189" s="90">
        <v>2.7797000000000002E-2</v>
      </c>
      <c r="M189" s="90">
        <v>2.8900000000211694E-2</v>
      </c>
      <c r="N189" s="91">
        <v>2564.4539590000004</v>
      </c>
      <c r="O189" s="103">
        <v>110.52</v>
      </c>
      <c r="P189" s="91">
        <v>2.8342345460000007</v>
      </c>
      <c r="Q189" s="92">
        <f t="shared" si="2"/>
        <v>1.9668531946441821E-4</v>
      </c>
      <c r="R189" s="92">
        <f>P189/'סכום נכסי הקרן'!$C$42</f>
        <v>1.8591552749654586E-5</v>
      </c>
    </row>
    <row r="190" spans="2:18">
      <c r="B190" s="86" t="s">
        <v>2916</v>
      </c>
      <c r="C190" s="89" t="s">
        <v>2624</v>
      </c>
      <c r="D190" s="88" t="s">
        <v>2754</v>
      </c>
      <c r="E190" s="88"/>
      <c r="F190" s="88" t="s">
        <v>473</v>
      </c>
      <c r="G190" s="102">
        <v>43321</v>
      </c>
      <c r="H190" s="88" t="s">
        <v>130</v>
      </c>
      <c r="I190" s="91">
        <v>7.1200000000925066</v>
      </c>
      <c r="J190" s="89" t="s">
        <v>545</v>
      </c>
      <c r="K190" s="89" t="s">
        <v>132</v>
      </c>
      <c r="L190" s="90">
        <v>2.8528999999999999E-2</v>
      </c>
      <c r="M190" s="90">
        <v>2.8500000000718794E-2</v>
      </c>
      <c r="N190" s="91">
        <v>14365.702725000003</v>
      </c>
      <c r="O190" s="103">
        <v>111.37</v>
      </c>
      <c r="P190" s="91">
        <v>15.999082621000001</v>
      </c>
      <c r="Q190" s="92">
        <f t="shared" si="2"/>
        <v>1.1102767344679052E-3</v>
      </c>
      <c r="R190" s="92">
        <f>P190/'סכום נכסי הקרן'!$C$42</f>
        <v>1.0494819100776122E-4</v>
      </c>
    </row>
    <row r="191" spans="2:18">
      <c r="B191" s="86" t="s">
        <v>2916</v>
      </c>
      <c r="C191" s="89" t="s">
        <v>2624</v>
      </c>
      <c r="D191" s="88" t="s">
        <v>2755</v>
      </c>
      <c r="E191" s="88"/>
      <c r="F191" s="88" t="s">
        <v>473</v>
      </c>
      <c r="G191" s="102">
        <v>43138</v>
      </c>
      <c r="H191" s="88" t="s">
        <v>130</v>
      </c>
      <c r="I191" s="91">
        <v>7.0299999998084317</v>
      </c>
      <c r="J191" s="89" t="s">
        <v>545</v>
      </c>
      <c r="K191" s="89" t="s">
        <v>132</v>
      </c>
      <c r="L191" s="90">
        <v>2.6242999999999999E-2</v>
      </c>
      <c r="M191" s="90">
        <v>3.4599999999464434E-2</v>
      </c>
      <c r="N191" s="91">
        <v>13748.688297000004</v>
      </c>
      <c r="O191" s="103">
        <v>105.93</v>
      </c>
      <c r="P191" s="91">
        <v>14.563984893000002</v>
      </c>
      <c r="Q191" s="92">
        <f t="shared" si="2"/>
        <v>1.0106862981390902E-3</v>
      </c>
      <c r="R191" s="92">
        <f>P191/'סכום נכסי הקרן'!$C$42</f>
        <v>9.5534469356292287E-5</v>
      </c>
    </row>
    <row r="192" spans="2:18">
      <c r="B192" s="86" t="s">
        <v>2916</v>
      </c>
      <c r="C192" s="89" t="s">
        <v>2624</v>
      </c>
      <c r="D192" s="88" t="s">
        <v>2756</v>
      </c>
      <c r="E192" s="88"/>
      <c r="F192" s="88" t="s">
        <v>473</v>
      </c>
      <c r="G192" s="102">
        <v>43417</v>
      </c>
      <c r="H192" s="88" t="s">
        <v>130</v>
      </c>
      <c r="I192" s="91">
        <v>7.0500000001228136</v>
      </c>
      <c r="J192" s="89" t="s">
        <v>545</v>
      </c>
      <c r="K192" s="89" t="s">
        <v>132</v>
      </c>
      <c r="L192" s="90">
        <v>3.0796999999999998E-2</v>
      </c>
      <c r="M192" s="90">
        <v>2.9700000000245624E-2</v>
      </c>
      <c r="N192" s="91">
        <v>16356.004337000002</v>
      </c>
      <c r="O192" s="103">
        <v>112.01</v>
      </c>
      <c r="P192" s="91">
        <v>18.320359315000005</v>
      </c>
      <c r="Q192" s="92">
        <f t="shared" si="2"/>
        <v>1.2713646898627933E-3</v>
      </c>
      <c r="R192" s="92">
        <f>P192/'סכום נכסי הקרן'!$C$42</f>
        <v>1.2017492591717505E-4</v>
      </c>
    </row>
    <row r="193" spans="2:18">
      <c r="B193" s="86" t="s">
        <v>2916</v>
      </c>
      <c r="C193" s="89" t="s">
        <v>2624</v>
      </c>
      <c r="D193" s="88" t="s">
        <v>2757</v>
      </c>
      <c r="E193" s="88"/>
      <c r="F193" s="88" t="s">
        <v>473</v>
      </c>
      <c r="G193" s="102">
        <v>43485</v>
      </c>
      <c r="H193" s="88" t="s">
        <v>130</v>
      </c>
      <c r="I193" s="91">
        <v>7.1099999998984682</v>
      </c>
      <c r="J193" s="89" t="s">
        <v>545</v>
      </c>
      <c r="K193" s="89" t="s">
        <v>132</v>
      </c>
      <c r="L193" s="90">
        <v>3.0190999999999999E-2</v>
      </c>
      <c r="M193" s="90">
        <v>2.7699999999718439E-2</v>
      </c>
      <c r="N193" s="91">
        <v>20669.057318000003</v>
      </c>
      <c r="O193" s="103">
        <v>113.41</v>
      </c>
      <c r="P193" s="91">
        <v>23.440779558000003</v>
      </c>
      <c r="Q193" s="92">
        <f t="shared" si="2"/>
        <v>1.6267027802505068E-3</v>
      </c>
      <c r="R193" s="92">
        <f>P193/'סכום נכסי הקרן'!$C$42</f>
        <v>1.537630293373687E-4</v>
      </c>
    </row>
    <row r="194" spans="2:18">
      <c r="B194" s="86" t="s">
        <v>2916</v>
      </c>
      <c r="C194" s="89" t="s">
        <v>2624</v>
      </c>
      <c r="D194" s="88" t="s">
        <v>2758</v>
      </c>
      <c r="E194" s="88"/>
      <c r="F194" s="88" t="s">
        <v>473</v>
      </c>
      <c r="G194" s="102">
        <v>43613</v>
      </c>
      <c r="H194" s="88" t="s">
        <v>130</v>
      </c>
      <c r="I194" s="91">
        <v>7.1300000002322763</v>
      </c>
      <c r="J194" s="89" t="s">
        <v>545</v>
      </c>
      <c r="K194" s="89" t="s">
        <v>132</v>
      </c>
      <c r="L194" s="90">
        <v>2.5243000000000002E-2</v>
      </c>
      <c r="M194" s="90">
        <v>3.0400000001376454E-2</v>
      </c>
      <c r="N194" s="91">
        <v>5455.2790089999999</v>
      </c>
      <c r="O194" s="103">
        <v>106.54</v>
      </c>
      <c r="P194" s="91">
        <v>5.8120543050000002</v>
      </c>
      <c r="Q194" s="92">
        <f t="shared" si="2"/>
        <v>4.0333491783056961E-4</v>
      </c>
      <c r="R194" s="92">
        <f>P194/'סכום נכסי הקרן'!$C$42</f>
        <v>3.8124972524861921E-5</v>
      </c>
    </row>
    <row r="195" spans="2:18">
      <c r="B195" s="86" t="s">
        <v>2916</v>
      </c>
      <c r="C195" s="89" t="s">
        <v>2624</v>
      </c>
      <c r="D195" s="88" t="s">
        <v>2759</v>
      </c>
      <c r="E195" s="88"/>
      <c r="F195" s="88" t="s">
        <v>473</v>
      </c>
      <c r="G195" s="102">
        <v>43657</v>
      </c>
      <c r="H195" s="88" t="s">
        <v>130</v>
      </c>
      <c r="I195" s="91">
        <v>7.039999999898729</v>
      </c>
      <c r="J195" s="89" t="s">
        <v>545</v>
      </c>
      <c r="K195" s="89" t="s">
        <v>132</v>
      </c>
      <c r="L195" s="90">
        <v>2.5243000000000002E-2</v>
      </c>
      <c r="M195" s="90">
        <v>3.4599999999204295E-2</v>
      </c>
      <c r="N195" s="91">
        <v>5382.2044530000012</v>
      </c>
      <c r="O195" s="103">
        <v>102.74</v>
      </c>
      <c r="P195" s="91">
        <v>5.5296766140000013</v>
      </c>
      <c r="Q195" s="92">
        <f t="shared" si="2"/>
        <v>3.8373895798231241E-4</v>
      </c>
      <c r="R195" s="92">
        <f>P195/'סכום נכסי הקרן'!$C$42</f>
        <v>3.6272677080590617E-5</v>
      </c>
    </row>
    <row r="196" spans="2:18">
      <c r="B196" s="86" t="s">
        <v>2916</v>
      </c>
      <c r="C196" s="89" t="s">
        <v>2624</v>
      </c>
      <c r="D196" s="88" t="s">
        <v>2760</v>
      </c>
      <c r="E196" s="88"/>
      <c r="F196" s="88" t="s">
        <v>473</v>
      </c>
      <c r="G196" s="102">
        <v>43541</v>
      </c>
      <c r="H196" s="88" t="s">
        <v>130</v>
      </c>
      <c r="I196" s="91">
        <v>7.1199999983411448</v>
      </c>
      <c r="J196" s="89" t="s">
        <v>545</v>
      </c>
      <c r="K196" s="89" t="s">
        <v>132</v>
      </c>
      <c r="L196" s="90">
        <v>2.7271E-2</v>
      </c>
      <c r="M196" s="90">
        <v>2.8999999993344093E-2</v>
      </c>
      <c r="N196" s="91">
        <v>1774.9494100000002</v>
      </c>
      <c r="O196" s="103">
        <v>110.04</v>
      </c>
      <c r="P196" s="91">
        <v>1.9531543770000004</v>
      </c>
      <c r="Q196" s="92">
        <f t="shared" si="2"/>
        <v>1.3554163791621912E-4</v>
      </c>
      <c r="R196" s="92">
        <f>P196/'סכום נכסי הקרן'!$C$42</f>
        <v>1.2811985754482522E-5</v>
      </c>
    </row>
    <row r="197" spans="2:18">
      <c r="B197" s="86" t="s">
        <v>2919</v>
      </c>
      <c r="C197" s="89" t="s">
        <v>2623</v>
      </c>
      <c r="D197" s="88">
        <v>22333</v>
      </c>
      <c r="E197" s="88"/>
      <c r="F197" s="88" t="s">
        <v>465</v>
      </c>
      <c r="G197" s="102">
        <v>41639</v>
      </c>
      <c r="H197" s="88" t="s">
        <v>327</v>
      </c>
      <c r="I197" s="91">
        <v>0.25000000001353423</v>
      </c>
      <c r="J197" s="89" t="s">
        <v>127</v>
      </c>
      <c r="K197" s="89" t="s">
        <v>132</v>
      </c>
      <c r="L197" s="90">
        <v>3.7000000000000005E-2</v>
      </c>
      <c r="M197" s="90">
        <v>6.4899999999204191E-2</v>
      </c>
      <c r="N197" s="91">
        <v>16548.729268999999</v>
      </c>
      <c r="O197" s="103">
        <v>111.62</v>
      </c>
      <c r="P197" s="91">
        <v>18.471692503000003</v>
      </c>
      <c r="Q197" s="92">
        <f t="shared" si="2"/>
        <v>1.2818666493669411E-3</v>
      </c>
      <c r="R197" s="92">
        <f>P197/'סכום נכסי הקרן'!$C$42</f>
        <v>1.2116761685429109E-4</v>
      </c>
    </row>
    <row r="198" spans="2:18">
      <c r="B198" s="86" t="s">
        <v>2919</v>
      </c>
      <c r="C198" s="89" t="s">
        <v>2623</v>
      </c>
      <c r="D198" s="88">
        <v>22334</v>
      </c>
      <c r="E198" s="88"/>
      <c r="F198" s="88" t="s">
        <v>465</v>
      </c>
      <c r="G198" s="102">
        <v>42004</v>
      </c>
      <c r="H198" s="88" t="s">
        <v>327</v>
      </c>
      <c r="I198" s="91">
        <v>0.72000000001685727</v>
      </c>
      <c r="J198" s="89" t="s">
        <v>127</v>
      </c>
      <c r="K198" s="89" t="s">
        <v>132</v>
      </c>
      <c r="L198" s="90">
        <v>3.7000000000000005E-2</v>
      </c>
      <c r="M198" s="90">
        <v>0.10349999999978929</v>
      </c>
      <c r="N198" s="91">
        <v>11032.486200000001</v>
      </c>
      <c r="O198" s="103">
        <v>107.54</v>
      </c>
      <c r="P198" s="91">
        <v>11.864336615000003</v>
      </c>
      <c r="Q198" s="92">
        <f t="shared" si="2"/>
        <v>8.2334076431607678E-4</v>
      </c>
      <c r="R198" s="92">
        <f>P198/'סכום נכסי הקרן'!$C$42</f>
        <v>7.7825753810225009E-5</v>
      </c>
    </row>
    <row r="199" spans="2:18">
      <c r="B199" s="86" t="s">
        <v>2919</v>
      </c>
      <c r="C199" s="89" t="s">
        <v>2623</v>
      </c>
      <c r="D199" s="88" t="s">
        <v>2761</v>
      </c>
      <c r="E199" s="88"/>
      <c r="F199" s="88" t="s">
        <v>465</v>
      </c>
      <c r="G199" s="102">
        <v>42759</v>
      </c>
      <c r="H199" s="88" t="s">
        <v>327</v>
      </c>
      <c r="I199" s="91">
        <v>1.6499999999987196</v>
      </c>
      <c r="J199" s="89" t="s">
        <v>127</v>
      </c>
      <c r="K199" s="89" t="s">
        <v>132</v>
      </c>
      <c r="L199" s="90">
        <v>7.0499999999999993E-2</v>
      </c>
      <c r="M199" s="90">
        <v>7.1900000000094735E-2</v>
      </c>
      <c r="N199" s="91">
        <v>37987.512439000006</v>
      </c>
      <c r="O199" s="103">
        <v>102.82</v>
      </c>
      <c r="P199" s="91">
        <v>39.05856187700001</v>
      </c>
      <c r="Q199" s="92">
        <f t="shared" si="2"/>
        <v>2.7105186941710825E-3</v>
      </c>
      <c r="R199" s="92">
        <f>P199/'סכום נכסי הקרן'!$C$42</f>
        <v>2.5621002837846759E-4</v>
      </c>
    </row>
    <row r="200" spans="2:18">
      <c r="B200" s="86" t="s">
        <v>2919</v>
      </c>
      <c r="C200" s="89" t="s">
        <v>2623</v>
      </c>
      <c r="D200" s="88" t="s">
        <v>2762</v>
      </c>
      <c r="E200" s="88"/>
      <c r="F200" s="88" t="s">
        <v>465</v>
      </c>
      <c r="G200" s="102">
        <v>42759</v>
      </c>
      <c r="H200" s="88" t="s">
        <v>327</v>
      </c>
      <c r="I200" s="91">
        <v>1.7000000000079818</v>
      </c>
      <c r="J200" s="89" t="s">
        <v>127</v>
      </c>
      <c r="K200" s="89" t="s">
        <v>132</v>
      </c>
      <c r="L200" s="90">
        <v>3.8800000000000001E-2</v>
      </c>
      <c r="M200" s="90">
        <v>5.5800000000537441E-2</v>
      </c>
      <c r="N200" s="91">
        <v>37987.512439000006</v>
      </c>
      <c r="O200" s="103">
        <v>98.94</v>
      </c>
      <c r="P200" s="91">
        <v>37.584845431000012</v>
      </c>
      <c r="Q200" s="92">
        <f t="shared" si="2"/>
        <v>2.6082482626746638E-3</v>
      </c>
      <c r="R200" s="92">
        <f>P200/'סכום נכסי הקרן'!$C$42</f>
        <v>2.4654298191524859E-4</v>
      </c>
    </row>
    <row r="201" spans="2:18">
      <c r="B201" s="86" t="s">
        <v>2920</v>
      </c>
      <c r="C201" s="89" t="s">
        <v>2623</v>
      </c>
      <c r="D201" s="88">
        <v>7561</v>
      </c>
      <c r="E201" s="88"/>
      <c r="F201" s="88" t="s">
        <v>498</v>
      </c>
      <c r="G201" s="102">
        <v>43920</v>
      </c>
      <c r="H201" s="88" t="s">
        <v>130</v>
      </c>
      <c r="I201" s="91">
        <v>4.3500000000101799</v>
      </c>
      <c r="J201" s="89" t="s">
        <v>155</v>
      </c>
      <c r="K201" s="89" t="s">
        <v>132</v>
      </c>
      <c r="L201" s="90">
        <v>4.8917999999999996E-2</v>
      </c>
      <c r="M201" s="90">
        <v>5.5500000000144656E-2</v>
      </c>
      <c r="N201" s="91">
        <v>94632.340081000017</v>
      </c>
      <c r="O201" s="103">
        <v>98.62</v>
      </c>
      <c r="P201" s="91">
        <v>93.32641056300001</v>
      </c>
      <c r="Q201" s="92">
        <f t="shared" si="2"/>
        <v>6.4765052355871978E-3</v>
      </c>
      <c r="R201" s="92">
        <f>P201/'סכום נכסי הקרן'!$C$42</f>
        <v>6.1218747311039769E-4</v>
      </c>
    </row>
    <row r="202" spans="2:18">
      <c r="B202" s="86" t="s">
        <v>2920</v>
      </c>
      <c r="C202" s="89" t="s">
        <v>2623</v>
      </c>
      <c r="D202" s="88">
        <v>8991</v>
      </c>
      <c r="E202" s="88"/>
      <c r="F202" s="88" t="s">
        <v>498</v>
      </c>
      <c r="G202" s="102">
        <v>44636</v>
      </c>
      <c r="H202" s="88" t="s">
        <v>130</v>
      </c>
      <c r="I202" s="91">
        <v>4.7399999999840885</v>
      </c>
      <c r="J202" s="89" t="s">
        <v>155</v>
      </c>
      <c r="K202" s="89" t="s">
        <v>132</v>
      </c>
      <c r="L202" s="90">
        <v>4.2824000000000001E-2</v>
      </c>
      <c r="M202" s="90">
        <v>7.4499999999710076E-2</v>
      </c>
      <c r="N202" s="91">
        <v>84624.693920000005</v>
      </c>
      <c r="O202" s="103">
        <v>87.63</v>
      </c>
      <c r="P202" s="91">
        <v>74.156618906999995</v>
      </c>
      <c r="Q202" s="92">
        <f t="shared" si="2"/>
        <v>5.1461931055456142E-3</v>
      </c>
      <c r="R202" s="92">
        <f>P202/'סכום נכסי הקרן'!$C$42</f>
        <v>4.8644057849456566E-4</v>
      </c>
    </row>
    <row r="203" spans="2:18">
      <c r="B203" s="86" t="s">
        <v>2920</v>
      </c>
      <c r="C203" s="89" t="s">
        <v>2623</v>
      </c>
      <c r="D203" s="88">
        <v>9112</v>
      </c>
      <c r="E203" s="88"/>
      <c r="F203" s="88" t="s">
        <v>498</v>
      </c>
      <c r="G203" s="102">
        <v>44722</v>
      </c>
      <c r="H203" s="88" t="s">
        <v>130</v>
      </c>
      <c r="I203" s="91">
        <v>4.6900000000185553</v>
      </c>
      <c r="J203" s="89" t="s">
        <v>155</v>
      </c>
      <c r="K203" s="89" t="s">
        <v>132</v>
      </c>
      <c r="L203" s="90">
        <v>5.2750000000000005E-2</v>
      </c>
      <c r="M203" s="90">
        <v>6.9900000000201273E-2</v>
      </c>
      <c r="N203" s="91">
        <v>135166.16981800002</v>
      </c>
      <c r="O203" s="103">
        <v>94.1</v>
      </c>
      <c r="P203" s="91">
        <v>127.19136625600001</v>
      </c>
      <c r="Q203" s="92">
        <f t="shared" ref="Q203:Q246" si="3">IFERROR(P203/$P$10,0)</f>
        <v>8.8266070076958181E-3</v>
      </c>
      <c r="R203" s="92">
        <f>P203/'סכום נכסי הקרן'!$C$42</f>
        <v>8.343293247859029E-4</v>
      </c>
    </row>
    <row r="204" spans="2:18">
      <c r="B204" s="86" t="s">
        <v>2920</v>
      </c>
      <c r="C204" s="89" t="s">
        <v>2623</v>
      </c>
      <c r="D204" s="88">
        <v>9247</v>
      </c>
      <c r="E204" s="88"/>
      <c r="F204" s="88" t="s">
        <v>498</v>
      </c>
      <c r="G204" s="102">
        <v>44816</v>
      </c>
      <c r="H204" s="88" t="s">
        <v>130</v>
      </c>
      <c r="I204" s="91">
        <v>4.6300000000017594</v>
      </c>
      <c r="J204" s="89" t="s">
        <v>155</v>
      </c>
      <c r="K204" s="89" t="s">
        <v>132</v>
      </c>
      <c r="L204" s="90">
        <v>5.6036999999999997E-2</v>
      </c>
      <c r="M204" s="90">
        <v>7.9200000000109502E-2</v>
      </c>
      <c r="N204" s="91">
        <v>167011.93303100002</v>
      </c>
      <c r="O204" s="103">
        <v>91.86</v>
      </c>
      <c r="P204" s="91">
        <v>153.41716237100005</v>
      </c>
      <c r="Q204" s="92">
        <f t="shared" si="3"/>
        <v>1.0646579562319913E-2</v>
      </c>
      <c r="R204" s="92">
        <f>P204/'סכום נכסי הקרן'!$C$42</f>
        <v>1.0063610546799007E-3</v>
      </c>
    </row>
    <row r="205" spans="2:18">
      <c r="B205" s="86" t="s">
        <v>2920</v>
      </c>
      <c r="C205" s="89" t="s">
        <v>2623</v>
      </c>
      <c r="D205" s="88">
        <v>9486</v>
      </c>
      <c r="E205" s="88"/>
      <c r="F205" s="88" t="s">
        <v>498</v>
      </c>
      <c r="G205" s="102">
        <v>44976</v>
      </c>
      <c r="H205" s="88" t="s">
        <v>130</v>
      </c>
      <c r="I205" s="91">
        <v>4.6400000000095165</v>
      </c>
      <c r="J205" s="89" t="s">
        <v>155</v>
      </c>
      <c r="K205" s="89" t="s">
        <v>132</v>
      </c>
      <c r="L205" s="90">
        <v>6.1999000000000005E-2</v>
      </c>
      <c r="M205" s="90">
        <v>6.5200000000126893E-2</v>
      </c>
      <c r="N205" s="91">
        <v>163132.42832200002</v>
      </c>
      <c r="O205" s="103">
        <v>100.49</v>
      </c>
      <c r="P205" s="91">
        <v>163.93178392100003</v>
      </c>
      <c r="Q205" s="92">
        <f t="shared" si="3"/>
        <v>1.1376255129053761E-2</v>
      </c>
      <c r="R205" s="92">
        <f>P205/'סכום נכסי הקרן'!$C$42</f>
        <v>1.0753331662030517E-3</v>
      </c>
    </row>
    <row r="206" spans="2:18">
      <c r="B206" s="86" t="s">
        <v>2920</v>
      </c>
      <c r="C206" s="89" t="s">
        <v>2623</v>
      </c>
      <c r="D206" s="88">
        <v>9567</v>
      </c>
      <c r="E206" s="88"/>
      <c r="F206" s="88" t="s">
        <v>498</v>
      </c>
      <c r="G206" s="102">
        <v>45056</v>
      </c>
      <c r="H206" s="88" t="s">
        <v>130</v>
      </c>
      <c r="I206" s="91">
        <v>4.6300000000148183</v>
      </c>
      <c r="J206" s="89" t="s">
        <v>155</v>
      </c>
      <c r="K206" s="89" t="s">
        <v>132</v>
      </c>
      <c r="L206" s="90">
        <v>6.3411999999999996E-2</v>
      </c>
      <c r="M206" s="90">
        <v>6.5600000000156575E-2</v>
      </c>
      <c r="N206" s="91">
        <v>177784.75000000003</v>
      </c>
      <c r="O206" s="103">
        <v>100.59</v>
      </c>
      <c r="P206" s="91">
        <v>178.83368684500002</v>
      </c>
      <c r="Q206" s="92">
        <f t="shared" si="3"/>
        <v>1.2410391679739459E-2</v>
      </c>
      <c r="R206" s="92">
        <f>P206/'סכום נכסי הקרן'!$C$42</f>
        <v>1.1730842555307793E-3</v>
      </c>
    </row>
    <row r="207" spans="2:18">
      <c r="B207" s="86" t="s">
        <v>2920</v>
      </c>
      <c r="C207" s="89" t="s">
        <v>2623</v>
      </c>
      <c r="D207" s="88">
        <v>7894</v>
      </c>
      <c r="E207" s="88"/>
      <c r="F207" s="88" t="s">
        <v>498</v>
      </c>
      <c r="G207" s="102">
        <v>44068</v>
      </c>
      <c r="H207" s="88" t="s">
        <v>130</v>
      </c>
      <c r="I207" s="91">
        <v>4.2999999999852321</v>
      </c>
      <c r="J207" s="89" t="s">
        <v>155</v>
      </c>
      <c r="K207" s="89" t="s">
        <v>132</v>
      </c>
      <c r="L207" s="90">
        <v>4.5102999999999997E-2</v>
      </c>
      <c r="M207" s="90">
        <v>6.7199999999793245E-2</v>
      </c>
      <c r="N207" s="91">
        <v>117280.03201000001</v>
      </c>
      <c r="O207" s="103">
        <v>92.38</v>
      </c>
      <c r="P207" s="91">
        <v>108.34329469200003</v>
      </c>
      <c r="Q207" s="92">
        <f t="shared" si="3"/>
        <v>7.5186210535744509E-3</v>
      </c>
      <c r="R207" s="92">
        <f>P207/'סכום נכסי הקרן'!$C$42</f>
        <v>7.1069279752463007E-4</v>
      </c>
    </row>
    <row r="208" spans="2:18">
      <c r="B208" s="86" t="s">
        <v>2920</v>
      </c>
      <c r="C208" s="89" t="s">
        <v>2623</v>
      </c>
      <c r="D208" s="88">
        <v>8076</v>
      </c>
      <c r="E208" s="88"/>
      <c r="F208" s="88" t="s">
        <v>498</v>
      </c>
      <c r="G208" s="102">
        <v>44160</v>
      </c>
      <c r="H208" s="88" t="s">
        <v>130</v>
      </c>
      <c r="I208" s="91">
        <v>4.1700000000064072</v>
      </c>
      <c r="J208" s="89" t="s">
        <v>155</v>
      </c>
      <c r="K208" s="89" t="s">
        <v>132</v>
      </c>
      <c r="L208" s="90">
        <v>4.5465999999999999E-2</v>
      </c>
      <c r="M208" s="90">
        <v>8.740000000010642E-2</v>
      </c>
      <c r="N208" s="91">
        <v>107716.39034900001</v>
      </c>
      <c r="O208" s="103">
        <v>85.49</v>
      </c>
      <c r="P208" s="91">
        <v>92.08674137300001</v>
      </c>
      <c r="Q208" s="92">
        <f t="shared" si="3"/>
        <v>6.3904768117895062E-3</v>
      </c>
      <c r="R208" s="92">
        <f>P208/'סכום נכסי הקרן'!$C$42</f>
        <v>6.040556919314075E-4</v>
      </c>
    </row>
    <row r="209" spans="2:18">
      <c r="B209" s="86" t="s">
        <v>2920</v>
      </c>
      <c r="C209" s="89" t="s">
        <v>2623</v>
      </c>
      <c r="D209" s="88">
        <v>9311</v>
      </c>
      <c r="E209" s="88"/>
      <c r="F209" s="88" t="s">
        <v>498</v>
      </c>
      <c r="G209" s="102">
        <v>44880</v>
      </c>
      <c r="H209" s="88" t="s">
        <v>130</v>
      </c>
      <c r="I209" s="91">
        <v>3.9800000000017679</v>
      </c>
      <c r="J209" s="89" t="s">
        <v>155</v>
      </c>
      <c r="K209" s="89" t="s">
        <v>132</v>
      </c>
      <c r="L209" s="90">
        <v>7.2695999999999997E-2</v>
      </c>
      <c r="M209" s="90">
        <v>9.3100000000002209E-2</v>
      </c>
      <c r="N209" s="91">
        <v>95518.897031000015</v>
      </c>
      <c r="O209" s="103">
        <v>94.75</v>
      </c>
      <c r="P209" s="91">
        <v>90.504155058000023</v>
      </c>
      <c r="Q209" s="92">
        <f t="shared" si="3"/>
        <v>6.2806512169441215E-3</v>
      </c>
      <c r="R209" s="92">
        <f>P209/'סכום נכסי הקרן'!$C$42</f>
        <v>5.9367449853380092E-4</v>
      </c>
    </row>
    <row r="210" spans="2:18">
      <c r="B210" s="86" t="s">
        <v>2921</v>
      </c>
      <c r="C210" s="89" t="s">
        <v>2623</v>
      </c>
      <c r="D210" s="88">
        <v>8811</v>
      </c>
      <c r="E210" s="88"/>
      <c r="F210" s="88" t="s">
        <v>706</v>
      </c>
      <c r="G210" s="102">
        <v>44550</v>
      </c>
      <c r="H210" s="88" t="s">
        <v>2622</v>
      </c>
      <c r="I210" s="91">
        <v>5.1000000000098504</v>
      </c>
      <c r="J210" s="89" t="s">
        <v>332</v>
      </c>
      <c r="K210" s="89" t="s">
        <v>132</v>
      </c>
      <c r="L210" s="90">
        <v>7.85E-2</v>
      </c>
      <c r="M210" s="90">
        <v>8.2700000000216697E-2</v>
      </c>
      <c r="N210" s="91">
        <v>143702.70540500002</v>
      </c>
      <c r="O210" s="103">
        <v>98.91</v>
      </c>
      <c r="P210" s="91">
        <v>142.136296096</v>
      </c>
      <c r="Q210" s="92">
        <f t="shared" si="3"/>
        <v>9.8637294660689975E-3</v>
      </c>
      <c r="R210" s="92">
        <f>P210/'סכום נכסי הקרן'!$C$42</f>
        <v>9.3236265510868079E-4</v>
      </c>
    </row>
    <row r="211" spans="2:18">
      <c r="B211" s="86" t="s">
        <v>2922</v>
      </c>
      <c r="C211" s="89" t="s">
        <v>2624</v>
      </c>
      <c r="D211" s="88" t="s">
        <v>2763</v>
      </c>
      <c r="E211" s="88"/>
      <c r="F211" s="88" t="s">
        <v>706</v>
      </c>
      <c r="G211" s="102">
        <v>42732</v>
      </c>
      <c r="H211" s="88" t="s">
        <v>2622</v>
      </c>
      <c r="I211" s="91">
        <v>2.1200000000240178</v>
      </c>
      <c r="J211" s="89" t="s">
        <v>128</v>
      </c>
      <c r="K211" s="89" t="s">
        <v>132</v>
      </c>
      <c r="L211" s="90">
        <v>2.1613000000000004E-2</v>
      </c>
      <c r="M211" s="90">
        <v>2.7700000000140106E-2</v>
      </c>
      <c r="N211" s="91">
        <v>22617.974478000004</v>
      </c>
      <c r="O211" s="103">
        <v>110.45</v>
      </c>
      <c r="P211" s="91">
        <v>24.981552445000005</v>
      </c>
      <c r="Q211" s="92">
        <f t="shared" si="3"/>
        <v>1.7336266789551517E-3</v>
      </c>
      <c r="R211" s="92">
        <f>P211/'סכום נכסי הקרן'!$C$42</f>
        <v>1.6386994178197418E-4</v>
      </c>
    </row>
    <row r="212" spans="2:18">
      <c r="B212" s="86" t="s">
        <v>2923</v>
      </c>
      <c r="C212" s="89" t="s">
        <v>2624</v>
      </c>
      <c r="D212" s="88" t="s">
        <v>2764</v>
      </c>
      <c r="E212" s="88"/>
      <c r="F212" s="88" t="s">
        <v>498</v>
      </c>
      <c r="G212" s="102">
        <v>45103</v>
      </c>
      <c r="H212" s="88" t="s">
        <v>130</v>
      </c>
      <c r="I212" s="91">
        <v>2.1700000000015898</v>
      </c>
      <c r="J212" s="89" t="s">
        <v>128</v>
      </c>
      <c r="K212" s="89" t="s">
        <v>132</v>
      </c>
      <c r="L212" s="90">
        <v>6.7500000000000004E-2</v>
      </c>
      <c r="M212" s="90">
        <v>7.2500000000037104E-2</v>
      </c>
      <c r="N212" s="91">
        <v>474615.03997200006</v>
      </c>
      <c r="O212" s="103">
        <v>99.4</v>
      </c>
      <c r="P212" s="91">
        <v>471.76742442500006</v>
      </c>
      <c r="Q212" s="92">
        <f t="shared" si="3"/>
        <v>3.2738901837497003E-2</v>
      </c>
      <c r="R212" s="92">
        <f>P212/'סכום נכסי הקרן'!$C$42</f>
        <v>3.0946235445279448E-3</v>
      </c>
    </row>
    <row r="213" spans="2:18">
      <c r="B213" s="86" t="s">
        <v>2924</v>
      </c>
      <c r="C213" s="89" t="s">
        <v>2624</v>
      </c>
      <c r="D213" s="88" t="s">
        <v>2765</v>
      </c>
      <c r="E213" s="88"/>
      <c r="F213" s="88" t="s">
        <v>519</v>
      </c>
      <c r="G213" s="102">
        <v>44294</v>
      </c>
      <c r="H213" s="88" t="s">
        <v>130</v>
      </c>
      <c r="I213" s="91">
        <v>7.5700000001352183</v>
      </c>
      <c r="J213" s="89" t="s">
        <v>545</v>
      </c>
      <c r="K213" s="89" t="s">
        <v>132</v>
      </c>
      <c r="L213" s="90">
        <v>0.03</v>
      </c>
      <c r="M213" s="90">
        <v>5.44000000010747E-2</v>
      </c>
      <c r="N213" s="91">
        <v>24507.622908000005</v>
      </c>
      <c r="O213" s="103">
        <v>92.64</v>
      </c>
      <c r="P213" s="91">
        <v>22.703862549000004</v>
      </c>
      <c r="Q213" s="92">
        <f t="shared" si="3"/>
        <v>1.5755634849728857E-3</v>
      </c>
      <c r="R213" s="92">
        <f>P213/'סכום נכסי הקרן'!$C$42</f>
        <v>1.4892912049087721E-4</v>
      </c>
    </row>
    <row r="214" spans="2:18">
      <c r="B214" s="86" t="s">
        <v>2925</v>
      </c>
      <c r="C214" s="89" t="s">
        <v>2624</v>
      </c>
      <c r="D214" s="88" t="s">
        <v>2766</v>
      </c>
      <c r="E214" s="88"/>
      <c r="F214" s="88" t="s">
        <v>519</v>
      </c>
      <c r="G214" s="102">
        <v>42326</v>
      </c>
      <c r="H214" s="88" t="s">
        <v>130</v>
      </c>
      <c r="I214" s="91">
        <v>5.9500000000482318</v>
      </c>
      <c r="J214" s="89" t="s">
        <v>545</v>
      </c>
      <c r="K214" s="89" t="s">
        <v>132</v>
      </c>
      <c r="L214" s="90">
        <v>8.0500000000000002E-2</v>
      </c>
      <c r="M214" s="90">
        <v>9.8500000000068921E-2</v>
      </c>
      <c r="N214" s="91">
        <v>7776.0571490000011</v>
      </c>
      <c r="O214" s="103">
        <v>93.32</v>
      </c>
      <c r="P214" s="91">
        <v>7.2566300070000009</v>
      </c>
      <c r="Q214" s="92">
        <f t="shared" si="3"/>
        <v>5.0358309024784505E-4</v>
      </c>
      <c r="R214" s="92">
        <f>P214/'סכום נכסי הקרן'!$C$42</f>
        <v>4.7600866255148246E-5</v>
      </c>
    </row>
    <row r="215" spans="2:18">
      <c r="B215" s="86" t="s">
        <v>2925</v>
      </c>
      <c r="C215" s="89" t="s">
        <v>2624</v>
      </c>
      <c r="D215" s="88" t="s">
        <v>2767</v>
      </c>
      <c r="E215" s="88"/>
      <c r="F215" s="88" t="s">
        <v>519</v>
      </c>
      <c r="G215" s="102">
        <v>42606</v>
      </c>
      <c r="H215" s="88" t="s">
        <v>130</v>
      </c>
      <c r="I215" s="91">
        <v>5.9400000000518123</v>
      </c>
      <c r="J215" s="89" t="s">
        <v>545</v>
      </c>
      <c r="K215" s="89" t="s">
        <v>132</v>
      </c>
      <c r="L215" s="90">
        <v>8.0500000000000002E-2</v>
      </c>
      <c r="M215" s="90">
        <v>9.8700000001013311E-2</v>
      </c>
      <c r="N215" s="91">
        <v>32708.256254000004</v>
      </c>
      <c r="O215" s="103">
        <v>93.23</v>
      </c>
      <c r="P215" s="91">
        <v>30.493963193000006</v>
      </c>
      <c r="Q215" s="92">
        <f t="shared" si="3"/>
        <v>2.1161674501554871E-3</v>
      </c>
      <c r="R215" s="92">
        <f>P215/'סכום נכסי הקרן'!$C$42</f>
        <v>2.0002936103111237E-4</v>
      </c>
    </row>
    <row r="216" spans="2:18">
      <c r="B216" s="86" t="s">
        <v>2925</v>
      </c>
      <c r="C216" s="89" t="s">
        <v>2624</v>
      </c>
      <c r="D216" s="88" t="s">
        <v>2768</v>
      </c>
      <c r="E216" s="88"/>
      <c r="F216" s="88" t="s">
        <v>519</v>
      </c>
      <c r="G216" s="102">
        <v>42648</v>
      </c>
      <c r="H216" s="88" t="s">
        <v>130</v>
      </c>
      <c r="I216" s="91">
        <v>5.9499999999571243</v>
      </c>
      <c r="J216" s="89" t="s">
        <v>545</v>
      </c>
      <c r="K216" s="89" t="s">
        <v>132</v>
      </c>
      <c r="L216" s="90">
        <v>8.0500000000000002E-2</v>
      </c>
      <c r="M216" s="90">
        <v>9.8599999999013851E-2</v>
      </c>
      <c r="N216" s="91">
        <v>30003.470535000004</v>
      </c>
      <c r="O216" s="103">
        <v>93.28</v>
      </c>
      <c r="P216" s="91">
        <v>27.987288016000001</v>
      </c>
      <c r="Q216" s="92">
        <f t="shared" si="3"/>
        <v>1.9422135306827362E-3</v>
      </c>
      <c r="R216" s="92">
        <f>P216/'סכום נכסי הקרן'!$C$42</f>
        <v>1.8358647917956735E-4</v>
      </c>
    </row>
    <row r="217" spans="2:18">
      <c r="B217" s="86" t="s">
        <v>2925</v>
      </c>
      <c r="C217" s="89" t="s">
        <v>2624</v>
      </c>
      <c r="D217" s="88" t="s">
        <v>2769</v>
      </c>
      <c r="E217" s="88"/>
      <c r="F217" s="88" t="s">
        <v>519</v>
      </c>
      <c r="G217" s="102">
        <v>42718</v>
      </c>
      <c r="H217" s="88" t="s">
        <v>130</v>
      </c>
      <c r="I217" s="91">
        <v>5.9399999999508992</v>
      </c>
      <c r="J217" s="89" t="s">
        <v>545</v>
      </c>
      <c r="K217" s="89" t="s">
        <v>132</v>
      </c>
      <c r="L217" s="90">
        <v>8.0500000000000002E-2</v>
      </c>
      <c r="M217" s="90">
        <v>9.8599999999365778E-2</v>
      </c>
      <c r="N217" s="91">
        <v>20962.670324000002</v>
      </c>
      <c r="O217" s="103">
        <v>93.27</v>
      </c>
      <c r="P217" s="91">
        <v>19.551918384000004</v>
      </c>
      <c r="Q217" s="92">
        <f t="shared" si="3"/>
        <v>1.3568303014747287E-3</v>
      </c>
      <c r="R217" s="92">
        <f>P217/'סכום נכסי הקרן'!$C$42</f>
        <v>1.2825350763792336E-4</v>
      </c>
    </row>
    <row r="218" spans="2:18">
      <c r="B218" s="86" t="s">
        <v>2925</v>
      </c>
      <c r="C218" s="89" t="s">
        <v>2624</v>
      </c>
      <c r="D218" s="88" t="s">
        <v>2770</v>
      </c>
      <c r="E218" s="88"/>
      <c r="F218" s="88" t="s">
        <v>519</v>
      </c>
      <c r="G218" s="102">
        <v>42900</v>
      </c>
      <c r="H218" s="88" t="s">
        <v>130</v>
      </c>
      <c r="I218" s="91">
        <v>5.9300000000290218</v>
      </c>
      <c r="J218" s="89" t="s">
        <v>545</v>
      </c>
      <c r="K218" s="89" t="s">
        <v>132</v>
      </c>
      <c r="L218" s="90">
        <v>8.0500000000000002E-2</v>
      </c>
      <c r="M218" s="90">
        <v>9.9200000000641067E-2</v>
      </c>
      <c r="N218" s="91">
        <v>24831.079357000002</v>
      </c>
      <c r="O218" s="103">
        <v>92.97</v>
      </c>
      <c r="P218" s="91">
        <v>23.085497381000007</v>
      </c>
      <c r="Q218" s="92">
        <f t="shared" si="3"/>
        <v>1.6020475206560321E-3</v>
      </c>
      <c r="R218" s="92">
        <f>P218/'סכום נכסי הקרן'!$C$42</f>
        <v>1.5143250685325404E-4</v>
      </c>
    </row>
    <row r="219" spans="2:18">
      <c r="B219" s="86" t="s">
        <v>2925</v>
      </c>
      <c r="C219" s="89" t="s">
        <v>2624</v>
      </c>
      <c r="D219" s="88" t="s">
        <v>2771</v>
      </c>
      <c r="E219" s="88"/>
      <c r="F219" s="88" t="s">
        <v>519</v>
      </c>
      <c r="G219" s="102">
        <v>43075</v>
      </c>
      <c r="H219" s="88" t="s">
        <v>130</v>
      </c>
      <c r="I219" s="91">
        <v>5.9300000002082776</v>
      </c>
      <c r="J219" s="89" t="s">
        <v>545</v>
      </c>
      <c r="K219" s="89" t="s">
        <v>132</v>
      </c>
      <c r="L219" s="90">
        <v>8.0500000000000002E-2</v>
      </c>
      <c r="M219" s="90">
        <v>9.9400000003382796E-2</v>
      </c>
      <c r="N219" s="91">
        <v>15407.825408000002</v>
      </c>
      <c r="O219" s="103">
        <v>92.86</v>
      </c>
      <c r="P219" s="91">
        <v>14.307733214000002</v>
      </c>
      <c r="Q219" s="92">
        <f t="shared" si="3"/>
        <v>9.9290338619958973E-4</v>
      </c>
      <c r="R219" s="92">
        <f>P219/'סכום נכסי הקרן'!$C$42</f>
        <v>9.385355109423818E-5</v>
      </c>
    </row>
    <row r="220" spans="2:18">
      <c r="B220" s="86" t="s">
        <v>2925</v>
      </c>
      <c r="C220" s="89" t="s">
        <v>2624</v>
      </c>
      <c r="D220" s="88" t="s">
        <v>2772</v>
      </c>
      <c r="E220" s="88"/>
      <c r="F220" s="88" t="s">
        <v>519</v>
      </c>
      <c r="G220" s="102">
        <v>43292</v>
      </c>
      <c r="H220" s="88" t="s">
        <v>130</v>
      </c>
      <c r="I220" s="91">
        <v>5.9200000000277004</v>
      </c>
      <c r="J220" s="89" t="s">
        <v>545</v>
      </c>
      <c r="K220" s="89" t="s">
        <v>132</v>
      </c>
      <c r="L220" s="90">
        <v>8.0500000000000002E-2</v>
      </c>
      <c r="M220" s="90">
        <v>9.9500000000333419E-2</v>
      </c>
      <c r="N220" s="91">
        <v>42013.637282000011</v>
      </c>
      <c r="O220" s="103">
        <v>92.8</v>
      </c>
      <c r="P220" s="91">
        <v>38.988727526000012</v>
      </c>
      <c r="Q220" s="92">
        <f t="shared" si="3"/>
        <v>2.7056724503570656E-3</v>
      </c>
      <c r="R220" s="92">
        <f>P220/'סכום נכסי הקרן'!$C$42</f>
        <v>2.5575194031296619E-4</v>
      </c>
    </row>
    <row r="221" spans="2:18">
      <c r="B221" s="86" t="s">
        <v>2897</v>
      </c>
      <c r="C221" s="89" t="s">
        <v>2624</v>
      </c>
      <c r="D221" s="88" t="s">
        <v>2773</v>
      </c>
      <c r="E221" s="88"/>
      <c r="F221" s="88" t="s">
        <v>519</v>
      </c>
      <c r="G221" s="102">
        <v>44858</v>
      </c>
      <c r="H221" s="88" t="s">
        <v>130</v>
      </c>
      <c r="I221" s="91">
        <v>5.5900000001645234</v>
      </c>
      <c r="J221" s="89" t="s">
        <v>545</v>
      </c>
      <c r="K221" s="89" t="s">
        <v>132</v>
      </c>
      <c r="L221" s="90">
        <v>3.49E-2</v>
      </c>
      <c r="M221" s="90">
        <v>4.4800000000496672E-2</v>
      </c>
      <c r="N221" s="91">
        <v>3259.911966000001</v>
      </c>
      <c r="O221" s="103">
        <v>98.82</v>
      </c>
      <c r="P221" s="91">
        <v>3.2214447330000002</v>
      </c>
      <c r="Q221" s="92">
        <f t="shared" si="3"/>
        <v>2.2355626401537491E-4</v>
      </c>
      <c r="R221" s="92">
        <f>P221/'סכום נכסי הקרן'!$C$42</f>
        <v>2.1131511422790491E-5</v>
      </c>
    </row>
    <row r="222" spans="2:18">
      <c r="B222" s="86" t="s">
        <v>2897</v>
      </c>
      <c r="C222" s="89" t="s">
        <v>2624</v>
      </c>
      <c r="D222" s="88" t="s">
        <v>2774</v>
      </c>
      <c r="E222" s="88"/>
      <c r="F222" s="88" t="s">
        <v>519</v>
      </c>
      <c r="G222" s="102">
        <v>44858</v>
      </c>
      <c r="H222" s="88" t="s">
        <v>130</v>
      </c>
      <c r="I222" s="91">
        <v>5.6099999997493022</v>
      </c>
      <c r="J222" s="89" t="s">
        <v>545</v>
      </c>
      <c r="K222" s="89" t="s">
        <v>132</v>
      </c>
      <c r="L222" s="90">
        <v>3.49E-2</v>
      </c>
      <c r="M222" s="90">
        <v>4.4699999995921502E-2</v>
      </c>
      <c r="N222" s="91">
        <v>2704.1881640000006</v>
      </c>
      <c r="O222" s="103">
        <v>98.83</v>
      </c>
      <c r="P222" s="91">
        <v>2.6725489470000006</v>
      </c>
      <c r="Q222" s="92">
        <f t="shared" si="3"/>
        <v>1.8546494120144332E-4</v>
      </c>
      <c r="R222" s="92">
        <f>P222/'סכום נכסי הקרן'!$C$42</f>
        <v>1.7530953743510088E-5</v>
      </c>
    </row>
    <row r="223" spans="2:18">
      <c r="B223" s="86" t="s">
        <v>2897</v>
      </c>
      <c r="C223" s="89" t="s">
        <v>2624</v>
      </c>
      <c r="D223" s="88" t="s">
        <v>2775</v>
      </c>
      <c r="E223" s="88"/>
      <c r="F223" s="88" t="s">
        <v>519</v>
      </c>
      <c r="G223" s="102">
        <v>44858</v>
      </c>
      <c r="H223" s="88" t="s">
        <v>130</v>
      </c>
      <c r="I223" s="91">
        <v>5.4900000001104665</v>
      </c>
      <c r="J223" s="89" t="s">
        <v>545</v>
      </c>
      <c r="K223" s="89" t="s">
        <v>132</v>
      </c>
      <c r="L223" s="90">
        <v>3.49E-2</v>
      </c>
      <c r="M223" s="90">
        <v>4.4900000001104674E-2</v>
      </c>
      <c r="N223" s="91">
        <v>3388.0498600000005</v>
      </c>
      <c r="O223" s="103">
        <v>98.86</v>
      </c>
      <c r="P223" s="91">
        <v>3.3494257870000004</v>
      </c>
      <c r="Q223" s="92">
        <f t="shared" si="3"/>
        <v>2.3243767241077699E-4</v>
      </c>
      <c r="R223" s="92">
        <f>P223/'סכום נכסי הקרן'!$C$42</f>
        <v>2.1971020813343731E-5</v>
      </c>
    </row>
    <row r="224" spans="2:18">
      <c r="B224" s="86" t="s">
        <v>2897</v>
      </c>
      <c r="C224" s="89" t="s">
        <v>2624</v>
      </c>
      <c r="D224" s="88" t="s">
        <v>2776</v>
      </c>
      <c r="E224" s="88"/>
      <c r="F224" s="88" t="s">
        <v>519</v>
      </c>
      <c r="G224" s="102">
        <v>44858</v>
      </c>
      <c r="H224" s="88" t="s">
        <v>130</v>
      </c>
      <c r="I224" s="91">
        <v>5.5199999998628595</v>
      </c>
      <c r="J224" s="89" t="s">
        <v>545</v>
      </c>
      <c r="K224" s="89" t="s">
        <v>132</v>
      </c>
      <c r="L224" s="90">
        <v>3.49E-2</v>
      </c>
      <c r="M224" s="90">
        <v>4.4799999998922466E-2</v>
      </c>
      <c r="N224" s="91">
        <v>4130.483940000001</v>
      </c>
      <c r="O224" s="103">
        <v>98.86</v>
      </c>
      <c r="P224" s="91">
        <v>4.0833960530000004</v>
      </c>
      <c r="Q224" s="92">
        <f t="shared" si="3"/>
        <v>2.8337247470134014E-4</v>
      </c>
      <c r="R224" s="92">
        <f>P224/'סכום נכסי הקרן'!$C$42</f>
        <v>2.6785600092350586E-5</v>
      </c>
    </row>
    <row r="225" spans="2:18">
      <c r="B225" s="86" t="s">
        <v>2897</v>
      </c>
      <c r="C225" s="89" t="s">
        <v>2624</v>
      </c>
      <c r="D225" s="88" t="s">
        <v>2777</v>
      </c>
      <c r="E225" s="88"/>
      <c r="F225" s="88" t="s">
        <v>519</v>
      </c>
      <c r="G225" s="102">
        <v>44858</v>
      </c>
      <c r="H225" s="88" t="s">
        <v>130</v>
      </c>
      <c r="I225" s="91">
        <v>5.7400000001415989</v>
      </c>
      <c r="J225" s="89" t="s">
        <v>545</v>
      </c>
      <c r="K225" s="89" t="s">
        <v>132</v>
      </c>
      <c r="L225" s="90">
        <v>3.49E-2</v>
      </c>
      <c r="M225" s="90">
        <v>4.4599999999416946E-2</v>
      </c>
      <c r="N225" s="91">
        <v>2431.0537750000003</v>
      </c>
      <c r="O225" s="103">
        <v>98.77</v>
      </c>
      <c r="P225" s="91">
        <v>2.4011516090000002</v>
      </c>
      <c r="Q225" s="92">
        <f t="shared" si="3"/>
        <v>1.6663097694761734E-4</v>
      </c>
      <c r="R225" s="92">
        <f>P225/'סכום נכסי הקרן'!$C$42</f>
        <v>1.5750685440498993E-5</v>
      </c>
    </row>
    <row r="226" spans="2:18">
      <c r="B226" s="86" t="s">
        <v>2926</v>
      </c>
      <c r="C226" s="89" t="s">
        <v>2623</v>
      </c>
      <c r="D226" s="88">
        <v>9637</v>
      </c>
      <c r="E226" s="88"/>
      <c r="F226" s="88" t="s">
        <v>519</v>
      </c>
      <c r="G226" s="102">
        <v>45104</v>
      </c>
      <c r="H226" s="88" t="s">
        <v>130</v>
      </c>
      <c r="I226" s="91">
        <v>2.7399999999848923</v>
      </c>
      <c r="J226" s="89" t="s">
        <v>332</v>
      </c>
      <c r="K226" s="89" t="s">
        <v>132</v>
      </c>
      <c r="L226" s="90">
        <v>5.2159000000000004E-2</v>
      </c>
      <c r="M226" s="90">
        <v>5.6700000000083468E-2</v>
      </c>
      <c r="N226" s="91">
        <v>25377.750000000004</v>
      </c>
      <c r="O226" s="103">
        <v>99.12</v>
      </c>
      <c r="P226" s="91">
        <v>25.154425937000006</v>
      </c>
      <c r="Q226" s="92">
        <f t="shared" si="3"/>
        <v>1.7456234553154346E-3</v>
      </c>
      <c r="R226" s="92">
        <f>P226/'סכום נכסי הקרן'!$C$42</f>
        <v>1.6500392931665826E-4</v>
      </c>
    </row>
    <row r="227" spans="2:18">
      <c r="B227" s="86" t="s">
        <v>2927</v>
      </c>
      <c r="C227" s="89" t="s">
        <v>2623</v>
      </c>
      <c r="D227" s="88">
        <v>9577</v>
      </c>
      <c r="E227" s="88"/>
      <c r="F227" s="88" t="s">
        <v>519</v>
      </c>
      <c r="G227" s="102">
        <v>45063</v>
      </c>
      <c r="H227" s="88" t="s">
        <v>130</v>
      </c>
      <c r="I227" s="91">
        <v>3.7900000000343872</v>
      </c>
      <c r="J227" s="89" t="s">
        <v>332</v>
      </c>
      <c r="K227" s="89" t="s">
        <v>132</v>
      </c>
      <c r="L227" s="90">
        <v>4.4344000000000001E-2</v>
      </c>
      <c r="M227" s="90">
        <v>4.4700000000197991E-2</v>
      </c>
      <c r="N227" s="91">
        <v>38066.625000000007</v>
      </c>
      <c r="O227" s="103">
        <v>100.84</v>
      </c>
      <c r="P227" s="91">
        <v>38.386383792000011</v>
      </c>
      <c r="Q227" s="92">
        <f t="shared" si="3"/>
        <v>2.6638720390550503E-3</v>
      </c>
      <c r="R227" s="92">
        <f>P227/'סכום נכסי הקרן'!$C$42</f>
        <v>2.5180078344068488E-4</v>
      </c>
    </row>
    <row r="228" spans="2:18">
      <c r="B228" s="86" t="s">
        <v>2928</v>
      </c>
      <c r="C228" s="89" t="s">
        <v>2623</v>
      </c>
      <c r="D228" s="88" t="s">
        <v>2778</v>
      </c>
      <c r="E228" s="88"/>
      <c r="F228" s="88" t="s">
        <v>519</v>
      </c>
      <c r="G228" s="102">
        <v>42372</v>
      </c>
      <c r="H228" s="88" t="s">
        <v>130</v>
      </c>
      <c r="I228" s="91">
        <v>9.6800000000348394</v>
      </c>
      <c r="J228" s="89" t="s">
        <v>128</v>
      </c>
      <c r="K228" s="89" t="s">
        <v>132</v>
      </c>
      <c r="L228" s="90">
        <v>6.7000000000000004E-2</v>
      </c>
      <c r="M228" s="90">
        <v>3.1100000000074655E-2</v>
      </c>
      <c r="N228" s="91">
        <v>31046.486030000007</v>
      </c>
      <c r="O228" s="103">
        <v>155.31</v>
      </c>
      <c r="P228" s="91">
        <v>48.218296324000015</v>
      </c>
      <c r="Q228" s="92">
        <f t="shared" si="3"/>
        <v>3.3461701431522677E-3</v>
      </c>
      <c r="R228" s="92">
        <f>P228/'סכום נכסי הקרן'!$C$42</f>
        <v>3.1629457091732232E-4</v>
      </c>
    </row>
    <row r="229" spans="2:18">
      <c r="B229" s="86" t="s">
        <v>2929</v>
      </c>
      <c r="C229" s="89" t="s">
        <v>2624</v>
      </c>
      <c r="D229" s="88" t="s">
        <v>2779</v>
      </c>
      <c r="E229" s="88"/>
      <c r="F229" s="88" t="s">
        <v>2780</v>
      </c>
      <c r="G229" s="102">
        <v>41816</v>
      </c>
      <c r="H229" s="88" t="s">
        <v>130</v>
      </c>
      <c r="I229" s="91">
        <v>5.8300000000068355</v>
      </c>
      <c r="J229" s="89" t="s">
        <v>545</v>
      </c>
      <c r="K229" s="89" t="s">
        <v>132</v>
      </c>
      <c r="L229" s="90">
        <v>4.4999999999999998E-2</v>
      </c>
      <c r="M229" s="90">
        <v>8.1100000001162117E-2</v>
      </c>
      <c r="N229" s="91">
        <v>9723.0436440000012</v>
      </c>
      <c r="O229" s="103">
        <v>90.27</v>
      </c>
      <c r="P229" s="91">
        <v>8.776991618000002</v>
      </c>
      <c r="Q229" s="92">
        <f t="shared" si="3"/>
        <v>6.0909052243372482E-4</v>
      </c>
      <c r="R229" s="92">
        <f>P229/'סכום נכסי הקרן'!$C$42</f>
        <v>5.7573888117205651E-5</v>
      </c>
    </row>
    <row r="230" spans="2:18">
      <c r="B230" s="86" t="s">
        <v>2929</v>
      </c>
      <c r="C230" s="89" t="s">
        <v>2624</v>
      </c>
      <c r="D230" s="88" t="s">
        <v>2781</v>
      </c>
      <c r="E230" s="88"/>
      <c r="F230" s="88" t="s">
        <v>2780</v>
      </c>
      <c r="G230" s="102">
        <v>42625</v>
      </c>
      <c r="H230" s="88" t="s">
        <v>130</v>
      </c>
      <c r="I230" s="91">
        <v>5.8300000000895595</v>
      </c>
      <c r="J230" s="89" t="s">
        <v>545</v>
      </c>
      <c r="K230" s="89" t="s">
        <v>132</v>
      </c>
      <c r="L230" s="90">
        <v>4.4999999999999998E-2</v>
      </c>
      <c r="M230" s="90">
        <v>8.1100000003012429E-2</v>
      </c>
      <c r="N230" s="91">
        <v>2707.4649290000007</v>
      </c>
      <c r="O230" s="103">
        <v>90.73</v>
      </c>
      <c r="P230" s="91">
        <v>2.4564829660000003</v>
      </c>
      <c r="Q230" s="92">
        <f t="shared" si="3"/>
        <v>1.7047076700426735E-4</v>
      </c>
      <c r="R230" s="92">
        <f>P230/'סכום נכסי הקרן'!$C$42</f>
        <v>1.6113639114826085E-5</v>
      </c>
    </row>
    <row r="231" spans="2:18">
      <c r="B231" s="86" t="s">
        <v>2929</v>
      </c>
      <c r="C231" s="89" t="s">
        <v>2624</v>
      </c>
      <c r="D231" s="88" t="s">
        <v>2782</v>
      </c>
      <c r="E231" s="88"/>
      <c r="F231" s="88" t="s">
        <v>2780</v>
      </c>
      <c r="G231" s="102">
        <v>42716</v>
      </c>
      <c r="H231" s="88" t="s">
        <v>130</v>
      </c>
      <c r="I231" s="91">
        <v>5.8300000006444135</v>
      </c>
      <c r="J231" s="89" t="s">
        <v>545</v>
      </c>
      <c r="K231" s="89" t="s">
        <v>132</v>
      </c>
      <c r="L231" s="90">
        <v>4.4999999999999998E-2</v>
      </c>
      <c r="M231" s="90">
        <v>8.1100000007518158E-2</v>
      </c>
      <c r="N231" s="91">
        <v>2048.3562900000006</v>
      </c>
      <c r="O231" s="103">
        <v>90.91</v>
      </c>
      <c r="P231" s="91">
        <v>1.8621608600000001</v>
      </c>
      <c r="Q231" s="92">
        <f t="shared" si="3"/>
        <v>1.2922702680346048E-4</v>
      </c>
      <c r="R231" s="92">
        <f>P231/'סכום נכסי הקרן'!$C$42</f>
        <v>1.2215101218737365E-5</v>
      </c>
    </row>
    <row r="232" spans="2:18">
      <c r="B232" s="86" t="s">
        <v>2929</v>
      </c>
      <c r="C232" s="89" t="s">
        <v>2624</v>
      </c>
      <c r="D232" s="88" t="s">
        <v>2783</v>
      </c>
      <c r="E232" s="88"/>
      <c r="F232" s="88" t="s">
        <v>2780</v>
      </c>
      <c r="G232" s="102">
        <v>42803</v>
      </c>
      <c r="H232" s="88" t="s">
        <v>130</v>
      </c>
      <c r="I232" s="91">
        <v>5.8299999999708501</v>
      </c>
      <c r="J232" s="89" t="s">
        <v>545</v>
      </c>
      <c r="K232" s="89" t="s">
        <v>132</v>
      </c>
      <c r="L232" s="90">
        <v>4.4999999999999998E-2</v>
      </c>
      <c r="M232" s="90">
        <v>8.1100000000041667E-2</v>
      </c>
      <c r="N232" s="91">
        <v>13127.404479000003</v>
      </c>
      <c r="O232" s="103">
        <v>91.46</v>
      </c>
      <c r="P232" s="91">
        <v>12.006325044999999</v>
      </c>
      <c r="Q232" s="92">
        <f t="shared" si="3"/>
        <v>8.3319423242591065E-4</v>
      </c>
      <c r="R232" s="92">
        <f>P232/'סכום נכסי הקרן'!$C$42</f>
        <v>7.8757146517265122E-5</v>
      </c>
    </row>
    <row r="233" spans="2:18">
      <c r="B233" s="86" t="s">
        <v>2929</v>
      </c>
      <c r="C233" s="89" t="s">
        <v>2624</v>
      </c>
      <c r="D233" s="88" t="s">
        <v>2784</v>
      </c>
      <c r="E233" s="88"/>
      <c r="F233" s="88" t="s">
        <v>2780</v>
      </c>
      <c r="G233" s="102">
        <v>42898</v>
      </c>
      <c r="H233" s="88" t="s">
        <v>130</v>
      </c>
      <c r="I233" s="91">
        <v>5.830000000302662</v>
      </c>
      <c r="J233" s="89" t="s">
        <v>545</v>
      </c>
      <c r="K233" s="89" t="s">
        <v>132</v>
      </c>
      <c r="L233" s="90">
        <v>4.4999999999999998E-2</v>
      </c>
      <c r="M233" s="90">
        <v>8.1100000006943437E-2</v>
      </c>
      <c r="N233" s="91">
        <v>2468.9283870000004</v>
      </c>
      <c r="O233" s="103">
        <v>91</v>
      </c>
      <c r="P233" s="91">
        <v>2.2467249040000006</v>
      </c>
      <c r="Q233" s="92">
        <f t="shared" si="3"/>
        <v>1.5591433888757078E-4</v>
      </c>
      <c r="R233" s="92">
        <f>P233/'סכום נכסי הקרן'!$C$42</f>
        <v>1.4737702151584259E-5</v>
      </c>
    </row>
    <row r="234" spans="2:18">
      <c r="B234" s="86" t="s">
        <v>2929</v>
      </c>
      <c r="C234" s="89" t="s">
        <v>2624</v>
      </c>
      <c r="D234" s="88" t="s">
        <v>2785</v>
      </c>
      <c r="E234" s="88"/>
      <c r="F234" s="88" t="s">
        <v>2780</v>
      </c>
      <c r="G234" s="102">
        <v>42989</v>
      </c>
      <c r="H234" s="88" t="s">
        <v>130</v>
      </c>
      <c r="I234" s="91">
        <v>5.8300000004115864</v>
      </c>
      <c r="J234" s="89" t="s">
        <v>545</v>
      </c>
      <c r="K234" s="89" t="s">
        <v>132</v>
      </c>
      <c r="L234" s="90">
        <v>4.4999999999999998E-2</v>
      </c>
      <c r="M234" s="90">
        <v>8.1100000006648701E-2</v>
      </c>
      <c r="N234" s="91">
        <v>3111.1605639999998</v>
      </c>
      <c r="O234" s="103">
        <v>91.37</v>
      </c>
      <c r="P234" s="91">
        <v>2.8426675009999998</v>
      </c>
      <c r="Q234" s="92">
        <f t="shared" si="3"/>
        <v>1.9727053512716026E-4</v>
      </c>
      <c r="R234" s="92">
        <f>P234/'סכום נכסי הקרן'!$C$42</f>
        <v>1.8646869882084297E-5</v>
      </c>
    </row>
    <row r="235" spans="2:18">
      <c r="B235" s="86" t="s">
        <v>2929</v>
      </c>
      <c r="C235" s="89" t="s">
        <v>2624</v>
      </c>
      <c r="D235" s="88" t="s">
        <v>2786</v>
      </c>
      <c r="E235" s="88"/>
      <c r="F235" s="88" t="s">
        <v>2780</v>
      </c>
      <c r="G235" s="102">
        <v>43080</v>
      </c>
      <c r="H235" s="88" t="s">
        <v>130</v>
      </c>
      <c r="I235" s="91">
        <v>5.8300000031786405</v>
      </c>
      <c r="J235" s="89" t="s">
        <v>545</v>
      </c>
      <c r="K235" s="89" t="s">
        <v>132</v>
      </c>
      <c r="L235" s="90">
        <v>4.4999999999999998E-2</v>
      </c>
      <c r="M235" s="90">
        <v>8.1100000048708681E-2</v>
      </c>
      <c r="N235" s="91">
        <v>963.94507100000021</v>
      </c>
      <c r="O235" s="103">
        <v>90.73</v>
      </c>
      <c r="P235" s="91">
        <v>0.87458743400000027</v>
      </c>
      <c r="Q235" s="92">
        <f t="shared" si="3"/>
        <v>6.0693109925792207E-5</v>
      </c>
      <c r="R235" s="92">
        <f>P235/'סכום נכסי הקרן'!$C$42</f>
        <v>5.736977003665402E-6</v>
      </c>
    </row>
    <row r="236" spans="2:18">
      <c r="B236" s="86" t="s">
        <v>2929</v>
      </c>
      <c r="C236" s="89" t="s">
        <v>2624</v>
      </c>
      <c r="D236" s="88" t="s">
        <v>2787</v>
      </c>
      <c r="E236" s="88"/>
      <c r="F236" s="88" t="s">
        <v>2780</v>
      </c>
      <c r="G236" s="102">
        <v>43171</v>
      </c>
      <c r="H236" s="88" t="s">
        <v>130</v>
      </c>
      <c r="I236" s="91">
        <v>5.7200000012764241</v>
      </c>
      <c r="J236" s="89" t="s">
        <v>545</v>
      </c>
      <c r="K236" s="89" t="s">
        <v>132</v>
      </c>
      <c r="L236" s="90">
        <v>4.4999999999999998E-2</v>
      </c>
      <c r="M236" s="90">
        <v>8.1800000014587704E-2</v>
      </c>
      <c r="N236" s="91">
        <v>720.24560300000007</v>
      </c>
      <c r="O236" s="103">
        <v>91.37</v>
      </c>
      <c r="P236" s="91">
        <v>0.65808842800000011</v>
      </c>
      <c r="Q236" s="92">
        <f t="shared" si="3"/>
        <v>4.5668885406711419E-5</v>
      </c>
      <c r="R236" s="92">
        <f>P236/'סכום נכסי הקרן'!$C$42</f>
        <v>4.3168218877179911E-6</v>
      </c>
    </row>
    <row r="237" spans="2:18">
      <c r="B237" s="86" t="s">
        <v>2929</v>
      </c>
      <c r="C237" s="89" t="s">
        <v>2624</v>
      </c>
      <c r="D237" s="88" t="s">
        <v>2788</v>
      </c>
      <c r="E237" s="88"/>
      <c r="F237" s="88" t="s">
        <v>2780</v>
      </c>
      <c r="G237" s="102">
        <v>43341</v>
      </c>
      <c r="H237" s="88" t="s">
        <v>130</v>
      </c>
      <c r="I237" s="91">
        <v>5.8699999998061765</v>
      </c>
      <c r="J237" s="89" t="s">
        <v>545</v>
      </c>
      <c r="K237" s="89" t="s">
        <v>132</v>
      </c>
      <c r="L237" s="90">
        <v>4.4999999999999998E-2</v>
      </c>
      <c r="M237" s="90">
        <v>7.849999999636581E-2</v>
      </c>
      <c r="N237" s="91">
        <v>1806.9217920000003</v>
      </c>
      <c r="O237" s="103">
        <v>91.37</v>
      </c>
      <c r="P237" s="91">
        <v>1.6509844360000001</v>
      </c>
      <c r="Q237" s="92">
        <f t="shared" si="3"/>
        <v>1.1457216964761471E-4</v>
      </c>
      <c r="R237" s="92">
        <f>P237/'סכום נכסי הקרן'!$C$42</f>
        <v>1.082986031416213E-5</v>
      </c>
    </row>
    <row r="238" spans="2:18">
      <c r="B238" s="86" t="s">
        <v>2929</v>
      </c>
      <c r="C238" s="89" t="s">
        <v>2624</v>
      </c>
      <c r="D238" s="88" t="s">
        <v>2789</v>
      </c>
      <c r="E238" s="88"/>
      <c r="F238" s="88" t="s">
        <v>2780</v>
      </c>
      <c r="G238" s="102">
        <v>43990</v>
      </c>
      <c r="H238" s="88" t="s">
        <v>130</v>
      </c>
      <c r="I238" s="91">
        <v>5.8299999993382849</v>
      </c>
      <c r="J238" s="89" t="s">
        <v>545</v>
      </c>
      <c r="K238" s="89" t="s">
        <v>132</v>
      </c>
      <c r="L238" s="90">
        <v>4.4999999999999998E-2</v>
      </c>
      <c r="M238" s="90">
        <v>8.1099999988852201E-2</v>
      </c>
      <c r="N238" s="91">
        <v>1863.6364900000003</v>
      </c>
      <c r="O238" s="103">
        <v>90.01</v>
      </c>
      <c r="P238" s="91">
        <v>1.6774593170000001</v>
      </c>
      <c r="Q238" s="92">
        <f t="shared" si="3"/>
        <v>1.1640942776537228E-4</v>
      </c>
      <c r="R238" s="92">
        <f>P238/'סכום נכסי הקרן'!$C$42</f>
        <v>1.1003525950743615E-5</v>
      </c>
    </row>
    <row r="239" spans="2:18">
      <c r="B239" s="86" t="s">
        <v>2929</v>
      </c>
      <c r="C239" s="89" t="s">
        <v>2624</v>
      </c>
      <c r="D239" s="88" t="s">
        <v>2790</v>
      </c>
      <c r="E239" s="88"/>
      <c r="F239" s="88" t="s">
        <v>2780</v>
      </c>
      <c r="G239" s="102">
        <v>41893</v>
      </c>
      <c r="H239" s="88" t="s">
        <v>130</v>
      </c>
      <c r="I239" s="91">
        <v>5.830000000530525</v>
      </c>
      <c r="J239" s="89" t="s">
        <v>545</v>
      </c>
      <c r="K239" s="89" t="s">
        <v>132</v>
      </c>
      <c r="L239" s="90">
        <v>4.4999999999999998E-2</v>
      </c>
      <c r="M239" s="90">
        <v>8.1100000008570039E-2</v>
      </c>
      <c r="N239" s="91">
        <v>1907.5631670000002</v>
      </c>
      <c r="O239" s="103">
        <v>89.92</v>
      </c>
      <c r="P239" s="91">
        <v>1.7152808230000003</v>
      </c>
      <c r="Q239" s="92">
        <f t="shared" si="3"/>
        <v>1.1903409938993282E-4</v>
      </c>
      <c r="R239" s="92">
        <f>P239/'סכום נכסי הקרן'!$C$42</f>
        <v>1.1251621340330466E-5</v>
      </c>
    </row>
    <row r="240" spans="2:18">
      <c r="B240" s="86" t="s">
        <v>2929</v>
      </c>
      <c r="C240" s="89" t="s">
        <v>2624</v>
      </c>
      <c r="D240" s="88" t="s">
        <v>2791</v>
      </c>
      <c r="E240" s="88"/>
      <c r="F240" s="88" t="s">
        <v>2780</v>
      </c>
      <c r="G240" s="102">
        <v>42151</v>
      </c>
      <c r="H240" s="88" t="s">
        <v>130</v>
      </c>
      <c r="I240" s="91">
        <v>5.83000000017653</v>
      </c>
      <c r="J240" s="89" t="s">
        <v>545</v>
      </c>
      <c r="K240" s="89" t="s">
        <v>132</v>
      </c>
      <c r="L240" s="90">
        <v>4.4999999999999998E-2</v>
      </c>
      <c r="M240" s="90">
        <v>8.1100000003215364E-2</v>
      </c>
      <c r="N240" s="91">
        <v>6985.8213130000013</v>
      </c>
      <c r="O240" s="103">
        <v>90.82</v>
      </c>
      <c r="P240" s="91">
        <v>6.3445232360000006</v>
      </c>
      <c r="Q240" s="92">
        <f t="shared" si="3"/>
        <v>4.4028627810045897E-4</v>
      </c>
      <c r="R240" s="92">
        <f>P240/'סכום נכסי הקרן'!$C$42</f>
        <v>4.1617775981163696E-5</v>
      </c>
    </row>
    <row r="241" spans="2:18">
      <c r="B241" s="86" t="s">
        <v>2929</v>
      </c>
      <c r="C241" s="89" t="s">
        <v>2624</v>
      </c>
      <c r="D241" s="88" t="s">
        <v>2792</v>
      </c>
      <c r="E241" s="88"/>
      <c r="F241" s="88" t="s">
        <v>2780</v>
      </c>
      <c r="G241" s="102">
        <v>42166</v>
      </c>
      <c r="H241" s="88" t="s">
        <v>130</v>
      </c>
      <c r="I241" s="91">
        <v>5.8299999999430439</v>
      </c>
      <c r="J241" s="89" t="s">
        <v>545</v>
      </c>
      <c r="K241" s="89" t="s">
        <v>132</v>
      </c>
      <c r="L241" s="90">
        <v>4.4999999999999998E-2</v>
      </c>
      <c r="M241" s="90">
        <v>8.1100000000368558E-2</v>
      </c>
      <c r="N241" s="91">
        <v>6572.8899950000014</v>
      </c>
      <c r="O241" s="103">
        <v>90.82</v>
      </c>
      <c r="P241" s="91">
        <v>5.9694989980000006</v>
      </c>
      <c r="Q241" s="92">
        <f t="shared" si="3"/>
        <v>4.1426099301527397E-4</v>
      </c>
      <c r="R241" s="92">
        <f>P241/'סכום נכסי הקרן'!$C$42</f>
        <v>3.9157752722673638E-5</v>
      </c>
    </row>
    <row r="242" spans="2:18">
      <c r="B242" s="86" t="s">
        <v>2929</v>
      </c>
      <c r="C242" s="89" t="s">
        <v>2624</v>
      </c>
      <c r="D242" s="88" t="s">
        <v>2793</v>
      </c>
      <c r="E242" s="88"/>
      <c r="F242" s="88" t="s">
        <v>2780</v>
      </c>
      <c r="G242" s="102">
        <v>42257</v>
      </c>
      <c r="H242" s="88" t="s">
        <v>130</v>
      </c>
      <c r="I242" s="91">
        <v>5.8300000003714452</v>
      </c>
      <c r="J242" s="89" t="s">
        <v>545</v>
      </c>
      <c r="K242" s="89" t="s">
        <v>132</v>
      </c>
      <c r="L242" s="90">
        <v>4.4999999999999998E-2</v>
      </c>
      <c r="M242" s="90">
        <v>8.1100000002825523E-2</v>
      </c>
      <c r="N242" s="91">
        <v>3492.8630840000005</v>
      </c>
      <c r="O242" s="103">
        <v>90.18</v>
      </c>
      <c r="P242" s="91">
        <v>3.1498639010000007</v>
      </c>
      <c r="Q242" s="92">
        <f t="shared" si="3"/>
        <v>2.1858882092591058E-4</v>
      </c>
      <c r="R242" s="92">
        <f>P242/'סכום נכסי הקרן'!$C$42</f>
        <v>2.0661967074080773E-5</v>
      </c>
    </row>
    <row r="243" spans="2:18">
      <c r="B243" s="86" t="s">
        <v>2929</v>
      </c>
      <c r="C243" s="89" t="s">
        <v>2624</v>
      </c>
      <c r="D243" s="88" t="s">
        <v>2794</v>
      </c>
      <c r="E243" s="88"/>
      <c r="F243" s="88" t="s">
        <v>2780</v>
      </c>
      <c r="G243" s="102">
        <v>42348</v>
      </c>
      <c r="H243" s="88" t="s">
        <v>130</v>
      </c>
      <c r="I243" s="91">
        <v>5.8300000004231718</v>
      </c>
      <c r="J243" s="89" t="s">
        <v>545</v>
      </c>
      <c r="K243" s="89" t="s">
        <v>132</v>
      </c>
      <c r="L243" s="90">
        <v>4.4999999999999998E-2</v>
      </c>
      <c r="M243" s="90">
        <v>8.1100000006274625E-2</v>
      </c>
      <c r="N243" s="91">
        <v>6048.5473650000013</v>
      </c>
      <c r="O243" s="103">
        <v>90.64</v>
      </c>
      <c r="P243" s="91">
        <v>5.4824032960000011</v>
      </c>
      <c r="Q243" s="92">
        <f t="shared" si="3"/>
        <v>3.8045836581463333E-4</v>
      </c>
      <c r="R243" s="92">
        <f>P243/'סכום נכסי הקרן'!$C$42</f>
        <v>3.5962581225436858E-5</v>
      </c>
    </row>
    <row r="244" spans="2:18">
      <c r="B244" s="86" t="s">
        <v>2929</v>
      </c>
      <c r="C244" s="89" t="s">
        <v>2624</v>
      </c>
      <c r="D244" s="88" t="s">
        <v>2795</v>
      </c>
      <c r="E244" s="88"/>
      <c r="F244" s="88" t="s">
        <v>2780</v>
      </c>
      <c r="G244" s="102">
        <v>42439</v>
      </c>
      <c r="H244" s="88" t="s">
        <v>130</v>
      </c>
      <c r="I244" s="91">
        <v>5.830000000000001</v>
      </c>
      <c r="J244" s="89" t="s">
        <v>545</v>
      </c>
      <c r="K244" s="89" t="s">
        <v>132</v>
      </c>
      <c r="L244" s="90">
        <v>4.4999999999999998E-2</v>
      </c>
      <c r="M244" s="90">
        <v>8.1099999999999992E-2</v>
      </c>
      <c r="N244" s="91">
        <v>7183.7710020000013</v>
      </c>
      <c r="O244" s="103">
        <v>91.55</v>
      </c>
      <c r="P244" s="91">
        <v>6.5767425000000008</v>
      </c>
      <c r="Q244" s="92">
        <f t="shared" si="3"/>
        <v>4.5640142996398162E-4</v>
      </c>
      <c r="R244" s="92">
        <f>P244/'סכום נכסי הקרן'!$C$42</f>
        <v>4.3141050299527739E-5</v>
      </c>
    </row>
    <row r="245" spans="2:18">
      <c r="B245" s="86" t="s">
        <v>2929</v>
      </c>
      <c r="C245" s="89" t="s">
        <v>2624</v>
      </c>
      <c r="D245" s="88" t="s">
        <v>2796</v>
      </c>
      <c r="E245" s="88"/>
      <c r="F245" s="88" t="s">
        <v>2780</v>
      </c>
      <c r="G245" s="102">
        <v>42549</v>
      </c>
      <c r="H245" s="88" t="s">
        <v>130</v>
      </c>
      <c r="I245" s="91">
        <v>5.8500000001937051</v>
      </c>
      <c r="J245" s="89" t="s">
        <v>545</v>
      </c>
      <c r="K245" s="89" t="s">
        <v>132</v>
      </c>
      <c r="L245" s="90">
        <v>4.4999999999999998E-2</v>
      </c>
      <c r="M245" s="90">
        <v>7.9900000001850963E-2</v>
      </c>
      <c r="N245" s="91">
        <v>5052.9806790000011</v>
      </c>
      <c r="O245" s="103">
        <v>91.95</v>
      </c>
      <c r="P245" s="91">
        <v>4.6462159860000014</v>
      </c>
      <c r="Q245" s="92">
        <f t="shared" si="3"/>
        <v>3.2243008144714668E-4</v>
      </c>
      <c r="R245" s="92">
        <f>P245/'סכום נכסי הקרן'!$C$42</f>
        <v>3.0477495136003256E-5</v>
      </c>
    </row>
    <row r="246" spans="2:18">
      <c r="B246" s="86" t="s">
        <v>2929</v>
      </c>
      <c r="C246" s="89" t="s">
        <v>2624</v>
      </c>
      <c r="D246" s="88" t="s">
        <v>2797</v>
      </c>
      <c r="E246" s="88"/>
      <c r="F246" s="88" t="s">
        <v>2780</v>
      </c>
      <c r="G246" s="102">
        <v>42604</v>
      </c>
      <c r="H246" s="88" t="s">
        <v>130</v>
      </c>
      <c r="I246" s="91">
        <v>5.8300000004036603</v>
      </c>
      <c r="J246" s="89" t="s">
        <v>545</v>
      </c>
      <c r="K246" s="89" t="s">
        <v>132</v>
      </c>
      <c r="L246" s="90">
        <v>4.4999999999999998E-2</v>
      </c>
      <c r="M246" s="90">
        <v>8.110000000690562E-2</v>
      </c>
      <c r="N246" s="91">
        <v>6607.6517420000009</v>
      </c>
      <c r="O246" s="103">
        <v>90.73</v>
      </c>
      <c r="P246" s="91">
        <v>5.9951225260000012</v>
      </c>
      <c r="Q246" s="92">
        <f t="shared" si="3"/>
        <v>4.1603917040627296E-4</v>
      </c>
      <c r="R246" s="92">
        <f>P246/'סכום נכסי הקרן'!$C$42</f>
        <v>3.9325833791728627E-5</v>
      </c>
    </row>
    <row r="247" spans="2:18">
      <c r="B247" s="86" t="s">
        <v>2930</v>
      </c>
      <c r="C247" s="89" t="s">
        <v>2624</v>
      </c>
      <c r="D247" s="88" t="s">
        <v>2798</v>
      </c>
      <c r="E247" s="88"/>
      <c r="F247" s="88" t="s">
        <v>534</v>
      </c>
      <c r="G247" s="102">
        <v>44871</v>
      </c>
      <c r="H247" s="88"/>
      <c r="I247" s="91">
        <v>5.1900000000683235</v>
      </c>
      <c r="J247" s="89" t="s">
        <v>332</v>
      </c>
      <c r="K247" s="89" t="s">
        <v>132</v>
      </c>
      <c r="L247" s="90">
        <v>0.05</v>
      </c>
      <c r="M247" s="90">
        <v>6.3700000000906642E-2</v>
      </c>
      <c r="N247" s="91">
        <v>39736.908413000005</v>
      </c>
      <c r="O247" s="103">
        <v>96.87</v>
      </c>
      <c r="P247" s="91">
        <v>38.493139723000006</v>
      </c>
      <c r="Q247" s="92">
        <f t="shared" ref="Q247:Q310" si="4">IFERROR(P247/$P$10,0)</f>
        <v>2.6712805029816119E-3</v>
      </c>
      <c r="R247" s="92">
        <f>P247/'סכום נכסי הקרן'!$C$42</f>
        <v>2.52501063706948E-4</v>
      </c>
    </row>
    <row r="248" spans="2:18">
      <c r="B248" s="86" t="s">
        <v>2930</v>
      </c>
      <c r="C248" s="89" t="s">
        <v>2624</v>
      </c>
      <c r="D248" s="88" t="s">
        <v>2799</v>
      </c>
      <c r="E248" s="88"/>
      <c r="F248" s="88" t="s">
        <v>534</v>
      </c>
      <c r="G248" s="102">
        <v>44969</v>
      </c>
      <c r="H248" s="88"/>
      <c r="I248" s="91">
        <v>5.1899999999989053</v>
      </c>
      <c r="J248" s="89" t="s">
        <v>332</v>
      </c>
      <c r="K248" s="89" t="s">
        <v>132</v>
      </c>
      <c r="L248" s="90">
        <v>0.05</v>
      </c>
      <c r="M248" s="90">
        <v>6.0200000000094872E-2</v>
      </c>
      <c r="N248" s="91">
        <v>28068.926281000004</v>
      </c>
      <c r="O248" s="103">
        <v>97.64</v>
      </c>
      <c r="P248" s="91">
        <v>27.406499537000002</v>
      </c>
      <c r="Q248" s="92">
        <f t="shared" si="4"/>
        <v>1.9019089737805606E-3</v>
      </c>
      <c r="R248" s="92">
        <f>P248/'סכום נכסי הקרן'!$C$42</f>
        <v>1.797767169780025E-4</v>
      </c>
    </row>
    <row r="249" spans="2:18">
      <c r="B249" s="86" t="s">
        <v>2930</v>
      </c>
      <c r="C249" s="89" t="s">
        <v>2624</v>
      </c>
      <c r="D249" s="88" t="s">
        <v>2800</v>
      </c>
      <c r="E249" s="88"/>
      <c r="F249" s="88" t="s">
        <v>534</v>
      </c>
      <c r="G249" s="102">
        <v>45018</v>
      </c>
      <c r="H249" s="88"/>
      <c r="I249" s="91">
        <v>5.1900000001502953</v>
      </c>
      <c r="J249" s="89" t="s">
        <v>332</v>
      </c>
      <c r="K249" s="89" t="s">
        <v>132</v>
      </c>
      <c r="L249" s="90">
        <v>0.05</v>
      </c>
      <c r="M249" s="90">
        <v>4.1800000001460821E-2</v>
      </c>
      <c r="N249" s="91">
        <v>13422.559979000001</v>
      </c>
      <c r="O249" s="103">
        <v>106.08</v>
      </c>
      <c r="P249" s="91">
        <v>14.238650994000002</v>
      </c>
      <c r="Q249" s="92">
        <f t="shared" si="4"/>
        <v>9.8810933747515094E-4</v>
      </c>
      <c r="R249" s="92">
        <f>P249/'סכום נכסי הקרן'!$C$42</f>
        <v>9.3400396735857403E-5</v>
      </c>
    </row>
    <row r="250" spans="2:18">
      <c r="B250" s="86" t="s">
        <v>2931</v>
      </c>
      <c r="C250" s="89" t="s">
        <v>2624</v>
      </c>
      <c r="D250" s="88" t="s">
        <v>2801</v>
      </c>
      <c r="E250" s="88"/>
      <c r="F250" s="88" t="s">
        <v>534</v>
      </c>
      <c r="G250" s="102">
        <v>41534</v>
      </c>
      <c r="H250" s="88"/>
      <c r="I250" s="91">
        <v>5.5400000000126477</v>
      </c>
      <c r="J250" s="89" t="s">
        <v>478</v>
      </c>
      <c r="K250" s="89" t="s">
        <v>132</v>
      </c>
      <c r="L250" s="90">
        <v>3.9842000000000002E-2</v>
      </c>
      <c r="M250" s="90">
        <v>3.2000000000067759E-2</v>
      </c>
      <c r="N250" s="91">
        <v>152342.44140400004</v>
      </c>
      <c r="O250" s="103">
        <v>116.26</v>
      </c>
      <c r="P250" s="91">
        <v>177.11332794400002</v>
      </c>
      <c r="Q250" s="92">
        <f t="shared" si="4"/>
        <v>1.229100518065307E-2</v>
      </c>
      <c r="R250" s="92">
        <f>P250/'סכום נכסי הקרן'!$C$42</f>
        <v>1.1617993238368168E-3</v>
      </c>
    </row>
    <row r="251" spans="2:18">
      <c r="B251" s="93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91"/>
      <c r="O251" s="103"/>
      <c r="P251" s="88"/>
      <c r="Q251" s="92"/>
      <c r="R251" s="88"/>
    </row>
    <row r="252" spans="2:18">
      <c r="B252" s="79" t="s">
        <v>39</v>
      </c>
      <c r="C252" s="81"/>
      <c r="D252" s="80"/>
      <c r="E252" s="80"/>
      <c r="F252" s="80"/>
      <c r="G252" s="100"/>
      <c r="H252" s="80"/>
      <c r="I252" s="83">
        <v>2.1932844944672549</v>
      </c>
      <c r="J252" s="81"/>
      <c r="K252" s="81"/>
      <c r="L252" s="82"/>
      <c r="M252" s="82">
        <v>7.2110705355505775E-2</v>
      </c>
      <c r="N252" s="83"/>
      <c r="O252" s="101"/>
      <c r="P252" s="83">
        <v>5542.0114974999997</v>
      </c>
      <c r="Q252" s="84">
        <f t="shared" si="4"/>
        <v>0.38459495294757651</v>
      </c>
      <c r="R252" s="84">
        <f>P252/'סכום נכסי הקרן'!$C$42</f>
        <v>3.6353589451648516E-2</v>
      </c>
    </row>
    <row r="253" spans="2:18">
      <c r="B253" s="85" t="s">
        <v>37</v>
      </c>
      <c r="C253" s="81"/>
      <c r="D253" s="80"/>
      <c r="E253" s="80"/>
      <c r="F253" s="80"/>
      <c r="G253" s="100"/>
      <c r="H253" s="80"/>
      <c r="I253" s="83">
        <v>2.1932844944672536</v>
      </c>
      <c r="J253" s="81"/>
      <c r="K253" s="81"/>
      <c r="L253" s="82"/>
      <c r="M253" s="82">
        <v>7.2110705355505733E-2</v>
      </c>
      <c r="N253" s="83"/>
      <c r="O253" s="101"/>
      <c r="P253" s="83">
        <v>5542.0114975000024</v>
      </c>
      <c r="Q253" s="84">
        <f t="shared" si="4"/>
        <v>0.38459495294757667</v>
      </c>
      <c r="R253" s="84">
        <f>P253/'סכום נכסי הקרן'!$C$42</f>
        <v>3.6353589451648537E-2</v>
      </c>
    </row>
    <row r="254" spans="2:18">
      <c r="B254" s="86" t="s">
        <v>2932</v>
      </c>
      <c r="C254" s="89" t="s">
        <v>2624</v>
      </c>
      <c r="D254" s="88">
        <v>8763</v>
      </c>
      <c r="E254" s="88"/>
      <c r="F254" s="88" t="s">
        <v>2652</v>
      </c>
      <c r="G254" s="102">
        <v>44529</v>
      </c>
      <c r="H254" s="88" t="s">
        <v>2622</v>
      </c>
      <c r="I254" s="91">
        <v>2.7799999999922487</v>
      </c>
      <c r="J254" s="89" t="s">
        <v>821</v>
      </c>
      <c r="K254" s="89" t="s">
        <v>2614</v>
      </c>
      <c r="L254" s="90">
        <v>6.7299999999999999E-2</v>
      </c>
      <c r="M254" s="90">
        <v>7.9099999999776557E-2</v>
      </c>
      <c r="N254" s="91">
        <v>253849.79985400007</v>
      </c>
      <c r="O254" s="103">
        <v>100.55</v>
      </c>
      <c r="P254" s="91">
        <v>87.728045056000013</v>
      </c>
      <c r="Q254" s="92">
        <f t="shared" si="4"/>
        <v>6.0879995243090339E-3</v>
      </c>
      <c r="R254" s="92">
        <f>P254/'סכום נכסי הקרן'!$C$42</f>
        <v>5.7546422175417875E-4</v>
      </c>
    </row>
    <row r="255" spans="2:18">
      <c r="B255" s="86" t="s">
        <v>2932</v>
      </c>
      <c r="C255" s="89" t="s">
        <v>2624</v>
      </c>
      <c r="D255" s="88">
        <v>9327</v>
      </c>
      <c r="E255" s="88"/>
      <c r="F255" s="88" t="s">
        <v>2652</v>
      </c>
      <c r="G255" s="102">
        <v>44880</v>
      </c>
      <c r="H255" s="88" t="s">
        <v>2622</v>
      </c>
      <c r="I255" s="91">
        <v>1.0700000000166758</v>
      </c>
      <c r="J255" s="89" t="s">
        <v>821</v>
      </c>
      <c r="K255" s="89" t="s">
        <v>137</v>
      </c>
      <c r="L255" s="90">
        <v>6.5689999999999998E-2</v>
      </c>
      <c r="M255" s="90">
        <v>7.10000000050027E-2</v>
      </c>
      <c r="N255" s="91">
        <v>6958.4417390000008</v>
      </c>
      <c r="O255" s="103">
        <v>101.12</v>
      </c>
      <c r="P255" s="91">
        <v>2.3987007280000001</v>
      </c>
      <c r="Q255" s="92">
        <f t="shared" si="4"/>
        <v>1.6646089493618514E-4</v>
      </c>
      <c r="R255" s="92">
        <f>P255/'סכום נכסי הקרן'!$C$42</f>
        <v>1.5734608548253454E-5</v>
      </c>
    </row>
    <row r="256" spans="2:18">
      <c r="B256" s="86" t="s">
        <v>2932</v>
      </c>
      <c r="C256" s="89" t="s">
        <v>2624</v>
      </c>
      <c r="D256" s="88">
        <v>9474</v>
      </c>
      <c r="E256" s="88"/>
      <c r="F256" s="88" t="s">
        <v>2652</v>
      </c>
      <c r="G256" s="102">
        <v>44977</v>
      </c>
      <c r="H256" s="88" t="s">
        <v>2622</v>
      </c>
      <c r="I256" s="91">
        <v>1.0799999998725374</v>
      </c>
      <c r="J256" s="89" t="s">
        <v>821</v>
      </c>
      <c r="K256" s="89" t="s">
        <v>137</v>
      </c>
      <c r="L256" s="90">
        <v>6.6449999999999995E-2</v>
      </c>
      <c r="M256" s="90">
        <v>5.3299999996069908E-2</v>
      </c>
      <c r="N256" s="91">
        <v>2693.7830300000005</v>
      </c>
      <c r="O256" s="103">
        <v>102.52</v>
      </c>
      <c r="P256" s="91">
        <v>0.9414520890000001</v>
      </c>
      <c r="Q256" s="92">
        <f t="shared" si="4"/>
        <v>6.5333267900055038E-5</v>
      </c>
      <c r="R256" s="92">
        <f>P256/'סכום נכסי הקרן'!$C$42</f>
        <v>6.1755849383101843E-6</v>
      </c>
    </row>
    <row r="257" spans="2:18">
      <c r="B257" s="86" t="s">
        <v>2932</v>
      </c>
      <c r="C257" s="89" t="s">
        <v>2624</v>
      </c>
      <c r="D257" s="88">
        <v>9571</v>
      </c>
      <c r="E257" s="88"/>
      <c r="F257" s="88" t="s">
        <v>2652</v>
      </c>
      <c r="G257" s="102">
        <v>45069</v>
      </c>
      <c r="H257" s="88" t="s">
        <v>2622</v>
      </c>
      <c r="I257" s="91">
        <v>1.0800000002637031</v>
      </c>
      <c r="J257" s="89" t="s">
        <v>821</v>
      </c>
      <c r="K257" s="89" t="s">
        <v>137</v>
      </c>
      <c r="L257" s="90">
        <v>6.6449999999999995E-2</v>
      </c>
      <c r="M257" s="90">
        <v>7.1100000010218489E-2</v>
      </c>
      <c r="N257" s="91">
        <v>4419.9544130000013</v>
      </c>
      <c r="O257" s="103">
        <v>100.67</v>
      </c>
      <c r="P257" s="91">
        <v>1.5168576950000001</v>
      </c>
      <c r="Q257" s="92">
        <f t="shared" si="4"/>
        <v>1.0526427346819023E-4</v>
      </c>
      <c r="R257" s="92">
        <f>P257/'סכום נכסי הקרן'!$C$42</f>
        <v>9.9500374413656457E-6</v>
      </c>
    </row>
    <row r="258" spans="2:18">
      <c r="B258" s="86" t="s">
        <v>2933</v>
      </c>
      <c r="C258" s="89" t="s">
        <v>2624</v>
      </c>
      <c r="D258" s="88">
        <v>9382</v>
      </c>
      <c r="E258" s="88"/>
      <c r="F258" s="88" t="s">
        <v>2652</v>
      </c>
      <c r="G258" s="102">
        <v>44341</v>
      </c>
      <c r="H258" s="88" t="s">
        <v>2622</v>
      </c>
      <c r="I258" s="91">
        <v>0.71999999999501219</v>
      </c>
      <c r="J258" s="89" t="s">
        <v>821</v>
      </c>
      <c r="K258" s="89" t="s">
        <v>131</v>
      </c>
      <c r="L258" s="90">
        <v>7.6565999999999995E-2</v>
      </c>
      <c r="M258" s="90">
        <v>8.9399999999900254E-2</v>
      </c>
      <c r="N258" s="91">
        <v>26089.815792000005</v>
      </c>
      <c r="O258" s="103">
        <v>99.69</v>
      </c>
      <c r="P258" s="91">
        <v>96.233068984000013</v>
      </c>
      <c r="Q258" s="92">
        <f t="shared" si="4"/>
        <v>6.6782165021847953E-3</v>
      </c>
      <c r="R258" s="92">
        <f>P258/'סכום נכסי הקרן'!$C$42</f>
        <v>6.3125410026569639E-4</v>
      </c>
    </row>
    <row r="259" spans="2:18">
      <c r="B259" s="86" t="s">
        <v>2933</v>
      </c>
      <c r="C259" s="89" t="s">
        <v>2624</v>
      </c>
      <c r="D259" s="88">
        <v>9410</v>
      </c>
      <c r="E259" s="88"/>
      <c r="F259" s="88" t="s">
        <v>2652</v>
      </c>
      <c r="G259" s="102">
        <v>44946</v>
      </c>
      <c r="H259" s="88" t="s">
        <v>2622</v>
      </c>
      <c r="I259" s="91">
        <v>0.7200000020864441</v>
      </c>
      <c r="J259" s="89" t="s">
        <v>821</v>
      </c>
      <c r="K259" s="89" t="s">
        <v>131</v>
      </c>
      <c r="L259" s="90">
        <v>7.6565999999999995E-2</v>
      </c>
      <c r="M259" s="90">
        <v>8.9400000078986824E-2</v>
      </c>
      <c r="N259" s="91">
        <v>72.76590400000002</v>
      </c>
      <c r="O259" s="103">
        <v>99.69</v>
      </c>
      <c r="P259" s="91">
        <v>0.26839925199999998</v>
      </c>
      <c r="Q259" s="92">
        <f t="shared" si="4"/>
        <v>1.862590825382977E-5</v>
      </c>
      <c r="R259" s="92">
        <f>P259/'סכום נכסי הקרן'!$C$42</f>
        <v>1.7606019440304404E-6</v>
      </c>
    </row>
    <row r="260" spans="2:18">
      <c r="B260" s="86" t="s">
        <v>2933</v>
      </c>
      <c r="C260" s="89" t="s">
        <v>2624</v>
      </c>
      <c r="D260" s="88">
        <v>9460</v>
      </c>
      <c r="E260" s="88"/>
      <c r="F260" s="88" t="s">
        <v>2652</v>
      </c>
      <c r="G260" s="102">
        <v>44978</v>
      </c>
      <c r="H260" s="88" t="s">
        <v>2622</v>
      </c>
      <c r="I260" s="91">
        <v>0.72000000010912824</v>
      </c>
      <c r="J260" s="89" t="s">
        <v>821</v>
      </c>
      <c r="K260" s="89" t="s">
        <v>131</v>
      </c>
      <c r="L260" s="90">
        <v>7.6565999999999995E-2</v>
      </c>
      <c r="M260" s="90">
        <v>8.9399999893054402E-2</v>
      </c>
      <c r="N260" s="91">
        <v>99.373300000000015</v>
      </c>
      <c r="O260" s="103">
        <v>99.69</v>
      </c>
      <c r="P260" s="91">
        <v>0.36654141800000001</v>
      </c>
      <c r="Q260" s="92">
        <f t="shared" si="4"/>
        <v>2.5436608977198894E-5</v>
      </c>
      <c r="R260" s="92">
        <f>P260/'סכום נכסי הקרן'!$C$42</f>
        <v>2.4043790297093463E-6</v>
      </c>
    </row>
    <row r="261" spans="2:18">
      <c r="B261" s="86" t="s">
        <v>2933</v>
      </c>
      <c r="C261" s="89" t="s">
        <v>2624</v>
      </c>
      <c r="D261" s="88">
        <v>9511</v>
      </c>
      <c r="E261" s="88"/>
      <c r="F261" s="88" t="s">
        <v>2652</v>
      </c>
      <c r="G261" s="102">
        <v>45005</v>
      </c>
      <c r="H261" s="88" t="s">
        <v>2622</v>
      </c>
      <c r="I261" s="91">
        <v>0.72000000063048009</v>
      </c>
      <c r="J261" s="89" t="s">
        <v>821</v>
      </c>
      <c r="K261" s="89" t="s">
        <v>131</v>
      </c>
      <c r="L261" s="90">
        <v>7.6501E-2</v>
      </c>
      <c r="M261" s="90">
        <v>8.9300000198601223E-2</v>
      </c>
      <c r="N261" s="91">
        <v>51.60081000000001</v>
      </c>
      <c r="O261" s="103">
        <v>99.69</v>
      </c>
      <c r="P261" s="91">
        <v>0.19033115400000003</v>
      </c>
      <c r="Q261" s="92">
        <f t="shared" si="4"/>
        <v>1.3208273070185551E-5</v>
      </c>
      <c r="R261" s="92">
        <f>P261/'סכום נכסי הקרן'!$C$42</f>
        <v>1.2485034784745124E-6</v>
      </c>
    </row>
    <row r="262" spans="2:18">
      <c r="B262" s="86" t="s">
        <v>2933</v>
      </c>
      <c r="C262" s="89" t="s">
        <v>2624</v>
      </c>
      <c r="D262" s="88">
        <v>9540</v>
      </c>
      <c r="E262" s="88"/>
      <c r="F262" s="88" t="s">
        <v>2652</v>
      </c>
      <c r="G262" s="102">
        <v>45036</v>
      </c>
      <c r="H262" s="88" t="s">
        <v>2622</v>
      </c>
      <c r="I262" s="91">
        <v>0.71999999936731274</v>
      </c>
      <c r="J262" s="89" t="s">
        <v>821</v>
      </c>
      <c r="K262" s="89" t="s">
        <v>131</v>
      </c>
      <c r="L262" s="90">
        <v>7.6565999999999995E-2</v>
      </c>
      <c r="M262" s="90">
        <v>8.9400000001725516E-2</v>
      </c>
      <c r="N262" s="91">
        <v>188.54292599999999</v>
      </c>
      <c r="O262" s="103">
        <v>99.69</v>
      </c>
      <c r="P262" s="91">
        <v>0.6954462520000001</v>
      </c>
      <c r="Q262" s="92">
        <f t="shared" si="4"/>
        <v>4.8261379227769905E-5</v>
      </c>
      <c r="R262" s="92">
        <f>P262/'סכום נכסי הקרן'!$C$42</f>
        <v>4.5618756912179614E-6</v>
      </c>
    </row>
    <row r="263" spans="2:18">
      <c r="B263" s="86" t="s">
        <v>2933</v>
      </c>
      <c r="C263" s="89" t="s">
        <v>2624</v>
      </c>
      <c r="D263" s="88">
        <v>9562</v>
      </c>
      <c r="E263" s="88"/>
      <c r="F263" s="88" t="s">
        <v>2652</v>
      </c>
      <c r="G263" s="102">
        <v>45068</v>
      </c>
      <c r="H263" s="88" t="s">
        <v>2622</v>
      </c>
      <c r="I263" s="91">
        <v>0.72000000202217684</v>
      </c>
      <c r="J263" s="89" t="s">
        <v>821</v>
      </c>
      <c r="K263" s="89" t="s">
        <v>131</v>
      </c>
      <c r="L263" s="90">
        <v>7.6565999999999995E-2</v>
      </c>
      <c r="M263" s="90">
        <v>8.9400000106962502E-2</v>
      </c>
      <c r="N263" s="91">
        <v>101.89224900000004</v>
      </c>
      <c r="O263" s="103">
        <v>99.69</v>
      </c>
      <c r="P263" s="91">
        <v>0.37583261700000009</v>
      </c>
      <c r="Q263" s="92">
        <f t="shared" si="4"/>
        <v>2.6081383576429432E-5</v>
      </c>
      <c r="R263" s="92">
        <f>P263/'סכום נכסי הקרן'!$C$42</f>
        <v>2.4653259321313168E-6</v>
      </c>
    </row>
    <row r="264" spans="2:18">
      <c r="B264" s="86" t="s">
        <v>2933</v>
      </c>
      <c r="C264" s="89" t="s">
        <v>2624</v>
      </c>
      <c r="D264" s="88">
        <v>9603</v>
      </c>
      <c r="E264" s="88"/>
      <c r="F264" s="88" t="s">
        <v>2652</v>
      </c>
      <c r="G264" s="102">
        <v>45097</v>
      </c>
      <c r="H264" s="88" t="s">
        <v>2622</v>
      </c>
      <c r="I264" s="91">
        <v>0.7199999997273947</v>
      </c>
      <c r="J264" s="89" t="s">
        <v>821</v>
      </c>
      <c r="K264" s="89" t="s">
        <v>131</v>
      </c>
      <c r="L264" s="90">
        <v>7.6565999999999995E-2</v>
      </c>
      <c r="M264" s="90">
        <v>8.9500000015334077E-2</v>
      </c>
      <c r="N264" s="91">
        <v>79.569321000000002</v>
      </c>
      <c r="O264" s="103">
        <v>99.68</v>
      </c>
      <c r="P264" s="91">
        <v>0.29346438899999999</v>
      </c>
      <c r="Q264" s="92">
        <f t="shared" si="4"/>
        <v>2.0365335389534581E-5</v>
      </c>
      <c r="R264" s="92">
        <f>P264/'סכום נכסי הקרן'!$C$42</f>
        <v>1.9250201702391681E-6</v>
      </c>
    </row>
    <row r="265" spans="2:18">
      <c r="B265" s="86" t="s">
        <v>2934</v>
      </c>
      <c r="C265" s="89" t="s">
        <v>2624</v>
      </c>
      <c r="D265" s="88">
        <v>7770</v>
      </c>
      <c r="E265" s="88"/>
      <c r="F265" s="88" t="s">
        <v>2652</v>
      </c>
      <c r="G265" s="102">
        <v>44004</v>
      </c>
      <c r="H265" s="88" t="s">
        <v>2622</v>
      </c>
      <c r="I265" s="91">
        <v>1.8300000000025047</v>
      </c>
      <c r="J265" s="89" t="s">
        <v>821</v>
      </c>
      <c r="K265" s="89" t="s">
        <v>135</v>
      </c>
      <c r="L265" s="90">
        <v>7.2027000000000008E-2</v>
      </c>
      <c r="M265" s="90">
        <v>7.9300000000108548E-2</v>
      </c>
      <c r="N265" s="91">
        <v>105455.19519900001</v>
      </c>
      <c r="O265" s="103">
        <v>101.92</v>
      </c>
      <c r="P265" s="91">
        <v>263.50854979800005</v>
      </c>
      <c r="Q265" s="92">
        <f t="shared" si="4"/>
        <v>1.8286511739746884E-2</v>
      </c>
      <c r="R265" s="92">
        <f>P265/'סכום נכסי הקרן'!$C$42</f>
        <v>1.7285207078110672E-3</v>
      </c>
    </row>
    <row r="266" spans="2:18">
      <c r="B266" s="86" t="s">
        <v>2934</v>
      </c>
      <c r="C266" s="89" t="s">
        <v>2624</v>
      </c>
      <c r="D266" s="88">
        <v>8789</v>
      </c>
      <c r="E266" s="88"/>
      <c r="F266" s="88" t="s">
        <v>2652</v>
      </c>
      <c r="G266" s="102">
        <v>44004</v>
      </c>
      <c r="H266" s="88" t="s">
        <v>2622</v>
      </c>
      <c r="I266" s="91">
        <v>1.8300000000079251</v>
      </c>
      <c r="J266" s="89" t="s">
        <v>821</v>
      </c>
      <c r="K266" s="89" t="s">
        <v>135</v>
      </c>
      <c r="L266" s="90">
        <v>7.2027000000000008E-2</v>
      </c>
      <c r="M266" s="90">
        <v>8.0599999999894326E-2</v>
      </c>
      <c r="N266" s="91">
        <v>12147.087931000002</v>
      </c>
      <c r="O266" s="103">
        <v>101.69</v>
      </c>
      <c r="P266" s="91">
        <v>30.284313872000002</v>
      </c>
      <c r="Q266" s="92">
        <f t="shared" si="4"/>
        <v>2.1016185682591107E-3</v>
      </c>
      <c r="R266" s="92">
        <f>P266/'סכום נכסי הקרן'!$C$42</f>
        <v>1.9865413736947093E-4</v>
      </c>
    </row>
    <row r="267" spans="2:18">
      <c r="B267" s="86" t="s">
        <v>2934</v>
      </c>
      <c r="C267" s="89" t="s">
        <v>2624</v>
      </c>
      <c r="D267" s="88">
        <v>8980</v>
      </c>
      <c r="E267" s="88"/>
      <c r="F267" s="88" t="s">
        <v>2652</v>
      </c>
      <c r="G267" s="102">
        <v>44627</v>
      </c>
      <c r="H267" s="88" t="s">
        <v>2622</v>
      </c>
      <c r="I267" s="91">
        <v>1.8200000000305152</v>
      </c>
      <c r="J267" s="89" t="s">
        <v>821</v>
      </c>
      <c r="K267" s="89" t="s">
        <v>135</v>
      </c>
      <c r="L267" s="90">
        <v>7.2027000000000008E-2</v>
      </c>
      <c r="M267" s="90">
        <v>8.1200000000662242E-2</v>
      </c>
      <c r="N267" s="91">
        <v>12367.842331</v>
      </c>
      <c r="O267" s="103">
        <v>101.59</v>
      </c>
      <c r="P267" s="91">
        <v>30.804361833000002</v>
      </c>
      <c r="Q267" s="92">
        <f t="shared" si="4"/>
        <v>2.1377079594813234E-3</v>
      </c>
      <c r="R267" s="92">
        <f>P267/'סכום נכסי הקרן'!$C$42</f>
        <v>2.0206546375843443E-4</v>
      </c>
    </row>
    <row r="268" spans="2:18">
      <c r="B268" s="86" t="s">
        <v>2934</v>
      </c>
      <c r="C268" s="89" t="s">
        <v>2624</v>
      </c>
      <c r="D268" s="88">
        <v>9027</v>
      </c>
      <c r="E268" s="88"/>
      <c r="F268" s="88" t="s">
        <v>2652</v>
      </c>
      <c r="G268" s="102">
        <v>44658</v>
      </c>
      <c r="H268" s="88" t="s">
        <v>2622</v>
      </c>
      <c r="I268" s="91">
        <v>1.8200000002365164</v>
      </c>
      <c r="J268" s="89" t="s">
        <v>821</v>
      </c>
      <c r="K268" s="89" t="s">
        <v>135</v>
      </c>
      <c r="L268" s="90">
        <v>7.2027000000000008E-2</v>
      </c>
      <c r="M268" s="90">
        <v>8.1200000007183096E-2</v>
      </c>
      <c r="N268" s="91">
        <v>1833.3472590000001</v>
      </c>
      <c r="O268" s="103">
        <v>101.59</v>
      </c>
      <c r="P268" s="91">
        <v>4.5662849560000005</v>
      </c>
      <c r="Q268" s="92">
        <f t="shared" si="4"/>
        <v>3.1688316572245557E-4</v>
      </c>
      <c r="R268" s="92">
        <f>P268/'סכום נכסי הקרן'!$C$42</f>
        <v>2.9953176510829305E-5</v>
      </c>
    </row>
    <row r="269" spans="2:18">
      <c r="B269" s="86" t="s">
        <v>2934</v>
      </c>
      <c r="C269" s="89" t="s">
        <v>2624</v>
      </c>
      <c r="D269" s="88">
        <v>9126</v>
      </c>
      <c r="E269" s="88"/>
      <c r="F269" s="88" t="s">
        <v>2652</v>
      </c>
      <c r="G269" s="102">
        <v>44741</v>
      </c>
      <c r="H269" s="88" t="s">
        <v>2622</v>
      </c>
      <c r="I269" s="91">
        <v>1.8200000000122454</v>
      </c>
      <c r="J269" s="89" t="s">
        <v>821</v>
      </c>
      <c r="K269" s="89" t="s">
        <v>135</v>
      </c>
      <c r="L269" s="90">
        <v>7.2027000000000008E-2</v>
      </c>
      <c r="M269" s="90">
        <v>8.1200000000979641E-2</v>
      </c>
      <c r="N269" s="91">
        <v>16393.551729000003</v>
      </c>
      <c r="O269" s="103">
        <v>101.59</v>
      </c>
      <c r="P269" s="91">
        <v>40.831123675000008</v>
      </c>
      <c r="Q269" s="92">
        <f t="shared" si="4"/>
        <v>2.8335278798441912E-3</v>
      </c>
      <c r="R269" s="92">
        <f>P269/'סכום נכסי הקרן'!$C$42</f>
        <v>2.678373921815265E-4</v>
      </c>
    </row>
    <row r="270" spans="2:18">
      <c r="B270" s="86" t="s">
        <v>2934</v>
      </c>
      <c r="C270" s="89" t="s">
        <v>2624</v>
      </c>
      <c r="D270" s="88">
        <v>9261</v>
      </c>
      <c r="E270" s="88"/>
      <c r="F270" s="88" t="s">
        <v>2652</v>
      </c>
      <c r="G270" s="102">
        <v>44833</v>
      </c>
      <c r="H270" s="88" t="s">
        <v>2622</v>
      </c>
      <c r="I270" s="91">
        <v>1.8200000000052843</v>
      </c>
      <c r="J270" s="89" t="s">
        <v>821</v>
      </c>
      <c r="K270" s="89" t="s">
        <v>135</v>
      </c>
      <c r="L270" s="90">
        <v>7.2027000000000008E-2</v>
      </c>
      <c r="M270" s="90">
        <v>8.119999999985468E-2</v>
      </c>
      <c r="N270" s="91">
        <v>12157.015917000002</v>
      </c>
      <c r="O270" s="103">
        <v>101.59</v>
      </c>
      <c r="P270" s="91">
        <v>30.279260312000002</v>
      </c>
      <c r="Q270" s="92">
        <f t="shared" si="4"/>
        <v>2.1012678700205209E-3</v>
      </c>
      <c r="R270" s="92">
        <f>P270/'סכום נכסי הקרן'!$C$42</f>
        <v>1.9862098784504426E-4</v>
      </c>
    </row>
    <row r="271" spans="2:18">
      <c r="B271" s="86" t="s">
        <v>2934</v>
      </c>
      <c r="C271" s="89" t="s">
        <v>2624</v>
      </c>
      <c r="D271" s="88">
        <v>9285</v>
      </c>
      <c r="E271" s="88"/>
      <c r="F271" s="88" t="s">
        <v>2652</v>
      </c>
      <c r="G271" s="102">
        <v>44861</v>
      </c>
      <c r="H271" s="88" t="s">
        <v>2622</v>
      </c>
      <c r="I271" s="91">
        <v>1.8299999999586607</v>
      </c>
      <c r="J271" s="89" t="s">
        <v>821</v>
      </c>
      <c r="K271" s="89" t="s">
        <v>135</v>
      </c>
      <c r="L271" s="90">
        <v>7.1577000000000002E-2</v>
      </c>
      <c r="M271" s="90">
        <v>8.0699999998534333E-2</v>
      </c>
      <c r="N271" s="91">
        <v>5341.7189719999997</v>
      </c>
      <c r="O271" s="103">
        <v>101.59</v>
      </c>
      <c r="P271" s="91">
        <v>13.304523585000002</v>
      </c>
      <c r="Q271" s="92">
        <f t="shared" si="4"/>
        <v>9.2328437508135965E-4</v>
      </c>
      <c r="R271" s="92">
        <f>P271/'סכום נכסי הקרן'!$C$42</f>
        <v>8.7272859047125251E-5</v>
      </c>
    </row>
    <row r="272" spans="2:18">
      <c r="B272" s="86" t="s">
        <v>2934</v>
      </c>
      <c r="C272" s="89" t="s">
        <v>2624</v>
      </c>
      <c r="D272" s="88">
        <v>9374</v>
      </c>
      <c r="E272" s="88"/>
      <c r="F272" s="88" t="s">
        <v>2652</v>
      </c>
      <c r="G272" s="102">
        <v>44910</v>
      </c>
      <c r="H272" s="88" t="s">
        <v>2622</v>
      </c>
      <c r="I272" s="91">
        <v>1.8299999999716636</v>
      </c>
      <c r="J272" s="89" t="s">
        <v>821</v>
      </c>
      <c r="K272" s="89" t="s">
        <v>135</v>
      </c>
      <c r="L272" s="90">
        <v>7.1577000000000002E-2</v>
      </c>
      <c r="M272" s="90">
        <v>8.0699999998321628E-2</v>
      </c>
      <c r="N272" s="91">
        <v>3683.9441570000008</v>
      </c>
      <c r="O272" s="103">
        <v>101.59</v>
      </c>
      <c r="P272" s="91">
        <v>9.1755336220000032</v>
      </c>
      <c r="Q272" s="92">
        <f t="shared" si="4"/>
        <v>6.3674785287144698E-4</v>
      </c>
      <c r="R272" s="92">
        <f>P272/'סכום נכסי הקרן'!$C$42</f>
        <v>6.0188179408226801E-5</v>
      </c>
    </row>
    <row r="273" spans="2:18">
      <c r="B273" s="86" t="s">
        <v>2934</v>
      </c>
      <c r="C273" s="89" t="s">
        <v>2624</v>
      </c>
      <c r="D273" s="88">
        <v>9557</v>
      </c>
      <c r="E273" s="88"/>
      <c r="F273" s="88" t="s">
        <v>2652</v>
      </c>
      <c r="G273" s="102">
        <v>45048</v>
      </c>
      <c r="H273" s="88" t="s">
        <v>2622</v>
      </c>
      <c r="I273" s="91">
        <v>1.8300000000197145</v>
      </c>
      <c r="J273" s="89" t="s">
        <v>821</v>
      </c>
      <c r="K273" s="89" t="s">
        <v>135</v>
      </c>
      <c r="L273" s="90">
        <v>7.0323999999999998E-2</v>
      </c>
      <c r="M273" s="90">
        <v>7.9600000001635557E-2</v>
      </c>
      <c r="N273" s="91">
        <v>5525.9163870000011</v>
      </c>
      <c r="O273" s="103">
        <v>101.09</v>
      </c>
      <c r="P273" s="91">
        <v>13.695561331000002</v>
      </c>
      <c r="Q273" s="92">
        <f t="shared" si="4"/>
        <v>9.5042093796857813E-4</v>
      </c>
      <c r="R273" s="92">
        <f>P273/'סכום נכסי הקרן'!$C$42</f>
        <v>8.9837925121887937E-5</v>
      </c>
    </row>
    <row r="274" spans="2:18">
      <c r="B274" s="86" t="s">
        <v>2935</v>
      </c>
      <c r="C274" s="89" t="s">
        <v>2623</v>
      </c>
      <c r="D274" s="88">
        <v>6211</v>
      </c>
      <c r="E274" s="88"/>
      <c r="F274" s="88" t="s">
        <v>418</v>
      </c>
      <c r="G274" s="102">
        <v>43186</v>
      </c>
      <c r="H274" s="88" t="s">
        <v>327</v>
      </c>
      <c r="I274" s="91">
        <v>3.5699999999988061</v>
      </c>
      <c r="J274" s="89" t="s">
        <v>545</v>
      </c>
      <c r="K274" s="89" t="s">
        <v>131</v>
      </c>
      <c r="L274" s="90">
        <v>4.8000000000000001E-2</v>
      </c>
      <c r="M274" s="90">
        <v>5.8699999999988067E-2</v>
      </c>
      <c r="N274" s="91">
        <v>69321.743810999993</v>
      </c>
      <c r="O274" s="103">
        <v>97.94</v>
      </c>
      <c r="P274" s="91">
        <v>251.20675899000003</v>
      </c>
      <c r="Q274" s="92">
        <f t="shared" si="4"/>
        <v>1.7432813284031311E-2</v>
      </c>
      <c r="R274" s="92">
        <f>P274/'סכום נכסי הקרן'!$C$42</f>
        <v>1.6478254128345349E-3</v>
      </c>
    </row>
    <row r="275" spans="2:18">
      <c r="B275" s="86" t="s">
        <v>2935</v>
      </c>
      <c r="C275" s="89" t="s">
        <v>2623</v>
      </c>
      <c r="D275" s="88">
        <v>6831</v>
      </c>
      <c r="E275" s="88"/>
      <c r="F275" s="88" t="s">
        <v>418</v>
      </c>
      <c r="G275" s="102">
        <v>43552</v>
      </c>
      <c r="H275" s="88" t="s">
        <v>327</v>
      </c>
      <c r="I275" s="91">
        <v>3.5600000000016334</v>
      </c>
      <c r="J275" s="89" t="s">
        <v>545</v>
      </c>
      <c r="K275" s="89" t="s">
        <v>131</v>
      </c>
      <c r="L275" s="90">
        <v>4.5999999999999999E-2</v>
      </c>
      <c r="M275" s="90">
        <v>6.3300000000008169E-2</v>
      </c>
      <c r="N275" s="91">
        <v>34572.640049000009</v>
      </c>
      <c r="O275" s="103">
        <v>95.72</v>
      </c>
      <c r="P275" s="91">
        <v>122.44383963000001</v>
      </c>
      <c r="Q275" s="92">
        <f t="shared" si="4"/>
        <v>8.4971463452328325E-3</v>
      </c>
      <c r="R275" s="92">
        <f>P275/'סכום נכסי הקרן'!$C$42</f>
        <v>8.0318726852163333E-4</v>
      </c>
    </row>
    <row r="276" spans="2:18">
      <c r="B276" s="86" t="s">
        <v>2935</v>
      </c>
      <c r="C276" s="89" t="s">
        <v>2623</v>
      </c>
      <c r="D276" s="88">
        <v>7598</v>
      </c>
      <c r="E276" s="88"/>
      <c r="F276" s="88" t="s">
        <v>418</v>
      </c>
      <c r="G276" s="102">
        <v>43942</v>
      </c>
      <c r="H276" s="88" t="s">
        <v>327</v>
      </c>
      <c r="I276" s="91">
        <v>3.4699999999861388</v>
      </c>
      <c r="J276" s="89" t="s">
        <v>545</v>
      </c>
      <c r="K276" s="89" t="s">
        <v>131</v>
      </c>
      <c r="L276" s="90">
        <v>5.4400000000000004E-2</v>
      </c>
      <c r="M276" s="90">
        <v>7.5699999999756018E-2</v>
      </c>
      <c r="N276" s="91">
        <v>35131.733571000004</v>
      </c>
      <c r="O276" s="103">
        <v>94.91</v>
      </c>
      <c r="P276" s="91">
        <v>123.37105979300003</v>
      </c>
      <c r="Q276" s="92">
        <f t="shared" si="4"/>
        <v>8.5614919704849451E-3</v>
      </c>
      <c r="R276" s="92">
        <f>P276/'סכום נכסי הקרן'!$C$42</f>
        <v>8.0926949717673418E-4</v>
      </c>
    </row>
    <row r="277" spans="2:18">
      <c r="B277" s="86" t="s">
        <v>2936</v>
      </c>
      <c r="C277" s="89" t="s">
        <v>2624</v>
      </c>
      <c r="D277" s="88">
        <v>9459</v>
      </c>
      <c r="E277" s="88"/>
      <c r="F277" s="88" t="s">
        <v>313</v>
      </c>
      <c r="G277" s="102">
        <v>44195</v>
      </c>
      <c r="H277" s="88" t="s">
        <v>2622</v>
      </c>
      <c r="I277" s="91">
        <v>3</v>
      </c>
      <c r="J277" s="89" t="s">
        <v>821</v>
      </c>
      <c r="K277" s="89" t="s">
        <v>134</v>
      </c>
      <c r="L277" s="90">
        <v>7.6580999999999996E-2</v>
      </c>
      <c r="M277" s="90">
        <v>7.9899999999999999E-2</v>
      </c>
      <c r="N277" s="91">
        <v>1335.0300000000002</v>
      </c>
      <c r="O277" s="103">
        <v>100.16</v>
      </c>
      <c r="P277" s="91">
        <v>6.2455200000000017</v>
      </c>
      <c r="Q277" s="92">
        <f t="shared" si="4"/>
        <v>4.3341582232672888E-4</v>
      </c>
      <c r="R277" s="92">
        <f>P277/'סכום נכסי הקרן'!$C$42</f>
        <v>4.0968350587955441E-5</v>
      </c>
    </row>
    <row r="278" spans="2:18">
      <c r="B278" s="86" t="s">
        <v>2936</v>
      </c>
      <c r="C278" s="89" t="s">
        <v>2624</v>
      </c>
      <c r="D278" s="88">
        <v>9448</v>
      </c>
      <c r="E278" s="88"/>
      <c r="F278" s="88" t="s">
        <v>313</v>
      </c>
      <c r="G278" s="102">
        <v>43788</v>
      </c>
      <c r="H278" s="88" t="s">
        <v>2622</v>
      </c>
      <c r="I278" s="91">
        <v>3.12</v>
      </c>
      <c r="J278" s="89" t="s">
        <v>821</v>
      </c>
      <c r="K278" s="89" t="s">
        <v>133</v>
      </c>
      <c r="L278" s="90">
        <v>5.4290000000000005E-2</v>
      </c>
      <c r="M278" s="90">
        <v>5.510000000000001E-2</v>
      </c>
      <c r="N278" s="91">
        <v>6578.3300000000008</v>
      </c>
      <c r="O278" s="103">
        <v>100.4</v>
      </c>
      <c r="P278" s="91">
        <v>26.540750000000003</v>
      </c>
      <c r="Q278" s="92">
        <f t="shared" si="4"/>
        <v>1.8418291809838298E-3</v>
      </c>
      <c r="R278" s="92">
        <f>P278/'סכום נכסי הקרן'!$C$42</f>
        <v>1.7409771337971509E-4</v>
      </c>
    </row>
    <row r="279" spans="2:18">
      <c r="B279" s="86" t="s">
        <v>2936</v>
      </c>
      <c r="C279" s="89" t="s">
        <v>2624</v>
      </c>
      <c r="D279" s="88">
        <v>9617</v>
      </c>
      <c r="E279" s="88"/>
      <c r="F279" s="88" t="s">
        <v>313</v>
      </c>
      <c r="G279" s="102">
        <v>45099</v>
      </c>
      <c r="H279" s="88" t="s">
        <v>2622</v>
      </c>
      <c r="I279" s="91">
        <v>3.1100000000000003</v>
      </c>
      <c r="J279" s="89" t="s">
        <v>821</v>
      </c>
      <c r="K279" s="89" t="s">
        <v>133</v>
      </c>
      <c r="L279" s="90">
        <v>5.4260000000000003E-2</v>
      </c>
      <c r="M279" s="90">
        <v>5.5400000000000012E-2</v>
      </c>
      <c r="N279" s="91">
        <v>127.94000000000001</v>
      </c>
      <c r="O279" s="103">
        <v>100.41</v>
      </c>
      <c r="P279" s="91">
        <v>0.51622000000000001</v>
      </c>
      <c r="Q279" s="92">
        <f t="shared" si="4"/>
        <v>3.5823744988648495E-5</v>
      </c>
      <c r="R279" s="92">
        <f>P279/'סכום נכסי הקרן'!$C$42</f>
        <v>3.3862163503622359E-6</v>
      </c>
    </row>
    <row r="280" spans="2:18">
      <c r="B280" s="86" t="s">
        <v>2937</v>
      </c>
      <c r="C280" s="89" t="s">
        <v>2624</v>
      </c>
      <c r="D280" s="88">
        <v>9047</v>
      </c>
      <c r="E280" s="88"/>
      <c r="F280" s="88" t="s">
        <v>313</v>
      </c>
      <c r="G280" s="102">
        <v>44677</v>
      </c>
      <c r="H280" s="88" t="s">
        <v>2622</v>
      </c>
      <c r="I280" s="91">
        <v>2.9999999999623017</v>
      </c>
      <c r="J280" s="89" t="s">
        <v>821</v>
      </c>
      <c r="K280" s="89" t="s">
        <v>2614</v>
      </c>
      <c r="L280" s="90">
        <v>0.1114</v>
      </c>
      <c r="M280" s="90">
        <v>0.11889999999891428</v>
      </c>
      <c r="N280" s="91">
        <v>77403.330346000017</v>
      </c>
      <c r="O280" s="103">
        <v>99.71</v>
      </c>
      <c r="P280" s="91">
        <v>26.526375592000004</v>
      </c>
      <c r="Q280" s="92">
        <f t="shared" si="4"/>
        <v>1.8408316506158572E-3</v>
      </c>
      <c r="R280" s="92">
        <f>P280/'סכום נכסי הקרן'!$C$42</f>
        <v>1.7400342246615813E-4</v>
      </c>
    </row>
    <row r="281" spans="2:18">
      <c r="B281" s="86" t="s">
        <v>2937</v>
      </c>
      <c r="C281" s="89" t="s">
        <v>2624</v>
      </c>
      <c r="D281" s="88">
        <v>9048</v>
      </c>
      <c r="E281" s="88"/>
      <c r="F281" s="88" t="s">
        <v>313</v>
      </c>
      <c r="G281" s="102">
        <v>44677</v>
      </c>
      <c r="H281" s="88" t="s">
        <v>2622</v>
      </c>
      <c r="I281" s="91">
        <v>3.1900000000149333</v>
      </c>
      <c r="J281" s="89" t="s">
        <v>821</v>
      </c>
      <c r="K281" s="89" t="s">
        <v>2614</v>
      </c>
      <c r="L281" s="90">
        <v>7.22E-2</v>
      </c>
      <c r="M281" s="90">
        <v>7.6700000000248097E-2</v>
      </c>
      <c r="N281" s="91">
        <v>248490.40091200004</v>
      </c>
      <c r="O281" s="103">
        <v>99.58</v>
      </c>
      <c r="P281" s="91">
        <v>85.047441167000017</v>
      </c>
      <c r="Q281" s="92">
        <f t="shared" si="4"/>
        <v>5.9019756001388833E-3</v>
      </c>
      <c r="R281" s="92">
        <f>P281/'סכום נכסי הקרן'!$C$42</f>
        <v>5.5788043050669439E-4</v>
      </c>
    </row>
    <row r="282" spans="2:18">
      <c r="B282" s="86" t="s">
        <v>2937</v>
      </c>
      <c r="C282" s="89" t="s">
        <v>2624</v>
      </c>
      <c r="D282" s="88">
        <v>9074</v>
      </c>
      <c r="E282" s="88"/>
      <c r="F282" s="88" t="s">
        <v>313</v>
      </c>
      <c r="G282" s="102">
        <v>44684</v>
      </c>
      <c r="H282" s="88" t="s">
        <v>2622</v>
      </c>
      <c r="I282" s="91">
        <v>3.129999999586683</v>
      </c>
      <c r="J282" s="89" t="s">
        <v>821</v>
      </c>
      <c r="K282" s="89" t="s">
        <v>2614</v>
      </c>
      <c r="L282" s="90">
        <v>6.9099999999999995E-2</v>
      </c>
      <c r="M282" s="90">
        <v>8.4899999990851308E-2</v>
      </c>
      <c r="N282" s="91">
        <v>12570.367488000002</v>
      </c>
      <c r="O282" s="103">
        <v>99.68</v>
      </c>
      <c r="P282" s="91">
        <v>4.3066100059999997</v>
      </c>
      <c r="Q282" s="92">
        <f t="shared" si="4"/>
        <v>2.9886269152784849E-4</v>
      </c>
      <c r="R282" s="92">
        <f>P282/'סכום נכסי הקרן'!$C$42</f>
        <v>2.824980283009338E-5</v>
      </c>
    </row>
    <row r="283" spans="2:18">
      <c r="B283" s="86" t="s">
        <v>2937</v>
      </c>
      <c r="C283" s="89" t="s">
        <v>2624</v>
      </c>
      <c r="D283" s="88">
        <v>9220</v>
      </c>
      <c r="E283" s="88"/>
      <c r="F283" s="88" t="s">
        <v>313</v>
      </c>
      <c r="G283" s="102">
        <v>44811</v>
      </c>
      <c r="H283" s="88" t="s">
        <v>2622</v>
      </c>
      <c r="I283" s="91">
        <v>3.1600000001506374</v>
      </c>
      <c r="J283" s="89" t="s">
        <v>821</v>
      </c>
      <c r="K283" s="89" t="s">
        <v>2614</v>
      </c>
      <c r="L283" s="90">
        <v>7.2400000000000006E-2</v>
      </c>
      <c r="M283" s="90">
        <v>8.2000000003452117E-2</v>
      </c>
      <c r="N283" s="91">
        <v>18601.666608000003</v>
      </c>
      <c r="O283" s="103">
        <v>99.68</v>
      </c>
      <c r="P283" s="91">
        <v>6.3729337440000009</v>
      </c>
      <c r="Q283" s="92">
        <f t="shared" si="4"/>
        <v>4.4225786152146158E-4</v>
      </c>
      <c r="R283" s="92">
        <f>P283/'סכום נכסי הקרן'!$C$42</f>
        <v>4.1804138630250713E-5</v>
      </c>
    </row>
    <row r="284" spans="2:18">
      <c r="B284" s="86" t="s">
        <v>2937</v>
      </c>
      <c r="C284" s="89" t="s">
        <v>2624</v>
      </c>
      <c r="D284" s="88">
        <v>9599</v>
      </c>
      <c r="E284" s="88"/>
      <c r="F284" s="88" t="s">
        <v>313</v>
      </c>
      <c r="G284" s="102">
        <v>45089</v>
      </c>
      <c r="H284" s="88" t="s">
        <v>2622</v>
      </c>
      <c r="I284" s="91">
        <v>3.1799999999440116</v>
      </c>
      <c r="J284" s="89" t="s">
        <v>821</v>
      </c>
      <c r="K284" s="89" t="s">
        <v>2614</v>
      </c>
      <c r="L284" s="90">
        <v>6.9199999999999998E-2</v>
      </c>
      <c r="M284" s="90">
        <v>7.7299999997546373E-2</v>
      </c>
      <c r="N284" s="91">
        <v>17725.134071</v>
      </c>
      <c r="O284" s="103">
        <v>99.68</v>
      </c>
      <c r="P284" s="91">
        <v>6.0726339130000007</v>
      </c>
      <c r="Q284" s="92">
        <f t="shared" si="4"/>
        <v>4.2141817192036467E-4</v>
      </c>
      <c r="R284" s="92">
        <f>P284/'סכום נכסי הקרן'!$C$42</f>
        <v>3.9834280434630208E-5</v>
      </c>
    </row>
    <row r="285" spans="2:18">
      <c r="B285" s="86" t="s">
        <v>2938</v>
      </c>
      <c r="C285" s="89" t="s">
        <v>2624</v>
      </c>
      <c r="D285" s="88">
        <v>9040</v>
      </c>
      <c r="E285" s="88"/>
      <c r="F285" s="88" t="s">
        <v>706</v>
      </c>
      <c r="G285" s="102">
        <v>44665</v>
      </c>
      <c r="H285" s="88" t="s">
        <v>2622</v>
      </c>
      <c r="I285" s="91">
        <v>4.1199999999976598</v>
      </c>
      <c r="J285" s="89" t="s">
        <v>821</v>
      </c>
      <c r="K285" s="89" t="s">
        <v>133</v>
      </c>
      <c r="L285" s="90">
        <v>6.8680000000000005E-2</v>
      </c>
      <c r="M285" s="90">
        <v>7.2699999999973952E-2</v>
      </c>
      <c r="N285" s="91">
        <v>46118.55000000001</v>
      </c>
      <c r="O285" s="103">
        <v>101.45</v>
      </c>
      <c r="P285" s="91">
        <v>188.01463418700001</v>
      </c>
      <c r="Q285" s="92">
        <f t="shared" si="4"/>
        <v>1.3047515224611835E-2</v>
      </c>
      <c r="R285" s="92">
        <f>P285/'סכום נכסי הקרן'!$C$42</f>
        <v>1.2333079469826703E-3</v>
      </c>
    </row>
    <row r="286" spans="2:18">
      <c r="B286" s="86" t="s">
        <v>2939</v>
      </c>
      <c r="C286" s="89" t="s">
        <v>2624</v>
      </c>
      <c r="D286" s="88">
        <v>7310</v>
      </c>
      <c r="E286" s="88"/>
      <c r="F286" s="88" t="s">
        <v>808</v>
      </c>
      <c r="G286" s="102">
        <v>43811</v>
      </c>
      <c r="H286" s="88" t="s">
        <v>703</v>
      </c>
      <c r="I286" s="91">
        <v>7.3000000000000007</v>
      </c>
      <c r="J286" s="89" t="s">
        <v>685</v>
      </c>
      <c r="K286" s="89" t="s">
        <v>131</v>
      </c>
      <c r="L286" s="90">
        <v>4.4800000000000006E-2</v>
      </c>
      <c r="M286" s="90">
        <v>6.2899999999999998E-2</v>
      </c>
      <c r="N286" s="91">
        <v>5235.4700000000012</v>
      </c>
      <c r="O286" s="103">
        <v>89.6</v>
      </c>
      <c r="P286" s="91">
        <v>17.356630000000003</v>
      </c>
      <c r="Q286" s="92">
        <f t="shared" si="4"/>
        <v>1.2044854654649688E-3</v>
      </c>
      <c r="R286" s="92">
        <f>P286/'סכום נכסי הקרן'!$C$42</f>
        <v>1.1385321043971117E-4</v>
      </c>
    </row>
    <row r="287" spans="2:18">
      <c r="B287" s="86" t="s">
        <v>2940</v>
      </c>
      <c r="C287" s="89" t="s">
        <v>2624</v>
      </c>
      <c r="D287" s="88" t="s">
        <v>2802</v>
      </c>
      <c r="E287" s="88"/>
      <c r="F287" s="88" t="s">
        <v>679</v>
      </c>
      <c r="G287" s="102">
        <v>43185</v>
      </c>
      <c r="H287" s="88" t="s">
        <v>314</v>
      </c>
      <c r="I287" s="91">
        <v>4.0899999999932808</v>
      </c>
      <c r="J287" s="89" t="s">
        <v>685</v>
      </c>
      <c r="K287" s="89" t="s">
        <v>139</v>
      </c>
      <c r="L287" s="90">
        <v>4.2199999999999994E-2</v>
      </c>
      <c r="M287" s="90">
        <v>7.2400000000069686E-2</v>
      </c>
      <c r="N287" s="91">
        <v>16202.429890000001</v>
      </c>
      <c r="O287" s="103">
        <v>88.89</v>
      </c>
      <c r="P287" s="91">
        <v>40.179648703000005</v>
      </c>
      <c r="Q287" s="92">
        <f t="shared" si="4"/>
        <v>2.7883179436475791E-3</v>
      </c>
      <c r="R287" s="92">
        <f>P287/'סכום נכסי הקרן'!$C$42</f>
        <v>2.6356395217137931E-4</v>
      </c>
    </row>
    <row r="288" spans="2:18">
      <c r="B288" s="86" t="s">
        <v>2941</v>
      </c>
      <c r="C288" s="89" t="s">
        <v>2624</v>
      </c>
      <c r="D288" s="88">
        <v>6812</v>
      </c>
      <c r="E288" s="88"/>
      <c r="F288" s="88" t="s">
        <v>534</v>
      </c>
      <c r="G288" s="102">
        <v>43536</v>
      </c>
      <c r="H288" s="88"/>
      <c r="I288" s="91">
        <v>2.6399999999767512</v>
      </c>
      <c r="J288" s="89" t="s">
        <v>685</v>
      </c>
      <c r="K288" s="89" t="s">
        <v>131</v>
      </c>
      <c r="L288" s="90">
        <v>7.4524999999999994E-2</v>
      </c>
      <c r="M288" s="90">
        <v>7.3299999999572527E-2</v>
      </c>
      <c r="N288" s="91">
        <v>14167.029285000002</v>
      </c>
      <c r="O288" s="103">
        <v>101.75</v>
      </c>
      <c r="P288" s="91">
        <v>53.335324216000011</v>
      </c>
      <c r="Q288" s="92">
        <f t="shared" si="4"/>
        <v>3.701272817017692E-3</v>
      </c>
      <c r="R288" s="92">
        <f>P288/'סכום נכסי הקרן'!$C$42</f>
        <v>3.4986042174284243E-4</v>
      </c>
    </row>
    <row r="289" spans="2:18">
      <c r="B289" s="86" t="s">
        <v>2941</v>
      </c>
      <c r="C289" s="89" t="s">
        <v>2624</v>
      </c>
      <c r="D289" s="88">
        <v>6872</v>
      </c>
      <c r="E289" s="88"/>
      <c r="F289" s="88" t="s">
        <v>534</v>
      </c>
      <c r="G289" s="102">
        <v>43570</v>
      </c>
      <c r="H289" s="88"/>
      <c r="I289" s="91">
        <v>2.6400000000232304</v>
      </c>
      <c r="J289" s="89" t="s">
        <v>685</v>
      </c>
      <c r="K289" s="89" t="s">
        <v>131</v>
      </c>
      <c r="L289" s="90">
        <v>7.4524999999999994E-2</v>
      </c>
      <c r="M289" s="90">
        <v>7.3200000000696916E-2</v>
      </c>
      <c r="N289" s="91">
        <v>11430.945242000002</v>
      </c>
      <c r="O289" s="103">
        <v>101.78</v>
      </c>
      <c r="P289" s="91">
        <v>43.047340025000004</v>
      </c>
      <c r="Q289" s="92">
        <f t="shared" si="4"/>
        <v>2.9873250387339539E-3</v>
      </c>
      <c r="R289" s="92">
        <f>P289/'סכום נכסי הקרן'!$C$42</f>
        <v>2.8237496926166692E-4</v>
      </c>
    </row>
    <row r="290" spans="2:18">
      <c r="B290" s="86" t="s">
        <v>2941</v>
      </c>
      <c r="C290" s="89" t="s">
        <v>2624</v>
      </c>
      <c r="D290" s="88">
        <v>7258</v>
      </c>
      <c r="E290" s="88"/>
      <c r="F290" s="88" t="s">
        <v>534</v>
      </c>
      <c r="G290" s="102">
        <v>43774</v>
      </c>
      <c r="H290" s="88"/>
      <c r="I290" s="91">
        <v>2.6399999999888077</v>
      </c>
      <c r="J290" s="89" t="s">
        <v>685</v>
      </c>
      <c r="K290" s="89" t="s">
        <v>131</v>
      </c>
      <c r="L290" s="90">
        <v>7.4524999999999994E-2</v>
      </c>
      <c r="M290" s="90">
        <v>7.1499999999580288E-2</v>
      </c>
      <c r="N290" s="91">
        <v>10439.417613000001</v>
      </c>
      <c r="O290" s="103">
        <v>101.78</v>
      </c>
      <c r="P290" s="91">
        <v>39.313385771000007</v>
      </c>
      <c r="Q290" s="92">
        <f t="shared" si="4"/>
        <v>2.7282025231503359E-3</v>
      </c>
      <c r="R290" s="92">
        <f>P290/'סכום נכסי הקרן'!$C$42</f>
        <v>2.5788158088771901E-4</v>
      </c>
    </row>
    <row r="291" spans="2:18">
      <c r="B291" s="86" t="s">
        <v>2942</v>
      </c>
      <c r="C291" s="89" t="s">
        <v>2624</v>
      </c>
      <c r="D291" s="88">
        <v>6861</v>
      </c>
      <c r="E291" s="88"/>
      <c r="F291" s="88" t="s">
        <v>534</v>
      </c>
      <c r="G291" s="102">
        <v>43563</v>
      </c>
      <c r="H291" s="88"/>
      <c r="I291" s="91">
        <v>0.74999999999914035</v>
      </c>
      <c r="J291" s="89" t="s">
        <v>734</v>
      </c>
      <c r="K291" s="89" t="s">
        <v>131</v>
      </c>
      <c r="L291" s="90">
        <v>7.8602999999999992E-2</v>
      </c>
      <c r="M291" s="90">
        <v>6.8899999999919193E-2</v>
      </c>
      <c r="N291" s="91">
        <v>77365.479081000012</v>
      </c>
      <c r="O291" s="103">
        <v>101.59</v>
      </c>
      <c r="P291" s="91">
        <v>290.80368851500003</v>
      </c>
      <c r="Q291" s="92">
        <f t="shared" si="4"/>
        <v>2.0180692687458313E-2</v>
      </c>
      <c r="R291" s="92">
        <f>P291/'סכום נכסי הקרן'!$C$42</f>
        <v>1.9075669381177403E-3</v>
      </c>
    </row>
    <row r="292" spans="2:18">
      <c r="B292" s="86" t="s">
        <v>2943</v>
      </c>
      <c r="C292" s="89" t="s">
        <v>2624</v>
      </c>
      <c r="D292" s="88">
        <v>6932</v>
      </c>
      <c r="E292" s="88"/>
      <c r="F292" s="88" t="s">
        <v>534</v>
      </c>
      <c r="G292" s="102">
        <v>43098</v>
      </c>
      <c r="H292" s="88"/>
      <c r="I292" s="91">
        <v>1.7899999999935872</v>
      </c>
      <c r="J292" s="89" t="s">
        <v>685</v>
      </c>
      <c r="K292" s="89" t="s">
        <v>131</v>
      </c>
      <c r="L292" s="90">
        <v>7.9162999999999997E-2</v>
      </c>
      <c r="M292" s="90">
        <v>6.7999999999693292E-2</v>
      </c>
      <c r="N292" s="91">
        <v>19002.728572000004</v>
      </c>
      <c r="O292" s="103">
        <v>102.02</v>
      </c>
      <c r="P292" s="91">
        <v>71.730359474000011</v>
      </c>
      <c r="Q292" s="92">
        <f t="shared" si="4"/>
        <v>4.9778197391435099E-3</v>
      </c>
      <c r="R292" s="92">
        <f>P292/'סכום נכסי הקרן'!$C$42</f>
        <v>4.7052519481658893E-4</v>
      </c>
    </row>
    <row r="293" spans="2:18">
      <c r="B293" s="86" t="s">
        <v>2943</v>
      </c>
      <c r="C293" s="89" t="s">
        <v>2624</v>
      </c>
      <c r="D293" s="88">
        <v>9335</v>
      </c>
      <c r="E293" s="88"/>
      <c r="F293" s="88" t="s">
        <v>534</v>
      </c>
      <c r="G293" s="102">
        <v>44064</v>
      </c>
      <c r="H293" s="88"/>
      <c r="I293" s="91">
        <v>2.5500000000055421</v>
      </c>
      <c r="J293" s="89" t="s">
        <v>685</v>
      </c>
      <c r="K293" s="89" t="s">
        <v>131</v>
      </c>
      <c r="L293" s="90">
        <v>8.666299999999999E-2</v>
      </c>
      <c r="M293" s="90">
        <v>0.10260000000017735</v>
      </c>
      <c r="N293" s="91">
        <v>70207.686774000016</v>
      </c>
      <c r="O293" s="103">
        <v>97.25</v>
      </c>
      <c r="P293" s="91">
        <v>252.62481695200003</v>
      </c>
      <c r="Q293" s="92">
        <f t="shared" si="4"/>
        <v>1.7531221224075886E-2</v>
      </c>
      <c r="R293" s="92">
        <f>P293/'סכום נכסי הקרן'!$C$42</f>
        <v>1.6571273597887129E-3</v>
      </c>
    </row>
    <row r="294" spans="2:18">
      <c r="B294" s="86" t="s">
        <v>2943</v>
      </c>
      <c r="C294" s="89" t="s">
        <v>2624</v>
      </c>
      <c r="D294" s="88" t="s">
        <v>2803</v>
      </c>
      <c r="E294" s="88"/>
      <c r="F294" s="88" t="s">
        <v>534</v>
      </c>
      <c r="G294" s="102">
        <v>42817</v>
      </c>
      <c r="H294" s="88"/>
      <c r="I294" s="91">
        <v>1.8299999999554901</v>
      </c>
      <c r="J294" s="89" t="s">
        <v>685</v>
      </c>
      <c r="K294" s="89" t="s">
        <v>131</v>
      </c>
      <c r="L294" s="90">
        <v>5.7820000000000003E-2</v>
      </c>
      <c r="M294" s="90">
        <v>8.3099999998688764E-2</v>
      </c>
      <c r="N294" s="91">
        <v>7012.1448810000011</v>
      </c>
      <c r="O294" s="103">
        <v>96.12</v>
      </c>
      <c r="P294" s="91">
        <v>24.938272817000005</v>
      </c>
      <c r="Q294" s="92">
        <f t="shared" si="4"/>
        <v>1.7306232339962667E-3</v>
      </c>
      <c r="R294" s="92">
        <f>P294/'סכום נכסי הקרן'!$C$42</f>
        <v>1.6358604308767486E-4</v>
      </c>
    </row>
    <row r="295" spans="2:18">
      <c r="B295" s="86" t="s">
        <v>2943</v>
      </c>
      <c r="C295" s="89" t="s">
        <v>2624</v>
      </c>
      <c r="D295" s="88">
        <v>7291</v>
      </c>
      <c r="E295" s="88"/>
      <c r="F295" s="88" t="s">
        <v>534</v>
      </c>
      <c r="G295" s="102">
        <v>43798</v>
      </c>
      <c r="H295" s="88"/>
      <c r="I295" s="91">
        <v>1.7899999998898473</v>
      </c>
      <c r="J295" s="89" t="s">
        <v>685</v>
      </c>
      <c r="K295" s="89" t="s">
        <v>131</v>
      </c>
      <c r="L295" s="90">
        <v>7.9162999999999997E-2</v>
      </c>
      <c r="M295" s="90">
        <v>7.7499999991618787E-2</v>
      </c>
      <c r="N295" s="91">
        <v>1117.8075890000002</v>
      </c>
      <c r="O295" s="103">
        <v>100.97</v>
      </c>
      <c r="P295" s="91">
        <v>4.1760061740000003</v>
      </c>
      <c r="Q295" s="92">
        <f t="shared" si="4"/>
        <v>2.8979927210956121E-4</v>
      </c>
      <c r="R295" s="92">
        <f>P295/'סכום נכסי הקרן'!$C$42</f>
        <v>2.7393088965193997E-5</v>
      </c>
    </row>
    <row r="296" spans="2:18">
      <c r="B296" s="86" t="s">
        <v>2944</v>
      </c>
      <c r="C296" s="89" t="s">
        <v>2624</v>
      </c>
      <c r="D296" s="88" t="s">
        <v>2804</v>
      </c>
      <c r="E296" s="88"/>
      <c r="F296" s="88" t="s">
        <v>534</v>
      </c>
      <c r="G296" s="102">
        <v>43083</v>
      </c>
      <c r="H296" s="88"/>
      <c r="I296" s="91">
        <v>0.77000000002830704</v>
      </c>
      <c r="J296" s="89" t="s">
        <v>685</v>
      </c>
      <c r="K296" s="89" t="s">
        <v>139</v>
      </c>
      <c r="L296" s="90">
        <v>7.145E-2</v>
      </c>
      <c r="M296" s="90">
        <v>7.0299999994055548E-2</v>
      </c>
      <c r="N296" s="91">
        <v>1895.2681270000003</v>
      </c>
      <c r="O296" s="103">
        <v>100.22</v>
      </c>
      <c r="P296" s="91">
        <v>5.2990511050000002</v>
      </c>
      <c r="Q296" s="92">
        <f t="shared" si="4"/>
        <v>3.6773440677876875E-4</v>
      </c>
      <c r="R296" s="92">
        <f>P296/'סכום נכסי הקרן'!$C$42</f>
        <v>3.4759857218155194E-5</v>
      </c>
    </row>
    <row r="297" spans="2:18">
      <c r="B297" s="86" t="s">
        <v>2944</v>
      </c>
      <c r="C297" s="89" t="s">
        <v>2624</v>
      </c>
      <c r="D297" s="88" t="s">
        <v>2805</v>
      </c>
      <c r="E297" s="88"/>
      <c r="F297" s="88" t="s">
        <v>534</v>
      </c>
      <c r="G297" s="102">
        <v>43083</v>
      </c>
      <c r="H297" s="88"/>
      <c r="I297" s="91">
        <v>5.2200000000868503</v>
      </c>
      <c r="J297" s="89" t="s">
        <v>685</v>
      </c>
      <c r="K297" s="89" t="s">
        <v>139</v>
      </c>
      <c r="L297" s="90">
        <v>7.195E-2</v>
      </c>
      <c r="M297" s="90">
        <v>7.3000000001737023E-2</v>
      </c>
      <c r="N297" s="91">
        <v>4108.7120330000007</v>
      </c>
      <c r="O297" s="103">
        <v>100.45</v>
      </c>
      <c r="P297" s="91">
        <v>11.5140663</v>
      </c>
      <c r="Q297" s="92">
        <f t="shared" si="4"/>
        <v>7.9903330927432392E-4</v>
      </c>
      <c r="R297" s="92">
        <f>P297/'סכום נכסי הקרן'!$C$42</f>
        <v>7.5528107326749849E-5</v>
      </c>
    </row>
    <row r="298" spans="2:18">
      <c r="B298" s="86" t="s">
        <v>2944</v>
      </c>
      <c r="C298" s="89" t="s">
        <v>2624</v>
      </c>
      <c r="D298" s="88" t="s">
        <v>2806</v>
      </c>
      <c r="E298" s="88"/>
      <c r="F298" s="88" t="s">
        <v>534</v>
      </c>
      <c r="G298" s="102">
        <v>43083</v>
      </c>
      <c r="H298" s="88"/>
      <c r="I298" s="91">
        <v>5.5400000000614229</v>
      </c>
      <c r="J298" s="89" t="s">
        <v>685</v>
      </c>
      <c r="K298" s="89" t="s">
        <v>139</v>
      </c>
      <c r="L298" s="90">
        <v>4.4999999999999998E-2</v>
      </c>
      <c r="M298" s="90">
        <v>6.6600000000750725E-2</v>
      </c>
      <c r="N298" s="91">
        <v>16434.848114000004</v>
      </c>
      <c r="O298" s="103">
        <v>89.48</v>
      </c>
      <c r="P298" s="91">
        <v>41.026525112000009</v>
      </c>
      <c r="Q298" s="92">
        <f t="shared" si="4"/>
        <v>2.8470880116668704E-3</v>
      </c>
      <c r="R298" s="92">
        <f>P298/'סכום נכסי הקרן'!$C$42</f>
        <v>2.691191548812547E-4</v>
      </c>
    </row>
    <row r="299" spans="2:18">
      <c r="B299" s="86" t="s">
        <v>2945</v>
      </c>
      <c r="C299" s="89" t="s">
        <v>2624</v>
      </c>
      <c r="D299" s="88">
        <v>9186</v>
      </c>
      <c r="E299" s="88"/>
      <c r="F299" s="88" t="s">
        <v>534</v>
      </c>
      <c r="G299" s="102">
        <v>44778</v>
      </c>
      <c r="H299" s="88"/>
      <c r="I299" s="91">
        <v>3.6399999999975314</v>
      </c>
      <c r="J299" s="89" t="s">
        <v>719</v>
      </c>
      <c r="K299" s="89" t="s">
        <v>133</v>
      </c>
      <c r="L299" s="90">
        <v>7.1870000000000003E-2</v>
      </c>
      <c r="M299" s="90">
        <v>7.209999999987482E-2</v>
      </c>
      <c r="N299" s="91">
        <v>27619.742212000005</v>
      </c>
      <c r="O299" s="103">
        <v>102.2</v>
      </c>
      <c r="P299" s="91">
        <v>113.43170770200001</v>
      </c>
      <c r="Q299" s="92">
        <f t="shared" si="4"/>
        <v>7.8717379612246018E-3</v>
      </c>
      <c r="R299" s="92">
        <f>P299/'סכום נכסי הקרן'!$C$42</f>
        <v>7.4407094508159772E-4</v>
      </c>
    </row>
    <row r="300" spans="2:18">
      <c r="B300" s="86" t="s">
        <v>2945</v>
      </c>
      <c r="C300" s="89" t="s">
        <v>2624</v>
      </c>
      <c r="D300" s="88">
        <v>9187</v>
      </c>
      <c r="E300" s="88"/>
      <c r="F300" s="88" t="s">
        <v>534</v>
      </c>
      <c r="G300" s="102">
        <v>44778</v>
      </c>
      <c r="H300" s="88"/>
      <c r="I300" s="91">
        <v>3.5599999999964531</v>
      </c>
      <c r="J300" s="89" t="s">
        <v>719</v>
      </c>
      <c r="K300" s="89" t="s">
        <v>131</v>
      </c>
      <c r="L300" s="90">
        <v>8.2722999999999991E-2</v>
      </c>
      <c r="M300" s="90">
        <v>9.029999999995568E-2</v>
      </c>
      <c r="N300" s="91">
        <v>76055.922395000016</v>
      </c>
      <c r="O300" s="103">
        <v>100.2</v>
      </c>
      <c r="P300" s="91">
        <v>281.96973607500007</v>
      </c>
      <c r="Q300" s="92">
        <f t="shared" si="4"/>
        <v>1.9567649296166986E-2</v>
      </c>
      <c r="R300" s="92">
        <f>P300/'סכום נכסי הקרן'!$C$42</f>
        <v>1.8496194076256045E-3</v>
      </c>
    </row>
    <row r="301" spans="2:18">
      <c r="B301" s="86" t="s">
        <v>2946</v>
      </c>
      <c r="C301" s="89" t="s">
        <v>2624</v>
      </c>
      <c r="D301" s="88" t="s">
        <v>2807</v>
      </c>
      <c r="E301" s="88"/>
      <c r="F301" s="88" t="s">
        <v>534</v>
      </c>
      <c r="G301" s="102">
        <v>42870</v>
      </c>
      <c r="H301" s="88"/>
      <c r="I301" s="91">
        <v>0.96999999999618636</v>
      </c>
      <c r="J301" s="89" t="s">
        <v>685</v>
      </c>
      <c r="K301" s="89" t="s">
        <v>131</v>
      </c>
      <c r="L301" s="90">
        <v>7.9430000000000001E-2</v>
      </c>
      <c r="M301" s="90">
        <v>9.0699999998817796E-2</v>
      </c>
      <c r="N301" s="91">
        <v>4989.938618000001</v>
      </c>
      <c r="O301" s="103">
        <v>99.42</v>
      </c>
      <c r="P301" s="91">
        <v>18.355689531000003</v>
      </c>
      <c r="Q301" s="92">
        <f t="shared" si="4"/>
        <v>1.2738164752418523E-3</v>
      </c>
      <c r="R301" s="92">
        <f>P301/'סכום נכסי הקרן'!$C$42</f>
        <v>1.2040667934610269E-4</v>
      </c>
    </row>
    <row r="302" spans="2:18">
      <c r="B302" s="86" t="s">
        <v>2947</v>
      </c>
      <c r="C302" s="89" t="s">
        <v>2624</v>
      </c>
      <c r="D302" s="88">
        <v>8702</v>
      </c>
      <c r="E302" s="88"/>
      <c r="F302" s="88" t="s">
        <v>534</v>
      </c>
      <c r="G302" s="102">
        <v>44497</v>
      </c>
      <c r="H302" s="88"/>
      <c r="I302" s="91">
        <v>4.999999956048045E-2</v>
      </c>
      <c r="J302" s="89" t="s">
        <v>734</v>
      </c>
      <c r="K302" s="89" t="s">
        <v>131</v>
      </c>
      <c r="L302" s="90">
        <v>7.0890000000000009E-2</v>
      </c>
      <c r="M302" s="90">
        <v>5.4900000071202167E-2</v>
      </c>
      <c r="N302" s="91">
        <v>61.253321000000007</v>
      </c>
      <c r="O302" s="103">
        <v>100.39</v>
      </c>
      <c r="P302" s="91">
        <v>0.22752116200000003</v>
      </c>
      <c r="Q302" s="92">
        <f t="shared" si="4"/>
        <v>1.57891210859885E-5</v>
      </c>
      <c r="R302" s="92">
        <f>P302/'סכום נכסי הקרן'!$C$42</f>
        <v>1.4924564697567221E-6</v>
      </c>
    </row>
    <row r="303" spans="2:18">
      <c r="B303" s="86" t="s">
        <v>2947</v>
      </c>
      <c r="C303" s="89" t="s">
        <v>2624</v>
      </c>
      <c r="D303" s="88">
        <v>9118</v>
      </c>
      <c r="E303" s="88"/>
      <c r="F303" s="88" t="s">
        <v>534</v>
      </c>
      <c r="G303" s="102">
        <v>44733</v>
      </c>
      <c r="H303" s="88"/>
      <c r="I303" s="91">
        <v>4.999999983444145E-2</v>
      </c>
      <c r="J303" s="89" t="s">
        <v>734</v>
      </c>
      <c r="K303" s="89" t="s">
        <v>131</v>
      </c>
      <c r="L303" s="90">
        <v>7.0890000000000009E-2</v>
      </c>
      <c r="M303" s="90">
        <v>5.4900000014679533E-2</v>
      </c>
      <c r="N303" s="91">
        <v>243.92004200000002</v>
      </c>
      <c r="O303" s="103">
        <v>100.39</v>
      </c>
      <c r="P303" s="91">
        <v>0.90602388300000003</v>
      </c>
      <c r="Q303" s="92">
        <f t="shared" si="4"/>
        <v>6.287468238002615E-5</v>
      </c>
      <c r="R303" s="92">
        <f>P303/'סכום נכסי הקרן'!$C$42</f>
        <v>5.9431887304507406E-6</v>
      </c>
    </row>
    <row r="304" spans="2:18">
      <c r="B304" s="86" t="s">
        <v>2947</v>
      </c>
      <c r="C304" s="89" t="s">
        <v>2624</v>
      </c>
      <c r="D304" s="88">
        <v>9233</v>
      </c>
      <c r="E304" s="88"/>
      <c r="F304" s="88" t="s">
        <v>534</v>
      </c>
      <c r="G304" s="102">
        <v>44819</v>
      </c>
      <c r="H304" s="88"/>
      <c r="I304" s="91">
        <v>4.9999997750787575E-2</v>
      </c>
      <c r="J304" s="89" t="s">
        <v>734</v>
      </c>
      <c r="K304" s="89" t="s">
        <v>131</v>
      </c>
      <c r="L304" s="90">
        <v>7.0890000000000009E-2</v>
      </c>
      <c r="M304" s="90">
        <v>5.4900000015744493E-2</v>
      </c>
      <c r="N304" s="91">
        <v>47.878157000000009</v>
      </c>
      <c r="O304" s="103">
        <v>100.39</v>
      </c>
      <c r="P304" s="91">
        <v>0.17784002800000001</v>
      </c>
      <c r="Q304" s="92">
        <f t="shared" si="4"/>
        <v>1.2341435457452458E-5</v>
      </c>
      <c r="R304" s="92">
        <f>P304/'סכום נכסי הקרן'!$C$42</f>
        <v>1.1665662131697297E-6</v>
      </c>
    </row>
    <row r="305" spans="2:18">
      <c r="B305" s="86" t="s">
        <v>2947</v>
      </c>
      <c r="C305" s="89" t="s">
        <v>2624</v>
      </c>
      <c r="D305" s="88">
        <v>9276</v>
      </c>
      <c r="E305" s="88"/>
      <c r="F305" s="88" t="s">
        <v>534</v>
      </c>
      <c r="G305" s="102">
        <v>44854</v>
      </c>
      <c r="H305" s="88"/>
      <c r="I305" s="91">
        <v>4.9999988281997934E-2</v>
      </c>
      <c r="J305" s="89" t="s">
        <v>734</v>
      </c>
      <c r="K305" s="89" t="s">
        <v>131</v>
      </c>
      <c r="L305" s="90">
        <v>7.0890000000000009E-2</v>
      </c>
      <c r="M305" s="90">
        <v>5.4899999742203963E-2</v>
      </c>
      <c r="N305" s="91">
        <v>11.487467000000002</v>
      </c>
      <c r="O305" s="103">
        <v>100.39</v>
      </c>
      <c r="P305" s="91">
        <v>4.2669390000000001E-2</v>
      </c>
      <c r="Q305" s="92">
        <f t="shared" si="4"/>
        <v>2.9610967149300456E-6</v>
      </c>
      <c r="R305" s="92">
        <f>P305/'סכום נכסי הקרן'!$C$42</f>
        <v>2.7989575389946705E-7</v>
      </c>
    </row>
    <row r="306" spans="2:18">
      <c r="B306" s="86" t="s">
        <v>2947</v>
      </c>
      <c r="C306" s="89" t="s">
        <v>2624</v>
      </c>
      <c r="D306" s="88">
        <v>9430</v>
      </c>
      <c r="E306" s="88"/>
      <c r="F306" s="88" t="s">
        <v>534</v>
      </c>
      <c r="G306" s="102">
        <v>44950</v>
      </c>
      <c r="H306" s="88"/>
      <c r="I306" s="91">
        <v>4.9999998927850821E-2</v>
      </c>
      <c r="J306" s="89" t="s">
        <v>734</v>
      </c>
      <c r="K306" s="89" t="s">
        <v>131</v>
      </c>
      <c r="L306" s="90">
        <v>7.0890000000000009E-2</v>
      </c>
      <c r="M306" s="90">
        <v>5.4899999980701324E-2</v>
      </c>
      <c r="N306" s="91">
        <v>62.77585100000001</v>
      </c>
      <c r="O306" s="103">
        <v>100.39</v>
      </c>
      <c r="P306" s="91">
        <v>0.23317650500000003</v>
      </c>
      <c r="Q306" s="92">
        <f t="shared" si="4"/>
        <v>1.6181580823029565E-5</v>
      </c>
      <c r="R306" s="92">
        <f>P306/'סכום נכסי הקרן'!$C$42</f>
        <v>1.5295534728435971E-6</v>
      </c>
    </row>
    <row r="307" spans="2:18">
      <c r="B307" s="86" t="s">
        <v>2947</v>
      </c>
      <c r="C307" s="89" t="s">
        <v>2624</v>
      </c>
      <c r="D307" s="88">
        <v>9539</v>
      </c>
      <c r="E307" s="88"/>
      <c r="F307" s="88" t="s">
        <v>534</v>
      </c>
      <c r="G307" s="102">
        <v>45029</v>
      </c>
      <c r="H307" s="88"/>
      <c r="I307" s="91">
        <v>4.9999994210396442E-2</v>
      </c>
      <c r="J307" s="89" t="s">
        <v>734</v>
      </c>
      <c r="K307" s="89" t="s">
        <v>131</v>
      </c>
      <c r="L307" s="90">
        <v>7.0890000000000009E-2</v>
      </c>
      <c r="M307" s="90">
        <v>5.490000023029757E-2</v>
      </c>
      <c r="N307" s="91">
        <v>20.925287000000004</v>
      </c>
      <c r="O307" s="103">
        <v>100.39</v>
      </c>
      <c r="P307" s="91">
        <v>7.7725529000000015E-2</v>
      </c>
      <c r="Q307" s="92">
        <f t="shared" si="4"/>
        <v>5.3938621711746999E-6</v>
      </c>
      <c r="R307" s="92">
        <f>P307/'סכום נכסי הקרן'!$C$42</f>
        <v>5.0985133691130555E-7</v>
      </c>
    </row>
    <row r="308" spans="2:18">
      <c r="B308" s="86" t="s">
        <v>2947</v>
      </c>
      <c r="C308" s="89" t="s">
        <v>2624</v>
      </c>
      <c r="D308" s="88">
        <v>8060</v>
      </c>
      <c r="E308" s="88"/>
      <c r="F308" s="88" t="s">
        <v>534</v>
      </c>
      <c r="G308" s="102">
        <v>44150</v>
      </c>
      <c r="H308" s="88"/>
      <c r="I308" s="91">
        <v>5.0000000000491401E-2</v>
      </c>
      <c r="J308" s="89" t="s">
        <v>734</v>
      </c>
      <c r="K308" s="89" t="s">
        <v>131</v>
      </c>
      <c r="L308" s="90">
        <v>7.0890000000000009E-2</v>
      </c>
      <c r="M308" s="90">
        <v>5.4899999999969536E-2</v>
      </c>
      <c r="N308" s="91">
        <v>82178.116603000017</v>
      </c>
      <c r="O308" s="103">
        <v>100.39</v>
      </c>
      <c r="P308" s="91">
        <v>305.24484745700005</v>
      </c>
      <c r="Q308" s="92">
        <f t="shared" si="4"/>
        <v>2.1182855322146525E-2</v>
      </c>
      <c r="R308" s="92">
        <f>P308/'סכום נכסי הקרן'!$C$42</f>
        <v>2.0022957136932315E-3</v>
      </c>
    </row>
    <row r="309" spans="2:18">
      <c r="B309" s="86" t="s">
        <v>2947</v>
      </c>
      <c r="C309" s="89" t="s">
        <v>2624</v>
      </c>
      <c r="D309" s="88">
        <v>8119</v>
      </c>
      <c r="E309" s="88"/>
      <c r="F309" s="88" t="s">
        <v>534</v>
      </c>
      <c r="G309" s="102">
        <v>44169</v>
      </c>
      <c r="H309" s="88"/>
      <c r="I309" s="91">
        <v>5.0000000276356829E-2</v>
      </c>
      <c r="J309" s="89" t="s">
        <v>734</v>
      </c>
      <c r="K309" s="89" t="s">
        <v>131</v>
      </c>
      <c r="L309" s="90">
        <v>7.0890000000000009E-2</v>
      </c>
      <c r="M309" s="90">
        <v>5.4900000004974421E-2</v>
      </c>
      <c r="N309" s="91">
        <v>194.83529500000003</v>
      </c>
      <c r="O309" s="103">
        <v>100.39</v>
      </c>
      <c r="P309" s="91">
        <v>0.72370203600000016</v>
      </c>
      <c r="Q309" s="92">
        <f t="shared" si="4"/>
        <v>5.0222225379546929E-5</v>
      </c>
      <c r="R309" s="92">
        <f>P309/'סכום נכסי הקרן'!$C$42</f>
        <v>4.7472234068684667E-6</v>
      </c>
    </row>
    <row r="310" spans="2:18">
      <c r="B310" s="86" t="s">
        <v>2947</v>
      </c>
      <c r="C310" s="89" t="s">
        <v>2624</v>
      </c>
      <c r="D310" s="88">
        <v>8418</v>
      </c>
      <c r="E310" s="88"/>
      <c r="F310" s="88" t="s">
        <v>534</v>
      </c>
      <c r="G310" s="102">
        <v>44326</v>
      </c>
      <c r="H310" s="88"/>
      <c r="I310" s="91">
        <v>5.0000002938701604E-2</v>
      </c>
      <c r="J310" s="89" t="s">
        <v>734</v>
      </c>
      <c r="K310" s="89" t="s">
        <v>131</v>
      </c>
      <c r="L310" s="90">
        <v>7.0890000000000009E-2</v>
      </c>
      <c r="M310" s="90">
        <v>5.4900000065957529E-2</v>
      </c>
      <c r="N310" s="91">
        <v>41.225400000000008</v>
      </c>
      <c r="O310" s="103">
        <v>100.39</v>
      </c>
      <c r="P310" s="91">
        <v>0.15312885100000004</v>
      </c>
      <c r="Q310" s="92">
        <f t="shared" si="4"/>
        <v>1.0626571827183669E-5</v>
      </c>
      <c r="R310" s="92">
        <f>P310/'סכום נכסי הקרן'!$C$42</f>
        <v>1.0044698364425685E-6</v>
      </c>
    </row>
    <row r="311" spans="2:18">
      <c r="B311" s="86" t="s">
        <v>2948</v>
      </c>
      <c r="C311" s="89" t="s">
        <v>2624</v>
      </c>
      <c r="D311" s="88">
        <v>8718</v>
      </c>
      <c r="E311" s="88"/>
      <c r="F311" s="88" t="s">
        <v>534</v>
      </c>
      <c r="G311" s="102">
        <v>44508</v>
      </c>
      <c r="H311" s="88"/>
      <c r="I311" s="91">
        <v>3.1699999999983941</v>
      </c>
      <c r="J311" s="89" t="s">
        <v>685</v>
      </c>
      <c r="K311" s="89" t="s">
        <v>131</v>
      </c>
      <c r="L311" s="90">
        <v>8.5919000000000009E-2</v>
      </c>
      <c r="M311" s="90">
        <v>9.0699999999917361E-2</v>
      </c>
      <c r="N311" s="91">
        <v>69113.334867000012</v>
      </c>
      <c r="O311" s="103">
        <v>99.86</v>
      </c>
      <c r="P311" s="91">
        <v>255.36132247300003</v>
      </c>
      <c r="Q311" s="92">
        <f t="shared" ref="Q311:Q344" si="5">IFERROR(P311/$P$10,0)</f>
        <v>1.7721124513263312E-2</v>
      </c>
      <c r="R311" s="92">
        <f>P311/'סכום נכסי הקרן'!$C$42</f>
        <v>1.6750778455081091E-3</v>
      </c>
    </row>
    <row r="312" spans="2:18">
      <c r="B312" s="86" t="s">
        <v>2949</v>
      </c>
      <c r="C312" s="89" t="s">
        <v>2624</v>
      </c>
      <c r="D312" s="88">
        <v>8806</v>
      </c>
      <c r="E312" s="88"/>
      <c r="F312" s="88" t="s">
        <v>534</v>
      </c>
      <c r="G312" s="102">
        <v>44137</v>
      </c>
      <c r="H312" s="88"/>
      <c r="I312" s="91">
        <v>0.22000000000017025</v>
      </c>
      <c r="J312" s="89" t="s">
        <v>734</v>
      </c>
      <c r="K312" s="89" t="s">
        <v>131</v>
      </c>
      <c r="L312" s="90">
        <v>7.2756000000000001E-2</v>
      </c>
      <c r="M312" s="90">
        <v>5.6100000000043421E-2</v>
      </c>
      <c r="N312" s="91">
        <v>94321.690771000009</v>
      </c>
      <c r="O312" s="103">
        <v>100.99</v>
      </c>
      <c r="P312" s="91">
        <v>352.44525062700006</v>
      </c>
      <c r="Q312" s="92">
        <f t="shared" si="5"/>
        <v>2.4458387472244304E-2</v>
      </c>
      <c r="R312" s="92">
        <f>P312/'סכום נכסי הקרן'!$C$42</f>
        <v>2.3119132739542513E-3</v>
      </c>
    </row>
    <row r="313" spans="2:18">
      <c r="B313" s="86" t="s">
        <v>2949</v>
      </c>
      <c r="C313" s="89" t="s">
        <v>2624</v>
      </c>
      <c r="D313" s="88">
        <v>9044</v>
      </c>
      <c r="E313" s="88"/>
      <c r="F313" s="88" t="s">
        <v>534</v>
      </c>
      <c r="G313" s="102">
        <v>44679</v>
      </c>
      <c r="H313" s="88"/>
      <c r="I313" s="91">
        <v>0.21999999990774283</v>
      </c>
      <c r="J313" s="89" t="s">
        <v>734</v>
      </c>
      <c r="K313" s="89" t="s">
        <v>131</v>
      </c>
      <c r="L313" s="90">
        <v>7.2756000000000001E-2</v>
      </c>
      <c r="M313" s="90">
        <v>5.609999999953872E-2</v>
      </c>
      <c r="N313" s="91">
        <v>812.22746900000016</v>
      </c>
      <c r="O313" s="103">
        <v>100.99</v>
      </c>
      <c r="P313" s="91">
        <v>3.0349934740000002</v>
      </c>
      <c r="Q313" s="92">
        <f t="shared" si="5"/>
        <v>2.1061724120489015E-4</v>
      </c>
      <c r="R313" s="92">
        <f>P313/'סכום נכסי הקרן'!$C$42</f>
        <v>1.9908458651159359E-5</v>
      </c>
    </row>
    <row r="314" spans="2:18">
      <c r="B314" s="86" t="s">
        <v>2949</v>
      </c>
      <c r="C314" s="89" t="s">
        <v>2624</v>
      </c>
      <c r="D314" s="88">
        <v>9224</v>
      </c>
      <c r="E314" s="88"/>
      <c r="F314" s="88" t="s">
        <v>534</v>
      </c>
      <c r="G314" s="102">
        <v>44810</v>
      </c>
      <c r="H314" s="88"/>
      <c r="I314" s="91">
        <v>0.21999999995630057</v>
      </c>
      <c r="J314" s="89" t="s">
        <v>734</v>
      </c>
      <c r="K314" s="89" t="s">
        <v>131</v>
      </c>
      <c r="L314" s="90">
        <v>7.2756000000000001E-2</v>
      </c>
      <c r="M314" s="90">
        <v>5.6100000004333545E-2</v>
      </c>
      <c r="N314" s="91">
        <v>1469.7878490000003</v>
      </c>
      <c r="O314" s="103">
        <v>100.99</v>
      </c>
      <c r="P314" s="91">
        <v>5.4920532419999999</v>
      </c>
      <c r="Q314" s="92">
        <f t="shared" si="5"/>
        <v>3.8112803611926735E-4</v>
      </c>
      <c r="R314" s="92">
        <f>P314/'סכום נכסי הקרן'!$C$42</f>
        <v>3.6025881378327698E-5</v>
      </c>
    </row>
    <row r="315" spans="2:18">
      <c r="B315" s="86" t="s">
        <v>2950</v>
      </c>
      <c r="C315" s="89" t="s">
        <v>2624</v>
      </c>
      <c r="D315" s="88" t="s">
        <v>2808</v>
      </c>
      <c r="E315" s="88"/>
      <c r="F315" s="88" t="s">
        <v>534</v>
      </c>
      <c r="G315" s="102">
        <v>42921</v>
      </c>
      <c r="H315" s="88"/>
      <c r="I315" s="91">
        <v>7.2100000006020455</v>
      </c>
      <c r="J315" s="89" t="s">
        <v>685</v>
      </c>
      <c r="K315" s="89" t="s">
        <v>131</v>
      </c>
      <c r="L315" s="90">
        <v>7.8939999999999996E-2</v>
      </c>
      <c r="M315" s="120">
        <v>0</v>
      </c>
      <c r="N315" s="91">
        <v>10530.056530000002</v>
      </c>
      <c r="O315" s="103">
        <v>14.370590999999999</v>
      </c>
      <c r="P315" s="91">
        <v>5.5975864030000011</v>
      </c>
      <c r="Q315" s="92">
        <f t="shared" si="5"/>
        <v>3.8845164436286509E-4</v>
      </c>
      <c r="R315" s="92">
        <f>P315/'סכום נכסי הקרן'!$C$42</f>
        <v>3.6718140715981439E-5</v>
      </c>
    </row>
    <row r="316" spans="2:18">
      <c r="B316" s="86" t="s">
        <v>2950</v>
      </c>
      <c r="C316" s="89" t="s">
        <v>2624</v>
      </c>
      <c r="D316" s="88">
        <v>6497</v>
      </c>
      <c r="E316" s="88"/>
      <c r="F316" s="88" t="s">
        <v>534</v>
      </c>
      <c r="G316" s="102">
        <v>43342</v>
      </c>
      <c r="H316" s="88"/>
      <c r="I316" s="91">
        <v>1.0599999998117533</v>
      </c>
      <c r="J316" s="89" t="s">
        <v>685</v>
      </c>
      <c r="K316" s="89" t="s">
        <v>131</v>
      </c>
      <c r="L316" s="90">
        <v>7.8939999999999996E-2</v>
      </c>
      <c r="M316" s="120">
        <v>0</v>
      </c>
      <c r="N316" s="91">
        <v>1998.6329790000004</v>
      </c>
      <c r="O316" s="103">
        <v>14.370590999999999</v>
      </c>
      <c r="P316" s="91">
        <v>1.0624369200000003</v>
      </c>
      <c r="Q316" s="92">
        <f t="shared" si="5"/>
        <v>7.3729164481432623E-5</v>
      </c>
      <c r="R316" s="92">
        <f>P316/'סכום נכסי הקרן'!$C$42</f>
        <v>6.969201638317957E-6</v>
      </c>
    </row>
    <row r="317" spans="2:18">
      <c r="B317" s="86" t="s">
        <v>2951</v>
      </c>
      <c r="C317" s="89" t="s">
        <v>2624</v>
      </c>
      <c r="D317" s="88">
        <v>9405</v>
      </c>
      <c r="E317" s="88"/>
      <c r="F317" s="88" t="s">
        <v>534</v>
      </c>
      <c r="G317" s="102">
        <v>43866</v>
      </c>
      <c r="H317" s="88"/>
      <c r="I317" s="91">
        <v>1.289999999999665</v>
      </c>
      <c r="J317" s="89" t="s">
        <v>734</v>
      </c>
      <c r="K317" s="89" t="s">
        <v>131</v>
      </c>
      <c r="L317" s="90">
        <v>7.5109000000000009E-2</v>
      </c>
      <c r="M317" s="90">
        <v>7.9199999999973181E-2</v>
      </c>
      <c r="N317" s="91">
        <v>80346.68457300002</v>
      </c>
      <c r="O317" s="103">
        <v>100.39</v>
      </c>
      <c r="P317" s="91">
        <v>298.44212669000007</v>
      </c>
      <c r="Q317" s="92">
        <f t="shared" si="5"/>
        <v>2.0710771842261999E-2</v>
      </c>
      <c r="R317" s="92">
        <f>P317/'סכום נכסי הקרן'!$C$42</f>
        <v>1.9576723277566852E-3</v>
      </c>
    </row>
    <row r="318" spans="2:18">
      <c r="B318" s="86" t="s">
        <v>2951</v>
      </c>
      <c r="C318" s="89" t="s">
        <v>2624</v>
      </c>
      <c r="D318" s="88">
        <v>9439</v>
      </c>
      <c r="E318" s="88"/>
      <c r="F318" s="88" t="s">
        <v>534</v>
      </c>
      <c r="G318" s="102">
        <v>44953</v>
      </c>
      <c r="H318" s="88"/>
      <c r="I318" s="91">
        <v>1.2900000007233681</v>
      </c>
      <c r="J318" s="89" t="s">
        <v>734</v>
      </c>
      <c r="K318" s="89" t="s">
        <v>131</v>
      </c>
      <c r="L318" s="90">
        <v>7.5109000000000009E-2</v>
      </c>
      <c r="M318" s="90">
        <v>7.9200000008867094E-2</v>
      </c>
      <c r="N318" s="91">
        <v>230.74920300000002</v>
      </c>
      <c r="O318" s="103">
        <v>100.39</v>
      </c>
      <c r="P318" s="91">
        <v>0.85710172200000012</v>
      </c>
      <c r="Q318" s="92">
        <f t="shared" si="5"/>
        <v>5.9479666650380648E-5</v>
      </c>
      <c r="R318" s="92">
        <f>P318/'סכום נכסי הקרן'!$C$42</f>
        <v>5.622277062027872E-6</v>
      </c>
    </row>
    <row r="319" spans="2:18">
      <c r="B319" s="86" t="s">
        <v>2951</v>
      </c>
      <c r="C319" s="89" t="s">
        <v>2624</v>
      </c>
      <c r="D319" s="88">
        <v>9447</v>
      </c>
      <c r="E319" s="88"/>
      <c r="F319" s="88" t="s">
        <v>534</v>
      </c>
      <c r="G319" s="102">
        <v>44959</v>
      </c>
      <c r="H319" s="88"/>
      <c r="I319" s="91">
        <v>1.2899999995848985</v>
      </c>
      <c r="J319" s="89" t="s">
        <v>734</v>
      </c>
      <c r="K319" s="89" t="s">
        <v>131</v>
      </c>
      <c r="L319" s="90">
        <v>7.5109000000000009E-2</v>
      </c>
      <c r="M319" s="90">
        <v>7.920000002905711E-2</v>
      </c>
      <c r="N319" s="91">
        <v>129.71297799999999</v>
      </c>
      <c r="O319" s="103">
        <v>100.39</v>
      </c>
      <c r="P319" s="91">
        <v>0.48180978000000002</v>
      </c>
      <c r="Q319" s="92">
        <f t="shared" si="5"/>
        <v>3.3435803904840639E-5</v>
      </c>
      <c r="R319" s="92">
        <f>P319/'סכום נכסי הקרן'!$C$42</f>
        <v>3.1604977621952498E-6</v>
      </c>
    </row>
    <row r="320" spans="2:18">
      <c r="B320" s="86" t="s">
        <v>2951</v>
      </c>
      <c r="C320" s="89" t="s">
        <v>2624</v>
      </c>
      <c r="D320" s="88">
        <v>9467</v>
      </c>
      <c r="E320" s="88"/>
      <c r="F320" s="88" t="s">
        <v>534</v>
      </c>
      <c r="G320" s="102">
        <v>44966</v>
      </c>
      <c r="H320" s="88"/>
      <c r="I320" s="91">
        <v>1.2900000002910665</v>
      </c>
      <c r="J320" s="89" t="s">
        <v>734</v>
      </c>
      <c r="K320" s="89" t="s">
        <v>131</v>
      </c>
      <c r="L320" s="90">
        <v>7.5109000000000009E-2</v>
      </c>
      <c r="M320" s="90">
        <v>7.9700000035066554E-2</v>
      </c>
      <c r="N320" s="91">
        <v>194.35457400000004</v>
      </c>
      <c r="O320" s="103">
        <v>100.33</v>
      </c>
      <c r="P320" s="91">
        <v>0.7214849510000001</v>
      </c>
      <c r="Q320" s="92">
        <f t="shared" si="5"/>
        <v>5.006836793958304E-5</v>
      </c>
      <c r="R320" s="92">
        <f>P320/'סכום נכסי הקרן'!$C$42</f>
        <v>4.7326801317587404E-6</v>
      </c>
    </row>
    <row r="321" spans="2:18">
      <c r="B321" s="86" t="s">
        <v>2951</v>
      </c>
      <c r="C321" s="89" t="s">
        <v>2624</v>
      </c>
      <c r="D321" s="88">
        <v>9491</v>
      </c>
      <c r="E321" s="88"/>
      <c r="F321" s="88" t="s">
        <v>534</v>
      </c>
      <c r="G321" s="102">
        <v>44986</v>
      </c>
      <c r="H321" s="88"/>
      <c r="I321" s="91">
        <v>1.2899999998717298</v>
      </c>
      <c r="J321" s="89" t="s">
        <v>734</v>
      </c>
      <c r="K321" s="89" t="s">
        <v>131</v>
      </c>
      <c r="L321" s="90">
        <v>7.5109000000000009E-2</v>
      </c>
      <c r="M321" s="90">
        <v>7.9700000001852789E-2</v>
      </c>
      <c r="N321" s="91">
        <v>756.03957000000014</v>
      </c>
      <c r="O321" s="103">
        <v>100.33</v>
      </c>
      <c r="P321" s="91">
        <v>2.8065775840000007</v>
      </c>
      <c r="Q321" s="92">
        <f t="shared" si="5"/>
        <v>1.9476602932872266E-4</v>
      </c>
      <c r="R321" s="92">
        <f>P321/'סכום נכסי הקרן'!$C$42</f>
        <v>1.841013308957604E-5</v>
      </c>
    </row>
    <row r="322" spans="2:18">
      <c r="B322" s="86" t="s">
        <v>2951</v>
      </c>
      <c r="C322" s="89" t="s">
        <v>2624</v>
      </c>
      <c r="D322" s="88">
        <v>9510</v>
      </c>
      <c r="E322" s="88"/>
      <c r="F322" s="88" t="s">
        <v>534</v>
      </c>
      <c r="G322" s="102">
        <v>44994</v>
      </c>
      <c r="H322" s="88"/>
      <c r="I322" s="91">
        <v>1.2900000004016023</v>
      </c>
      <c r="J322" s="89" t="s">
        <v>734</v>
      </c>
      <c r="K322" s="89" t="s">
        <v>131</v>
      </c>
      <c r="L322" s="90">
        <v>7.5109000000000009E-2</v>
      </c>
      <c r="M322" s="90">
        <v>7.9699999990142489E-2</v>
      </c>
      <c r="N322" s="91">
        <v>147.56858700000004</v>
      </c>
      <c r="O322" s="103">
        <v>100.33</v>
      </c>
      <c r="P322" s="91">
        <v>0.54780558200000007</v>
      </c>
      <c r="Q322" s="92">
        <f t="shared" si="5"/>
        <v>3.8015666717535497E-5</v>
      </c>
      <c r="R322" s="92">
        <f>P322/'סכום נכסי הקרן'!$C$42</f>
        <v>3.5934063356477871E-6</v>
      </c>
    </row>
    <row r="323" spans="2:18">
      <c r="B323" s="86" t="s">
        <v>2951</v>
      </c>
      <c r="C323" s="89" t="s">
        <v>2624</v>
      </c>
      <c r="D323" s="88">
        <v>9560</v>
      </c>
      <c r="E323" s="88"/>
      <c r="F323" s="88" t="s">
        <v>534</v>
      </c>
      <c r="G323" s="102">
        <v>45058</v>
      </c>
      <c r="H323" s="88"/>
      <c r="I323" s="91">
        <v>1.2900000001586864</v>
      </c>
      <c r="J323" s="89" t="s">
        <v>734</v>
      </c>
      <c r="K323" s="89" t="s">
        <v>131</v>
      </c>
      <c r="L323" s="90">
        <v>7.5109000000000009E-2</v>
      </c>
      <c r="M323" s="90">
        <v>7.9700000012526084E-2</v>
      </c>
      <c r="N323" s="91">
        <v>797.85797100000013</v>
      </c>
      <c r="O323" s="103">
        <v>100.33</v>
      </c>
      <c r="P323" s="91">
        <v>2.9618162570000006</v>
      </c>
      <c r="Q323" s="92">
        <f t="shared" si="5"/>
        <v>2.0553901494324399E-4</v>
      </c>
      <c r="R323" s="92">
        <f>P323/'סכום נכסי הקרן'!$C$42</f>
        <v>1.9428442594672969E-5</v>
      </c>
    </row>
    <row r="324" spans="2:18">
      <c r="B324" s="86" t="s">
        <v>2952</v>
      </c>
      <c r="C324" s="89" t="s">
        <v>2624</v>
      </c>
      <c r="D324" s="88">
        <v>9606</v>
      </c>
      <c r="E324" s="88"/>
      <c r="F324" s="88" t="s">
        <v>534</v>
      </c>
      <c r="G324" s="102">
        <v>44136</v>
      </c>
      <c r="H324" s="88"/>
      <c r="I324" s="91">
        <v>5.0000000000579914E-2</v>
      </c>
      <c r="J324" s="89" t="s">
        <v>734</v>
      </c>
      <c r="K324" s="89" t="s">
        <v>131</v>
      </c>
      <c r="L324" s="90">
        <v>7.0095999999999992E-2</v>
      </c>
      <c r="M324" s="120">
        <v>0</v>
      </c>
      <c r="N324" s="91">
        <v>54831.717229000016</v>
      </c>
      <c r="O324" s="103">
        <v>84.997694999999993</v>
      </c>
      <c r="P324" s="91">
        <v>172.44106967800002</v>
      </c>
      <c r="Q324" s="92">
        <f t="shared" si="5"/>
        <v>1.196676786198605E-2</v>
      </c>
      <c r="R324" s="92">
        <f>P324/'סכום נכסי הקרן'!$C$42</f>
        <v>1.1311510007702089E-3</v>
      </c>
    </row>
    <row r="325" spans="2:18">
      <c r="B325" s="86" t="s">
        <v>2953</v>
      </c>
      <c r="C325" s="89" t="s">
        <v>2624</v>
      </c>
      <c r="D325" s="88">
        <v>6588</v>
      </c>
      <c r="E325" s="88"/>
      <c r="F325" s="88" t="s">
        <v>534</v>
      </c>
      <c r="G325" s="102">
        <v>43397</v>
      </c>
      <c r="H325" s="88"/>
      <c r="I325" s="91">
        <v>3.0000000001166937E-2</v>
      </c>
      <c r="J325" s="89" t="s">
        <v>734</v>
      </c>
      <c r="K325" s="89" t="s">
        <v>131</v>
      </c>
      <c r="L325" s="90">
        <v>7.0457000000000006E-2</v>
      </c>
      <c r="M325" s="90">
        <v>6.1200000000046668E-2</v>
      </c>
      <c r="N325" s="91">
        <v>50730.405000000006</v>
      </c>
      <c r="O325" s="103">
        <v>100.44</v>
      </c>
      <c r="P325" s="91">
        <v>188.52838482600004</v>
      </c>
      <c r="Q325" s="92">
        <f t="shared" si="5"/>
        <v>1.3083167605145893E-2</v>
      </c>
      <c r="R325" s="92">
        <f>P325/'סכום נכסי הקרן'!$C$42</f>
        <v>1.2366779652186761E-3</v>
      </c>
    </row>
    <row r="326" spans="2:18">
      <c r="B326" s="86" t="s">
        <v>2954</v>
      </c>
      <c r="C326" s="89" t="s">
        <v>2624</v>
      </c>
      <c r="D326" s="88" t="s">
        <v>2809</v>
      </c>
      <c r="E326" s="88"/>
      <c r="F326" s="88" t="s">
        <v>534</v>
      </c>
      <c r="G326" s="102">
        <v>44144</v>
      </c>
      <c r="H326" s="88"/>
      <c r="I326" s="91">
        <v>3.0000000000405664E-2</v>
      </c>
      <c r="J326" s="89" t="s">
        <v>734</v>
      </c>
      <c r="K326" s="89" t="s">
        <v>131</v>
      </c>
      <c r="L326" s="90">
        <v>7.8763E-2</v>
      </c>
      <c r="M326" s="120">
        <v>0</v>
      </c>
      <c r="N326" s="91">
        <v>62033.927418000007</v>
      </c>
      <c r="O326" s="103">
        <v>75.180498</v>
      </c>
      <c r="P326" s="91">
        <v>172.558436231</v>
      </c>
      <c r="Q326" s="92">
        <f t="shared" si="5"/>
        <v>1.1974912663552956E-2</v>
      </c>
      <c r="R326" s="92">
        <f>P326/'סכום נכסי הקרן'!$C$42</f>
        <v>1.131920882876199E-3</v>
      </c>
    </row>
    <row r="327" spans="2:18">
      <c r="B327" s="86" t="s">
        <v>2955</v>
      </c>
      <c r="C327" s="89" t="s">
        <v>2624</v>
      </c>
      <c r="D327" s="88">
        <v>6826</v>
      </c>
      <c r="E327" s="88"/>
      <c r="F327" s="88" t="s">
        <v>534</v>
      </c>
      <c r="G327" s="102">
        <v>43550</v>
      </c>
      <c r="H327" s="88"/>
      <c r="I327" s="91">
        <v>2.1500000000000004</v>
      </c>
      <c r="J327" s="89" t="s">
        <v>685</v>
      </c>
      <c r="K327" s="89" t="s">
        <v>131</v>
      </c>
      <c r="L327" s="90">
        <v>8.2025000000000001E-2</v>
      </c>
      <c r="M327" s="90">
        <v>8.4999999999895687E-2</v>
      </c>
      <c r="N327" s="91">
        <v>25816.272791000003</v>
      </c>
      <c r="O327" s="103">
        <v>100.36</v>
      </c>
      <c r="P327" s="91">
        <v>95.863993140000005</v>
      </c>
      <c r="Q327" s="92">
        <f t="shared" si="5"/>
        <v>6.6526040134843841E-3</v>
      </c>
      <c r="R327" s="92">
        <f>P327/'סכום נכסי הקרן'!$C$42</f>
        <v>6.2883309631878116E-4</v>
      </c>
    </row>
    <row r="328" spans="2:18">
      <c r="B328" s="86" t="s">
        <v>2956</v>
      </c>
      <c r="C328" s="89" t="s">
        <v>2624</v>
      </c>
      <c r="D328" s="88">
        <v>6528</v>
      </c>
      <c r="E328" s="88"/>
      <c r="F328" s="88" t="s">
        <v>534</v>
      </c>
      <c r="G328" s="102">
        <v>43373</v>
      </c>
      <c r="H328" s="88"/>
      <c r="I328" s="91">
        <v>4.3800000000018109</v>
      </c>
      <c r="J328" s="89" t="s">
        <v>685</v>
      </c>
      <c r="K328" s="89" t="s">
        <v>134</v>
      </c>
      <c r="L328" s="90">
        <v>3.032E-2</v>
      </c>
      <c r="M328" s="90">
        <v>8.0900000000039232E-2</v>
      </c>
      <c r="N328" s="91">
        <v>44032.984993000005</v>
      </c>
      <c r="O328" s="103">
        <v>80.540000000000006</v>
      </c>
      <c r="P328" s="91">
        <v>165.64247421500002</v>
      </c>
      <c r="Q328" s="92">
        <f t="shared" si="5"/>
        <v>1.149497066283163E-2</v>
      </c>
      <c r="R328" s="92">
        <f>P328/'סכום נכסי הקרן'!$C$42</f>
        <v>1.086554675334718E-3</v>
      </c>
    </row>
    <row r="329" spans="2:18">
      <c r="B329" s="86" t="s">
        <v>2957</v>
      </c>
      <c r="C329" s="89" t="s">
        <v>2624</v>
      </c>
      <c r="D329" s="88">
        <v>8860</v>
      </c>
      <c r="E329" s="88"/>
      <c r="F329" s="88" t="s">
        <v>534</v>
      </c>
      <c r="G329" s="102">
        <v>44585</v>
      </c>
      <c r="H329" s="88"/>
      <c r="I329" s="91">
        <v>2.5900000000505319</v>
      </c>
      <c r="J329" s="89" t="s">
        <v>821</v>
      </c>
      <c r="K329" s="89" t="s">
        <v>133</v>
      </c>
      <c r="L329" s="90">
        <v>6.1120000000000001E-2</v>
      </c>
      <c r="M329" s="90">
        <v>6.9600000001646969E-2</v>
      </c>
      <c r="N329" s="91">
        <v>2655.3104560000006</v>
      </c>
      <c r="O329" s="103">
        <v>100.15</v>
      </c>
      <c r="P329" s="91">
        <v>10.686370494</v>
      </c>
      <c r="Q329" s="92">
        <f t="shared" si="5"/>
        <v>7.4159430365207401E-4</v>
      </c>
      <c r="R329" s="92">
        <f>P329/'סכום נכסי הקרן'!$C$42</f>
        <v>7.0098722429993735E-5</v>
      </c>
    </row>
    <row r="330" spans="2:18">
      <c r="B330" s="86" t="s">
        <v>2957</v>
      </c>
      <c r="C330" s="89" t="s">
        <v>2624</v>
      </c>
      <c r="D330" s="88">
        <v>8977</v>
      </c>
      <c r="E330" s="88"/>
      <c r="F330" s="88" t="s">
        <v>534</v>
      </c>
      <c r="G330" s="102">
        <v>44553</v>
      </c>
      <c r="H330" s="88"/>
      <c r="I330" s="91">
        <v>2.5900000005904791</v>
      </c>
      <c r="J330" s="89" t="s">
        <v>821</v>
      </c>
      <c r="K330" s="89" t="s">
        <v>133</v>
      </c>
      <c r="L330" s="90">
        <v>6.1120000000000001E-2</v>
      </c>
      <c r="M330" s="90">
        <v>6.9500000010476237E-2</v>
      </c>
      <c r="N330" s="91">
        <v>391.30890500000004</v>
      </c>
      <c r="O330" s="103">
        <v>100.16</v>
      </c>
      <c r="P330" s="91">
        <v>1.5749907730000003</v>
      </c>
      <c r="Q330" s="92">
        <f t="shared" si="5"/>
        <v>1.0929849252533102E-4</v>
      </c>
      <c r="R330" s="92">
        <f>P330/'סכום נכסי הקרן'!$C$42</f>
        <v>1.033136939134915E-5</v>
      </c>
    </row>
    <row r="331" spans="2:18">
      <c r="B331" s="86" t="s">
        <v>2957</v>
      </c>
      <c r="C331" s="89" t="s">
        <v>2624</v>
      </c>
      <c r="D331" s="88">
        <v>8978</v>
      </c>
      <c r="E331" s="88"/>
      <c r="F331" s="88" t="s">
        <v>534</v>
      </c>
      <c r="G331" s="102">
        <v>44553</v>
      </c>
      <c r="H331" s="88"/>
      <c r="I331" s="91">
        <v>2.5900000001039638</v>
      </c>
      <c r="J331" s="89" t="s">
        <v>821</v>
      </c>
      <c r="K331" s="89" t="s">
        <v>133</v>
      </c>
      <c r="L331" s="90">
        <v>6.1120000000000001E-2</v>
      </c>
      <c r="M331" s="90">
        <v>7.0600000000693081E-2</v>
      </c>
      <c r="N331" s="91">
        <v>503.11145900000008</v>
      </c>
      <c r="O331" s="103">
        <v>99.91</v>
      </c>
      <c r="P331" s="91">
        <v>2.0199337810000002</v>
      </c>
      <c r="Q331" s="92">
        <f t="shared" si="5"/>
        <v>1.4017587978865708E-4</v>
      </c>
      <c r="R331" s="92">
        <f>P331/'סכום נכסי הקרן'!$C$42</f>
        <v>1.3250034473424532E-5</v>
      </c>
    </row>
    <row r="332" spans="2:18">
      <c r="B332" s="86" t="s">
        <v>2957</v>
      </c>
      <c r="C332" s="89" t="s">
        <v>2624</v>
      </c>
      <c r="D332" s="88">
        <v>8979</v>
      </c>
      <c r="E332" s="88"/>
      <c r="F332" s="88" t="s">
        <v>534</v>
      </c>
      <c r="G332" s="102">
        <v>44553</v>
      </c>
      <c r="H332" s="88"/>
      <c r="I332" s="91">
        <v>2.5899999999873029</v>
      </c>
      <c r="J332" s="89" t="s">
        <v>821</v>
      </c>
      <c r="K332" s="89" t="s">
        <v>133</v>
      </c>
      <c r="L332" s="90">
        <v>6.1120000000000001E-2</v>
      </c>
      <c r="M332" s="90">
        <v>6.9500000000423237E-2</v>
      </c>
      <c r="N332" s="91">
        <v>2347.8534130000003</v>
      </c>
      <c r="O332" s="103">
        <v>100.17</v>
      </c>
      <c r="P332" s="91">
        <v>9.4508880680000011</v>
      </c>
      <c r="Q332" s="92">
        <f t="shared" si="5"/>
        <v>6.5585642567954144E-4</v>
      </c>
      <c r="R332" s="92">
        <f>P332/'סכום נכסי הקרן'!$C$42</f>
        <v>6.1994404907413442E-5</v>
      </c>
    </row>
    <row r="333" spans="2:18">
      <c r="B333" s="86" t="s">
        <v>2957</v>
      </c>
      <c r="C333" s="89" t="s">
        <v>2624</v>
      </c>
      <c r="D333" s="88">
        <v>8918</v>
      </c>
      <c r="E333" s="88"/>
      <c r="F333" s="88" t="s">
        <v>534</v>
      </c>
      <c r="G333" s="102">
        <v>44553</v>
      </c>
      <c r="H333" s="88"/>
      <c r="I333" s="91">
        <v>2.5900000005038071</v>
      </c>
      <c r="J333" s="89" t="s">
        <v>821</v>
      </c>
      <c r="K333" s="89" t="s">
        <v>133</v>
      </c>
      <c r="L333" s="90">
        <v>6.1120000000000001E-2</v>
      </c>
      <c r="M333" s="90">
        <v>6.9600000006816223E-2</v>
      </c>
      <c r="N333" s="91">
        <v>335.40763299999998</v>
      </c>
      <c r="O333" s="103">
        <v>100.14</v>
      </c>
      <c r="P333" s="91">
        <v>1.3497225480000001</v>
      </c>
      <c r="Q333" s="92">
        <f t="shared" si="5"/>
        <v>9.3665716874551317E-5</v>
      </c>
      <c r="R333" s="92">
        <f>P333/'סכום נכסי הקרן'!$C$42</f>
        <v>8.8536913728452568E-6</v>
      </c>
    </row>
    <row r="334" spans="2:18">
      <c r="B334" s="86" t="s">
        <v>2957</v>
      </c>
      <c r="C334" s="89" t="s">
        <v>2624</v>
      </c>
      <c r="D334" s="88">
        <v>9037</v>
      </c>
      <c r="E334" s="88"/>
      <c r="F334" s="88" t="s">
        <v>534</v>
      </c>
      <c r="G334" s="102">
        <v>44671</v>
      </c>
      <c r="H334" s="88"/>
      <c r="I334" s="91">
        <v>2.5900000001066772</v>
      </c>
      <c r="J334" s="89" t="s">
        <v>821</v>
      </c>
      <c r="K334" s="89" t="s">
        <v>133</v>
      </c>
      <c r="L334" s="90">
        <v>6.1120000000000001E-2</v>
      </c>
      <c r="M334" s="90">
        <v>6.9599999987672773E-2</v>
      </c>
      <c r="N334" s="91">
        <v>209.629775</v>
      </c>
      <c r="O334" s="103">
        <v>100.15</v>
      </c>
      <c r="P334" s="91">
        <v>0.84366084900000016</v>
      </c>
      <c r="Q334" s="92">
        <f t="shared" si="5"/>
        <v>5.8546920133824119E-5</v>
      </c>
      <c r="R334" s="92">
        <f>P334/'סכום נכסי הקרן'!$C$42</f>
        <v>5.5341098001710236E-6</v>
      </c>
    </row>
    <row r="335" spans="2:18">
      <c r="B335" s="86" t="s">
        <v>2957</v>
      </c>
      <c r="C335" s="89" t="s">
        <v>2624</v>
      </c>
      <c r="D335" s="88">
        <v>9130</v>
      </c>
      <c r="E335" s="88"/>
      <c r="F335" s="88" t="s">
        <v>534</v>
      </c>
      <c r="G335" s="102">
        <v>44742</v>
      </c>
      <c r="H335" s="88"/>
      <c r="I335" s="91">
        <v>2.5900000000474122</v>
      </c>
      <c r="J335" s="89" t="s">
        <v>821</v>
      </c>
      <c r="K335" s="89" t="s">
        <v>133</v>
      </c>
      <c r="L335" s="90">
        <v>6.1120000000000001E-2</v>
      </c>
      <c r="M335" s="90">
        <v>6.9600000003081808E-2</v>
      </c>
      <c r="N335" s="91">
        <v>1257.7786330000001</v>
      </c>
      <c r="O335" s="103">
        <v>100.15</v>
      </c>
      <c r="P335" s="91">
        <v>5.0619649640000004</v>
      </c>
      <c r="Q335" s="92">
        <f t="shared" si="5"/>
        <v>3.5128151178142898E-4</v>
      </c>
      <c r="R335" s="92">
        <f>P335/'סכום נכסי הקרן'!$C$42</f>
        <v>3.3204657948273191E-5</v>
      </c>
    </row>
    <row r="336" spans="2:18">
      <c r="B336" s="86" t="s">
        <v>2957</v>
      </c>
      <c r="C336" s="89" t="s">
        <v>2624</v>
      </c>
      <c r="D336" s="88">
        <v>9313</v>
      </c>
      <c r="E336" s="88"/>
      <c r="F336" s="88" t="s">
        <v>534</v>
      </c>
      <c r="G336" s="102">
        <v>44886</v>
      </c>
      <c r="H336" s="88"/>
      <c r="I336" s="91">
        <v>2.5900000006070503</v>
      </c>
      <c r="J336" s="89" t="s">
        <v>821</v>
      </c>
      <c r="K336" s="89" t="s">
        <v>133</v>
      </c>
      <c r="L336" s="90">
        <v>6.1120000000000001E-2</v>
      </c>
      <c r="M336" s="90">
        <v>6.9500000013008226E-2</v>
      </c>
      <c r="N336" s="91">
        <v>572.98804400000006</v>
      </c>
      <c r="O336" s="103">
        <v>100.16</v>
      </c>
      <c r="P336" s="91">
        <v>2.30623654</v>
      </c>
      <c r="Q336" s="92">
        <f t="shared" si="5"/>
        <v>1.6004422473453768E-4</v>
      </c>
      <c r="R336" s="92">
        <f>P336/'סכום נכסי הקרן'!$C$42</f>
        <v>1.5128076943068517E-5</v>
      </c>
    </row>
    <row r="337" spans="2:18">
      <c r="B337" s="86" t="s">
        <v>2957</v>
      </c>
      <c r="C337" s="89" t="s">
        <v>2624</v>
      </c>
      <c r="D337" s="88">
        <v>9496</v>
      </c>
      <c r="E337" s="88"/>
      <c r="F337" s="88" t="s">
        <v>534</v>
      </c>
      <c r="G337" s="102">
        <v>44985</v>
      </c>
      <c r="H337" s="88"/>
      <c r="I337" s="91">
        <v>2.589999999902787</v>
      </c>
      <c r="J337" s="89" t="s">
        <v>821</v>
      </c>
      <c r="K337" s="89" t="s">
        <v>133</v>
      </c>
      <c r="L337" s="90">
        <v>6.1120000000000001E-2</v>
      </c>
      <c r="M337" s="90">
        <v>6.9499999995139339E-2</v>
      </c>
      <c r="N337" s="91">
        <v>894.42036400000006</v>
      </c>
      <c r="O337" s="103">
        <v>100.17</v>
      </c>
      <c r="P337" s="91">
        <v>3.6003383650000007</v>
      </c>
      <c r="Q337" s="92">
        <f t="shared" si="5"/>
        <v>2.4985007062997884E-4</v>
      </c>
      <c r="R337" s="92">
        <f>P337/'סכום נכסי הקרן'!$C$42</f>
        <v>2.3616916505364848E-5</v>
      </c>
    </row>
    <row r="338" spans="2:18">
      <c r="B338" s="86" t="s">
        <v>2957</v>
      </c>
      <c r="C338" s="89" t="s">
        <v>2624</v>
      </c>
      <c r="D338" s="88">
        <v>9547</v>
      </c>
      <c r="E338" s="88"/>
      <c r="F338" s="88" t="s">
        <v>534</v>
      </c>
      <c r="G338" s="102">
        <v>45036</v>
      </c>
      <c r="H338" s="88"/>
      <c r="I338" s="91">
        <v>2.590000002002375</v>
      </c>
      <c r="J338" s="89" t="s">
        <v>821</v>
      </c>
      <c r="K338" s="89" t="s">
        <v>133</v>
      </c>
      <c r="L338" s="90">
        <v>6.1120000000000001E-2</v>
      </c>
      <c r="M338" s="90">
        <v>6.9400000041943244E-2</v>
      </c>
      <c r="N338" s="91">
        <v>209.629775</v>
      </c>
      <c r="O338" s="103">
        <v>100.19</v>
      </c>
      <c r="P338" s="91">
        <v>0.8439978090000001</v>
      </c>
      <c r="Q338" s="92">
        <f t="shared" si="5"/>
        <v>5.8570303902588163E-5</v>
      </c>
      <c r="R338" s="92">
        <f>P338/'סכום נכסי הקרן'!$C$42</f>
        <v>5.5363201358058652E-6</v>
      </c>
    </row>
    <row r="339" spans="2:18">
      <c r="B339" s="86" t="s">
        <v>2957</v>
      </c>
      <c r="C339" s="89" t="s">
        <v>2624</v>
      </c>
      <c r="D339" s="88">
        <v>8829</v>
      </c>
      <c r="E339" s="88"/>
      <c r="F339" s="88" t="s">
        <v>534</v>
      </c>
      <c r="G339" s="102">
        <v>44553</v>
      </c>
      <c r="H339" s="88"/>
      <c r="I339" s="91">
        <v>2.6000000000039187</v>
      </c>
      <c r="J339" s="89" t="s">
        <v>821</v>
      </c>
      <c r="K339" s="89" t="s">
        <v>133</v>
      </c>
      <c r="L339" s="90">
        <v>6.1180000000000005E-2</v>
      </c>
      <c r="M339" s="90">
        <v>6.9300000000134213E-2</v>
      </c>
      <c r="N339" s="91">
        <v>25365.202555000003</v>
      </c>
      <c r="O339" s="103">
        <v>100.15</v>
      </c>
      <c r="P339" s="91">
        <v>102.082966091</v>
      </c>
      <c r="Q339" s="92">
        <f t="shared" si="5"/>
        <v>7.0841775695029939E-3</v>
      </c>
      <c r="R339" s="92">
        <f>P339/'סכום נכסי הקרן'!$C$42</f>
        <v>6.6962730787419684E-4</v>
      </c>
    </row>
    <row r="340" spans="2:18">
      <c r="B340" s="86" t="s">
        <v>2958</v>
      </c>
      <c r="C340" s="89" t="s">
        <v>2624</v>
      </c>
      <c r="D340" s="88">
        <v>7382</v>
      </c>
      <c r="E340" s="88"/>
      <c r="F340" s="88" t="s">
        <v>534</v>
      </c>
      <c r="G340" s="102">
        <v>43860</v>
      </c>
      <c r="H340" s="88"/>
      <c r="I340" s="91">
        <v>2.7899999999906506</v>
      </c>
      <c r="J340" s="89" t="s">
        <v>685</v>
      </c>
      <c r="K340" s="89" t="s">
        <v>131</v>
      </c>
      <c r="L340" s="90">
        <v>7.9430000000000001E-2</v>
      </c>
      <c r="M340" s="90">
        <v>8.539999999978018E-2</v>
      </c>
      <c r="N340" s="91">
        <v>42667.077906000006</v>
      </c>
      <c r="O340" s="103">
        <v>100.28</v>
      </c>
      <c r="P340" s="91">
        <v>158.31022531200003</v>
      </c>
      <c r="Q340" s="92">
        <f t="shared" si="5"/>
        <v>1.0986139902895228E-2</v>
      </c>
      <c r="R340" s="92">
        <f>P340/'סכום נכסי הקרן'!$C$42</f>
        <v>1.0384577764926271E-3</v>
      </c>
    </row>
    <row r="341" spans="2:18">
      <c r="B341" s="86" t="s">
        <v>2959</v>
      </c>
      <c r="C341" s="89" t="s">
        <v>2624</v>
      </c>
      <c r="D341" s="88">
        <v>9158</v>
      </c>
      <c r="E341" s="88"/>
      <c r="F341" s="88" t="s">
        <v>534</v>
      </c>
      <c r="G341" s="102">
        <v>44179</v>
      </c>
      <c r="H341" s="88"/>
      <c r="I341" s="91">
        <v>2.679999999987694</v>
      </c>
      <c r="J341" s="89" t="s">
        <v>685</v>
      </c>
      <c r="K341" s="89" t="s">
        <v>131</v>
      </c>
      <c r="L341" s="90">
        <v>7.8274999999999997E-2</v>
      </c>
      <c r="M341" s="90">
        <v>8.2499999999580478E-2</v>
      </c>
      <c r="N341" s="91">
        <v>19317.351239000003</v>
      </c>
      <c r="O341" s="103">
        <v>100.05</v>
      </c>
      <c r="P341" s="91">
        <v>71.509938816000016</v>
      </c>
      <c r="Q341" s="92">
        <f t="shared" si="5"/>
        <v>4.9625233665844815E-3</v>
      </c>
      <c r="R341" s="92">
        <f>P341/'סכום נכסי הקרן'!$C$42</f>
        <v>4.6907931508299242E-4</v>
      </c>
    </row>
    <row r="342" spans="2:18">
      <c r="B342" s="86" t="s">
        <v>2960</v>
      </c>
      <c r="C342" s="89" t="s">
        <v>2624</v>
      </c>
      <c r="D342" s="88">
        <v>7823</v>
      </c>
      <c r="E342" s="88"/>
      <c r="F342" s="88" t="s">
        <v>534</v>
      </c>
      <c r="G342" s="102">
        <v>44027</v>
      </c>
      <c r="H342" s="88"/>
      <c r="I342" s="91">
        <v>3.6099999999902384</v>
      </c>
      <c r="J342" s="89" t="s">
        <v>821</v>
      </c>
      <c r="K342" s="89" t="s">
        <v>133</v>
      </c>
      <c r="L342" s="90">
        <v>2.35E-2</v>
      </c>
      <c r="M342" s="90">
        <v>2.4299999999909113E-2</v>
      </c>
      <c r="N342" s="91">
        <v>29608.109395000003</v>
      </c>
      <c r="O342" s="103">
        <v>99.88</v>
      </c>
      <c r="P342" s="91">
        <v>118.83740875600003</v>
      </c>
      <c r="Q342" s="92">
        <f t="shared" si="5"/>
        <v>8.2468734771739341E-3</v>
      </c>
      <c r="R342" s="92">
        <f>P342/'סכום נכסי הקרן'!$C$42</f>
        <v>7.7953038736245717E-4</v>
      </c>
    </row>
    <row r="343" spans="2:18">
      <c r="B343" s="86" t="s">
        <v>2960</v>
      </c>
      <c r="C343" s="89" t="s">
        <v>2624</v>
      </c>
      <c r="D343" s="88">
        <v>7993</v>
      </c>
      <c r="E343" s="88"/>
      <c r="F343" s="88" t="s">
        <v>534</v>
      </c>
      <c r="G343" s="102">
        <v>44119</v>
      </c>
      <c r="H343" s="88"/>
      <c r="I343" s="91">
        <v>3.6099999999890606</v>
      </c>
      <c r="J343" s="89" t="s">
        <v>821</v>
      </c>
      <c r="K343" s="89" t="s">
        <v>133</v>
      </c>
      <c r="L343" s="90">
        <v>2.35E-2</v>
      </c>
      <c r="M343" s="90">
        <v>2.4299999999924268E-2</v>
      </c>
      <c r="N343" s="91">
        <v>29608.109414000002</v>
      </c>
      <c r="O343" s="103">
        <v>99.88</v>
      </c>
      <c r="P343" s="91">
        <v>118.83740883000002</v>
      </c>
      <c r="Q343" s="92">
        <f t="shared" si="5"/>
        <v>8.2468734823092586E-3</v>
      </c>
      <c r="R343" s="92">
        <f>P343/'סכום נכסי הקרן'!$C$42</f>
        <v>7.7953038784787021E-4</v>
      </c>
    </row>
    <row r="344" spans="2:18">
      <c r="B344" s="86" t="s">
        <v>2960</v>
      </c>
      <c r="C344" s="89" t="s">
        <v>2624</v>
      </c>
      <c r="D344" s="88">
        <v>8187</v>
      </c>
      <c r="E344" s="88"/>
      <c r="F344" s="88" t="s">
        <v>534</v>
      </c>
      <c r="G344" s="102">
        <v>44211</v>
      </c>
      <c r="H344" s="88"/>
      <c r="I344" s="91">
        <v>3.6099999999902384</v>
      </c>
      <c r="J344" s="89" t="s">
        <v>821</v>
      </c>
      <c r="K344" s="89" t="s">
        <v>133</v>
      </c>
      <c r="L344" s="90">
        <v>2.35E-2</v>
      </c>
      <c r="M344" s="90">
        <v>2.4299999999909113E-2</v>
      </c>
      <c r="N344" s="91">
        <v>29608.109395000003</v>
      </c>
      <c r="O344" s="103">
        <v>99.88</v>
      </c>
      <c r="P344" s="91">
        <v>118.83740875600003</v>
      </c>
      <c r="Q344" s="92">
        <f t="shared" si="5"/>
        <v>8.2468734771739341E-3</v>
      </c>
      <c r="R344" s="92">
        <f>P344/'סכום נכסי הקרן'!$C$42</f>
        <v>7.7953038736245717E-4</v>
      </c>
    </row>
    <row r="345" spans="2:18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110" t="s">
        <v>220</v>
      </c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110" t="s">
        <v>111</v>
      </c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110" t="s">
        <v>203</v>
      </c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110" t="s">
        <v>211</v>
      </c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</row>
    <row r="513" spans="2:18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</row>
    <row r="514" spans="2:18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</row>
    <row r="515" spans="2:18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</row>
    <row r="516" spans="2:18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</row>
    <row r="517" spans="2:18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</row>
    <row r="518" spans="2:18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</row>
    <row r="519" spans="2:18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</row>
    <row r="520" spans="2:18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</row>
    <row r="521" spans="2:18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</row>
    <row r="522" spans="2:18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</row>
    <row r="523" spans="2:18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</row>
    <row r="524" spans="2:18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</row>
    <row r="525" spans="2:18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</row>
    <row r="526" spans="2:18">
      <c r="B526" s="94"/>
      <c r="C526" s="94"/>
      <c r="D526" s="94"/>
      <c r="E526" s="94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</row>
    <row r="527" spans="2:18">
      <c r="B527" s="94"/>
      <c r="C527" s="94"/>
      <c r="D527" s="94"/>
      <c r="E527" s="94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</row>
    <row r="528" spans="2:18">
      <c r="B528" s="94"/>
      <c r="C528" s="94"/>
      <c r="D528" s="94"/>
      <c r="E528" s="94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</row>
    <row r="529" spans="2:18">
      <c r="B529" s="94"/>
      <c r="C529" s="94"/>
      <c r="D529" s="94"/>
      <c r="E529" s="94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</row>
    <row r="530" spans="2:18">
      <c r="B530" s="94"/>
      <c r="C530" s="94"/>
      <c r="D530" s="94"/>
      <c r="E530" s="94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</row>
    <row r="531" spans="2:18">
      <c r="B531" s="94"/>
      <c r="C531" s="94"/>
      <c r="D531" s="94"/>
      <c r="E531" s="94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</row>
    <row r="532" spans="2:18">
      <c r="B532" s="94"/>
      <c r="C532" s="94"/>
      <c r="D532" s="94"/>
      <c r="E532" s="94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</row>
    <row r="533" spans="2:18">
      <c r="B533" s="94"/>
      <c r="C533" s="94"/>
      <c r="D533" s="94"/>
      <c r="E533" s="94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</row>
    <row r="534" spans="2:18">
      <c r="B534" s="94"/>
      <c r="C534" s="94"/>
      <c r="D534" s="94"/>
      <c r="E534" s="94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</row>
    <row r="535" spans="2:18">
      <c r="B535" s="94"/>
      <c r="C535" s="94"/>
      <c r="D535" s="94"/>
      <c r="E535" s="94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</row>
    <row r="536" spans="2:18">
      <c r="B536" s="94"/>
      <c r="C536" s="94"/>
      <c r="D536" s="94"/>
      <c r="E536" s="94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</row>
    <row r="537" spans="2:18">
      <c r="B537" s="94"/>
      <c r="C537" s="94"/>
      <c r="D537" s="94"/>
      <c r="E537" s="94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</row>
    <row r="538" spans="2:18">
      <c r="B538" s="94"/>
      <c r="C538" s="94"/>
      <c r="D538" s="94"/>
      <c r="E538" s="94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</row>
    <row r="539" spans="2:18">
      <c r="B539" s="94"/>
      <c r="C539" s="94"/>
      <c r="D539" s="94"/>
      <c r="E539" s="94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</row>
    <row r="540" spans="2:18">
      <c r="B540" s="94"/>
      <c r="C540" s="94"/>
      <c r="D540" s="94"/>
      <c r="E540" s="94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</row>
    <row r="541" spans="2:18">
      <c r="B541" s="94"/>
      <c r="C541" s="94"/>
      <c r="D541" s="94"/>
      <c r="E541" s="94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</row>
    <row r="542" spans="2:18">
      <c r="B542" s="94"/>
      <c r="C542" s="94"/>
      <c r="D542" s="94"/>
      <c r="E542" s="94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</row>
    <row r="543" spans="2:18">
      <c r="B543" s="94"/>
      <c r="C543" s="94"/>
      <c r="D543" s="94"/>
      <c r="E543" s="94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</row>
    <row r="544" spans="2:18">
      <c r="B544" s="94"/>
      <c r="C544" s="94"/>
      <c r="D544" s="94"/>
      <c r="E544" s="94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</row>
    <row r="545" spans="2:18">
      <c r="B545" s="94"/>
      <c r="C545" s="94"/>
      <c r="D545" s="94"/>
      <c r="E545" s="94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</row>
    <row r="546" spans="2:18">
      <c r="B546" s="94"/>
      <c r="C546" s="94"/>
      <c r="D546" s="94"/>
      <c r="E546" s="94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</row>
    <row r="547" spans="2:18">
      <c r="B547" s="94"/>
      <c r="C547" s="94"/>
      <c r="D547" s="94"/>
      <c r="E547" s="94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</row>
    <row r="548" spans="2:18">
      <c r="B548" s="94"/>
      <c r="C548" s="94"/>
      <c r="D548" s="94"/>
      <c r="E548" s="94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</row>
    <row r="549" spans="2:18">
      <c r="B549" s="94"/>
      <c r="C549" s="94"/>
      <c r="D549" s="94"/>
      <c r="E549" s="94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</row>
    <row r="550" spans="2:18">
      <c r="B550" s="94"/>
      <c r="C550" s="94"/>
      <c r="D550" s="94"/>
      <c r="E550" s="94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</row>
    <row r="551" spans="2:18">
      <c r="B551" s="94"/>
      <c r="C551" s="94"/>
      <c r="D551" s="94"/>
      <c r="E551" s="94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</row>
    <row r="552" spans="2:18">
      <c r="B552" s="94"/>
      <c r="C552" s="94"/>
      <c r="D552" s="94"/>
      <c r="E552" s="94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</row>
    <row r="553" spans="2:18">
      <c r="B553" s="94"/>
      <c r="C553" s="94"/>
      <c r="D553" s="94"/>
      <c r="E553" s="94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</row>
    <row r="554" spans="2:18">
      <c r="B554" s="94"/>
      <c r="C554" s="94"/>
      <c r="D554" s="94"/>
      <c r="E554" s="94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</row>
    <row r="555" spans="2:18">
      <c r="B555" s="94"/>
      <c r="C555" s="94"/>
      <c r="D555" s="94"/>
      <c r="E555" s="94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</row>
    <row r="556" spans="2:18">
      <c r="B556" s="94"/>
      <c r="C556" s="94"/>
      <c r="D556" s="94"/>
      <c r="E556" s="94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</row>
    <row r="557" spans="2:18">
      <c r="B557" s="94"/>
      <c r="C557" s="94"/>
      <c r="D557" s="94"/>
      <c r="E557" s="94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</row>
    <row r="558" spans="2:18">
      <c r="B558" s="94"/>
      <c r="C558" s="94"/>
      <c r="D558" s="94"/>
      <c r="E558" s="94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</row>
    <row r="559" spans="2:18">
      <c r="B559" s="94"/>
      <c r="C559" s="94"/>
      <c r="D559" s="94"/>
      <c r="E559" s="94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</row>
    <row r="560" spans="2:18">
      <c r="B560" s="94"/>
      <c r="C560" s="94"/>
      <c r="D560" s="94"/>
      <c r="E560" s="94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</row>
    <row r="561" spans="2:18">
      <c r="B561" s="94"/>
      <c r="C561" s="94"/>
      <c r="D561" s="94"/>
      <c r="E561" s="94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</row>
    <row r="562" spans="2:18">
      <c r="B562" s="94"/>
      <c r="C562" s="94"/>
      <c r="D562" s="94"/>
      <c r="E562" s="94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</row>
    <row r="563" spans="2:18">
      <c r="B563" s="94"/>
      <c r="C563" s="94"/>
      <c r="D563" s="94"/>
      <c r="E563" s="94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</row>
    <row r="564" spans="2:18">
      <c r="B564" s="94"/>
      <c r="C564" s="94"/>
      <c r="D564" s="94"/>
      <c r="E564" s="94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</row>
    <row r="565" spans="2:18">
      <c r="B565" s="94"/>
      <c r="C565" s="94"/>
      <c r="D565" s="94"/>
      <c r="E565" s="94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</row>
    <row r="566" spans="2:18">
      <c r="B566" s="94"/>
      <c r="C566" s="94"/>
      <c r="D566" s="94"/>
      <c r="E566" s="94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</row>
    <row r="567" spans="2:18">
      <c r="B567" s="94"/>
      <c r="C567" s="94"/>
      <c r="D567" s="94"/>
      <c r="E567" s="94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</row>
    <row r="568" spans="2:18">
      <c r="B568" s="94"/>
      <c r="C568" s="94"/>
      <c r="D568" s="94"/>
      <c r="E568" s="94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</row>
    <row r="569" spans="2:18">
      <c r="B569" s="94"/>
      <c r="C569" s="94"/>
      <c r="D569" s="94"/>
      <c r="E569" s="94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</row>
    <row r="570" spans="2:18">
      <c r="B570" s="94"/>
      <c r="C570" s="94"/>
      <c r="D570" s="94"/>
      <c r="E570" s="94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</row>
    <row r="571" spans="2:18">
      <c r="B571" s="94"/>
      <c r="C571" s="94"/>
      <c r="D571" s="94"/>
      <c r="E571" s="94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</row>
    <row r="572" spans="2:18">
      <c r="B572" s="94"/>
      <c r="C572" s="94"/>
      <c r="D572" s="94"/>
      <c r="E572" s="94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</row>
    <row r="573" spans="2:18">
      <c r="B573" s="94"/>
      <c r="C573" s="94"/>
      <c r="D573" s="94"/>
      <c r="E573" s="94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</row>
    <row r="574" spans="2:18">
      <c r="B574" s="94"/>
      <c r="C574" s="94"/>
      <c r="D574" s="94"/>
      <c r="E574" s="94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</row>
    <row r="575" spans="2:18">
      <c r="B575" s="94"/>
      <c r="C575" s="94"/>
      <c r="D575" s="94"/>
      <c r="E575" s="94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</row>
    <row r="576" spans="2:18">
      <c r="B576" s="94"/>
      <c r="C576" s="94"/>
      <c r="D576" s="94"/>
      <c r="E576" s="94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</row>
    <row r="577" spans="2:18">
      <c r="B577" s="94"/>
      <c r="C577" s="94"/>
      <c r="D577" s="94"/>
      <c r="E577" s="94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</row>
    <row r="578" spans="2:18">
      <c r="B578" s="94"/>
      <c r="C578" s="94"/>
      <c r="D578" s="94"/>
      <c r="E578" s="94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</row>
    <row r="579" spans="2:18">
      <c r="B579" s="94"/>
      <c r="C579" s="94"/>
      <c r="D579" s="94"/>
      <c r="E579" s="94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</row>
    <row r="580" spans="2:18">
      <c r="B580" s="94"/>
      <c r="C580" s="94"/>
      <c r="D580" s="94"/>
      <c r="E580" s="94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</row>
    <row r="581" spans="2:18">
      <c r="B581" s="94"/>
      <c r="C581" s="94"/>
      <c r="D581" s="94"/>
      <c r="E581" s="94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</row>
    <row r="582" spans="2:18">
      <c r="B582" s="94"/>
      <c r="C582" s="94"/>
      <c r="D582" s="94"/>
      <c r="E582" s="94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</row>
    <row r="583" spans="2:18">
      <c r="B583" s="94"/>
      <c r="C583" s="94"/>
      <c r="D583" s="94"/>
      <c r="E583" s="94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</row>
    <row r="584" spans="2:18">
      <c r="B584" s="94"/>
      <c r="C584" s="94"/>
      <c r="D584" s="94"/>
      <c r="E584" s="94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</row>
    <row r="585" spans="2:18">
      <c r="B585" s="94"/>
      <c r="C585" s="94"/>
      <c r="D585" s="94"/>
      <c r="E585" s="94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</row>
    <row r="586" spans="2:18">
      <c r="B586" s="94"/>
      <c r="C586" s="94"/>
      <c r="D586" s="94"/>
      <c r="E586" s="94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</row>
    <row r="587" spans="2:18">
      <c r="B587" s="94"/>
      <c r="C587" s="94"/>
      <c r="D587" s="94"/>
      <c r="E587" s="94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</row>
    <row r="588" spans="2:18">
      <c r="B588" s="94"/>
      <c r="C588" s="94"/>
      <c r="D588" s="94"/>
      <c r="E588" s="94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</row>
    <row r="589" spans="2:18">
      <c r="B589" s="94"/>
      <c r="C589" s="94"/>
      <c r="D589" s="94"/>
      <c r="E589" s="94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</row>
    <row r="590" spans="2:18">
      <c r="B590" s="94"/>
      <c r="C590" s="94"/>
      <c r="D590" s="94"/>
      <c r="E590" s="94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</row>
    <row r="591" spans="2:18">
      <c r="B591" s="94"/>
      <c r="C591" s="94"/>
      <c r="D591" s="94"/>
      <c r="E591" s="94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</row>
    <row r="592" spans="2:18">
      <c r="B592" s="94"/>
      <c r="C592" s="94"/>
      <c r="D592" s="94"/>
      <c r="E592" s="94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</row>
    <row r="593" spans="2:18">
      <c r="B593" s="94"/>
      <c r="C593" s="94"/>
      <c r="D593" s="94"/>
      <c r="E593" s="94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</row>
    <row r="594" spans="2:18">
      <c r="B594" s="94"/>
      <c r="C594" s="94"/>
      <c r="D594" s="94"/>
      <c r="E594" s="94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</row>
    <row r="595" spans="2:18">
      <c r="B595" s="94"/>
      <c r="C595" s="94"/>
      <c r="D595" s="94"/>
      <c r="E595" s="94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</row>
    <row r="596" spans="2:18">
      <c r="B596" s="94"/>
      <c r="C596" s="94"/>
      <c r="D596" s="94"/>
      <c r="E596" s="94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</row>
    <row r="597" spans="2:18">
      <c r="B597" s="94"/>
      <c r="C597" s="94"/>
      <c r="D597" s="94"/>
      <c r="E597" s="94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</row>
    <row r="598" spans="2:18">
      <c r="B598" s="94"/>
      <c r="C598" s="94"/>
      <c r="D598" s="94"/>
      <c r="E598" s="94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</row>
    <row r="599" spans="2:18">
      <c r="B599" s="94"/>
      <c r="C599" s="94"/>
      <c r="D599" s="94"/>
      <c r="E599" s="94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</row>
    <row r="600" spans="2:18">
      <c r="B600" s="94"/>
      <c r="C600" s="94"/>
      <c r="D600" s="94"/>
      <c r="E600" s="94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</row>
    <row r="601" spans="2:18">
      <c r="B601" s="94"/>
      <c r="C601" s="94"/>
      <c r="D601" s="94"/>
      <c r="E601" s="94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</row>
    <row r="602" spans="2:18">
      <c r="B602" s="94"/>
      <c r="C602" s="94"/>
      <c r="D602" s="94"/>
      <c r="E602" s="94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</row>
    <row r="603" spans="2:18">
      <c r="B603" s="94"/>
      <c r="C603" s="94"/>
      <c r="D603" s="94"/>
      <c r="E603" s="94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</row>
    <row r="604" spans="2:18">
      <c r="B604" s="94"/>
      <c r="C604" s="94"/>
      <c r="D604" s="94"/>
      <c r="E604" s="94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</row>
    <row r="605" spans="2:18">
      <c r="B605" s="94"/>
      <c r="C605" s="94"/>
      <c r="D605" s="94"/>
      <c r="E605" s="94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</row>
    <row r="606" spans="2:18">
      <c r="B606" s="94"/>
      <c r="C606" s="94"/>
      <c r="D606" s="94"/>
      <c r="E606" s="94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</row>
    <row r="607" spans="2:18">
      <c r="B607" s="94"/>
      <c r="C607" s="94"/>
      <c r="D607" s="94"/>
      <c r="E607" s="94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</row>
    <row r="608" spans="2:18">
      <c r="B608" s="94"/>
      <c r="C608" s="94"/>
      <c r="D608" s="94"/>
      <c r="E608" s="94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</row>
    <row r="609" spans="2:18">
      <c r="B609" s="94"/>
      <c r="C609" s="94"/>
      <c r="D609" s="94"/>
      <c r="E609" s="94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</row>
    <row r="610" spans="2:18">
      <c r="B610" s="94"/>
      <c r="C610" s="94"/>
      <c r="D610" s="94"/>
      <c r="E610" s="94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</row>
    <row r="611" spans="2:18">
      <c r="B611" s="94"/>
      <c r="C611" s="94"/>
      <c r="D611" s="94"/>
      <c r="E611" s="94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</row>
    <row r="612" spans="2:18">
      <c r="B612" s="94"/>
      <c r="C612" s="94"/>
      <c r="D612" s="94"/>
      <c r="E612" s="94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</row>
    <row r="613" spans="2:18">
      <c r="B613" s="94"/>
      <c r="C613" s="94"/>
      <c r="D613" s="94"/>
      <c r="E613" s="94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</row>
    <row r="614" spans="2:18">
      <c r="B614" s="94"/>
      <c r="C614" s="94"/>
      <c r="D614" s="94"/>
      <c r="E614" s="94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</row>
    <row r="615" spans="2:18">
      <c r="B615" s="94"/>
      <c r="C615" s="94"/>
      <c r="D615" s="94"/>
      <c r="E615" s="94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</row>
    <row r="616" spans="2:18">
      <c r="B616" s="94"/>
      <c r="C616" s="94"/>
      <c r="D616" s="94"/>
      <c r="E616" s="94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</row>
    <row r="617" spans="2:18">
      <c r="B617" s="94"/>
      <c r="C617" s="94"/>
      <c r="D617" s="94"/>
      <c r="E617" s="94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</row>
    <row r="618" spans="2:18">
      <c r="B618" s="94"/>
      <c r="C618" s="94"/>
      <c r="D618" s="94"/>
      <c r="E618" s="94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</row>
    <row r="619" spans="2:18">
      <c r="B619" s="94"/>
      <c r="C619" s="94"/>
      <c r="D619" s="94"/>
      <c r="E619" s="94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</row>
    <row r="620" spans="2:18">
      <c r="B620" s="94"/>
      <c r="C620" s="94"/>
      <c r="D620" s="94"/>
      <c r="E620" s="94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</row>
    <row r="621" spans="2:18">
      <c r="B621" s="94"/>
      <c r="C621" s="94"/>
      <c r="D621" s="94"/>
      <c r="E621" s="94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</row>
    <row r="622" spans="2:18">
      <c r="B622" s="94"/>
      <c r="C622" s="94"/>
      <c r="D622" s="94"/>
      <c r="E622" s="94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</row>
    <row r="623" spans="2:18">
      <c r="B623" s="94"/>
      <c r="C623" s="94"/>
      <c r="D623" s="94"/>
      <c r="E623" s="94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</row>
    <row r="624" spans="2:18">
      <c r="B624" s="94"/>
      <c r="C624" s="94"/>
      <c r="D624" s="94"/>
      <c r="E624" s="94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</row>
    <row r="625" spans="2:18">
      <c r="B625" s="94"/>
      <c r="C625" s="94"/>
      <c r="D625" s="94"/>
      <c r="E625" s="94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</row>
    <row r="626" spans="2:18">
      <c r="B626" s="94"/>
      <c r="C626" s="94"/>
      <c r="D626" s="94"/>
      <c r="E626" s="94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</row>
    <row r="627" spans="2:18">
      <c r="B627" s="94"/>
      <c r="C627" s="94"/>
      <c r="D627" s="94"/>
      <c r="E627" s="94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</row>
    <row r="628" spans="2:18">
      <c r="B628" s="94"/>
      <c r="C628" s="94"/>
      <c r="D628" s="94"/>
      <c r="E628" s="94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</row>
    <row r="629" spans="2:18">
      <c r="B629" s="94"/>
      <c r="C629" s="94"/>
      <c r="D629" s="94"/>
      <c r="E629" s="94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</row>
    <row r="630" spans="2:18">
      <c r="B630" s="94"/>
      <c r="C630" s="94"/>
      <c r="D630" s="94"/>
      <c r="E630" s="94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</row>
    <row r="631" spans="2:18">
      <c r="B631" s="94"/>
      <c r="C631" s="94"/>
      <c r="D631" s="94"/>
      <c r="E631" s="94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</row>
    <row r="632" spans="2:18">
      <c r="B632" s="94"/>
      <c r="C632" s="94"/>
      <c r="D632" s="94"/>
      <c r="E632" s="94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</row>
    <row r="633" spans="2:18">
      <c r="B633" s="94"/>
      <c r="C633" s="94"/>
      <c r="D633" s="94"/>
      <c r="E633" s="94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</row>
    <row r="634" spans="2:18">
      <c r="B634" s="94"/>
      <c r="C634" s="94"/>
      <c r="D634" s="94"/>
      <c r="E634" s="94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</row>
    <row r="635" spans="2:18">
      <c r="B635" s="94"/>
      <c r="C635" s="94"/>
      <c r="D635" s="94"/>
      <c r="E635" s="94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</row>
    <row r="636" spans="2:18">
      <c r="B636" s="94"/>
      <c r="C636" s="94"/>
      <c r="D636" s="94"/>
      <c r="E636" s="94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</row>
    <row r="637" spans="2:18">
      <c r="B637" s="94"/>
      <c r="C637" s="94"/>
      <c r="D637" s="94"/>
      <c r="E637" s="94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</row>
    <row r="638" spans="2:18">
      <c r="B638" s="94"/>
      <c r="C638" s="94"/>
      <c r="D638" s="94"/>
      <c r="E638" s="94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</row>
    <row r="639" spans="2:18">
      <c r="B639" s="94"/>
      <c r="C639" s="94"/>
      <c r="D639" s="94"/>
      <c r="E639" s="94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</row>
    <row r="640" spans="2:18">
      <c r="B640" s="94"/>
      <c r="C640" s="94"/>
      <c r="D640" s="94"/>
      <c r="E640" s="94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</row>
    <row r="641" spans="2:18">
      <c r="B641" s="94"/>
      <c r="C641" s="94"/>
      <c r="D641" s="94"/>
      <c r="E641" s="94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</row>
    <row r="642" spans="2:18">
      <c r="B642" s="94"/>
      <c r="C642" s="94"/>
      <c r="D642" s="94"/>
      <c r="E642" s="94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</row>
    <row r="643" spans="2:18">
      <c r="B643" s="94"/>
      <c r="C643" s="94"/>
      <c r="D643" s="94"/>
      <c r="E643" s="94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</row>
    <row r="644" spans="2:18">
      <c r="B644" s="94"/>
      <c r="C644" s="94"/>
      <c r="D644" s="94"/>
      <c r="E644" s="94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</row>
    <row r="645" spans="2:18">
      <c r="B645" s="94"/>
      <c r="C645" s="94"/>
      <c r="D645" s="94"/>
      <c r="E645" s="94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</row>
    <row r="646" spans="2:18">
      <c r="B646" s="94"/>
      <c r="C646" s="94"/>
      <c r="D646" s="94"/>
      <c r="E646" s="94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</row>
    <row r="647" spans="2:18">
      <c r="B647" s="94"/>
      <c r="C647" s="94"/>
      <c r="D647" s="94"/>
      <c r="E647" s="94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</row>
    <row r="648" spans="2:18">
      <c r="B648" s="94"/>
      <c r="C648" s="94"/>
      <c r="D648" s="94"/>
      <c r="E648" s="94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</row>
    <row r="649" spans="2:18">
      <c r="B649" s="94"/>
      <c r="C649" s="94"/>
      <c r="D649" s="94"/>
      <c r="E649" s="94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</row>
    <row r="650" spans="2:18">
      <c r="B650" s="94"/>
      <c r="C650" s="94"/>
      <c r="D650" s="94"/>
      <c r="E650" s="94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</row>
    <row r="651" spans="2:18">
      <c r="B651" s="94"/>
      <c r="C651" s="94"/>
      <c r="D651" s="94"/>
      <c r="E651" s="94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</row>
    <row r="652" spans="2:18">
      <c r="B652" s="94"/>
      <c r="C652" s="94"/>
      <c r="D652" s="94"/>
      <c r="E652" s="94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</row>
    <row r="653" spans="2:18">
      <c r="B653" s="94"/>
      <c r="C653" s="94"/>
      <c r="D653" s="94"/>
      <c r="E653" s="94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</row>
    <row r="654" spans="2:18">
      <c r="B654" s="94"/>
      <c r="C654" s="94"/>
      <c r="D654" s="94"/>
      <c r="E654" s="94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</row>
    <row r="655" spans="2:18">
      <c r="B655" s="94"/>
      <c r="C655" s="94"/>
      <c r="D655" s="94"/>
      <c r="E655" s="94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</row>
    <row r="656" spans="2:18">
      <c r="B656" s="94"/>
      <c r="C656" s="94"/>
      <c r="D656" s="94"/>
      <c r="E656" s="94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</row>
    <row r="657" spans="2:18">
      <c r="B657" s="94"/>
      <c r="C657" s="94"/>
      <c r="D657" s="94"/>
      <c r="E657" s="94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</row>
    <row r="658" spans="2:18">
      <c r="B658" s="94"/>
      <c r="C658" s="94"/>
      <c r="D658" s="94"/>
      <c r="E658" s="94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</row>
    <row r="659" spans="2:18">
      <c r="B659" s="94"/>
      <c r="C659" s="94"/>
      <c r="D659" s="94"/>
      <c r="E659" s="94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</row>
    <row r="660" spans="2:18">
      <c r="B660" s="94"/>
      <c r="C660" s="94"/>
      <c r="D660" s="94"/>
      <c r="E660" s="94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</row>
    <row r="661" spans="2:18">
      <c r="B661" s="94"/>
      <c r="C661" s="94"/>
      <c r="D661" s="94"/>
      <c r="E661" s="94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</row>
    <row r="662" spans="2:18">
      <c r="B662" s="94"/>
      <c r="C662" s="94"/>
      <c r="D662" s="94"/>
      <c r="E662" s="94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</row>
    <row r="663" spans="2:18">
      <c r="B663" s="94"/>
      <c r="C663" s="94"/>
      <c r="D663" s="94"/>
      <c r="E663" s="94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</row>
    <row r="664" spans="2:18">
      <c r="B664" s="94"/>
      <c r="C664" s="94"/>
      <c r="D664" s="94"/>
      <c r="E664" s="94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</row>
    <row r="665" spans="2:18">
      <c r="B665" s="94"/>
      <c r="C665" s="94"/>
      <c r="D665" s="94"/>
      <c r="E665" s="94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</row>
    <row r="666" spans="2:18">
      <c r="B666" s="94"/>
      <c r="C666" s="94"/>
      <c r="D666" s="94"/>
      <c r="E666" s="94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</row>
    <row r="667" spans="2:18">
      <c r="B667" s="94"/>
      <c r="C667" s="94"/>
      <c r="D667" s="94"/>
      <c r="E667" s="94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</row>
    <row r="668" spans="2:18">
      <c r="B668" s="94"/>
      <c r="C668" s="94"/>
      <c r="D668" s="94"/>
      <c r="E668" s="94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</row>
    <row r="669" spans="2:18">
      <c r="B669" s="94"/>
      <c r="C669" s="94"/>
      <c r="D669" s="94"/>
      <c r="E669" s="94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</row>
    <row r="670" spans="2:18">
      <c r="B670" s="94"/>
      <c r="C670" s="94"/>
      <c r="D670" s="94"/>
      <c r="E670" s="94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</row>
    <row r="671" spans="2:18">
      <c r="B671" s="94"/>
      <c r="C671" s="94"/>
      <c r="D671" s="94"/>
      <c r="E671" s="94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</row>
    <row r="672" spans="2:18">
      <c r="B672" s="94"/>
      <c r="C672" s="94"/>
      <c r="D672" s="94"/>
      <c r="E672" s="94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</row>
    <row r="673" spans="2:18">
      <c r="B673" s="94"/>
      <c r="C673" s="94"/>
      <c r="D673" s="94"/>
      <c r="E673" s="94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</row>
    <row r="674" spans="2:18">
      <c r="B674" s="94"/>
      <c r="C674" s="94"/>
      <c r="D674" s="94"/>
      <c r="E674" s="94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</row>
    <row r="675" spans="2:18">
      <c r="B675" s="94"/>
      <c r="C675" s="94"/>
      <c r="D675" s="94"/>
      <c r="E675" s="94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</row>
    <row r="676" spans="2:18">
      <c r="B676" s="94"/>
      <c r="C676" s="94"/>
      <c r="D676" s="94"/>
      <c r="E676" s="94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</row>
    <row r="677" spans="2:18">
      <c r="B677" s="94"/>
      <c r="C677" s="94"/>
      <c r="D677" s="94"/>
      <c r="E677" s="94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</row>
    <row r="678" spans="2:18">
      <c r="B678" s="94"/>
      <c r="C678" s="94"/>
      <c r="D678" s="94"/>
      <c r="E678" s="94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</row>
    <row r="679" spans="2:18">
      <c r="B679" s="94"/>
      <c r="C679" s="94"/>
      <c r="D679" s="94"/>
      <c r="E679" s="94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</row>
    <row r="680" spans="2:18">
      <c r="B680" s="94"/>
      <c r="C680" s="94"/>
      <c r="D680" s="94"/>
      <c r="E680" s="94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</row>
    <row r="681" spans="2:18">
      <c r="B681" s="94"/>
      <c r="C681" s="94"/>
      <c r="D681" s="94"/>
      <c r="E681" s="94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</row>
    <row r="682" spans="2:18">
      <c r="B682" s="94"/>
      <c r="C682" s="94"/>
      <c r="D682" s="94"/>
      <c r="E682" s="94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</row>
    <row r="683" spans="2:18">
      <c r="B683" s="94"/>
      <c r="C683" s="94"/>
      <c r="D683" s="94"/>
      <c r="E683" s="94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</row>
    <row r="684" spans="2:18">
      <c r="B684" s="94"/>
      <c r="C684" s="94"/>
      <c r="D684" s="94"/>
      <c r="E684" s="94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</row>
    <row r="685" spans="2:18">
      <c r="B685" s="94"/>
      <c r="C685" s="94"/>
      <c r="D685" s="94"/>
      <c r="E685" s="94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</row>
    <row r="686" spans="2:18">
      <c r="B686" s="94"/>
      <c r="C686" s="94"/>
      <c r="D686" s="94"/>
      <c r="E686" s="94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</row>
    <row r="687" spans="2:18">
      <c r="B687" s="94"/>
      <c r="C687" s="94"/>
      <c r="D687" s="94"/>
      <c r="E687" s="94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</row>
    <row r="688" spans="2:18">
      <c r="B688" s="94"/>
      <c r="C688" s="94"/>
      <c r="D688" s="94"/>
      <c r="E688" s="94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</row>
    <row r="689" spans="2:18">
      <c r="B689" s="94"/>
      <c r="C689" s="94"/>
      <c r="D689" s="94"/>
      <c r="E689" s="94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</row>
    <row r="690" spans="2:18">
      <c r="B690" s="94"/>
      <c r="C690" s="94"/>
      <c r="D690" s="94"/>
      <c r="E690" s="94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</row>
    <row r="691" spans="2:18">
      <c r="B691" s="94"/>
      <c r="C691" s="94"/>
      <c r="D691" s="94"/>
      <c r="E691" s="94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</row>
    <row r="692" spans="2:18">
      <c r="B692" s="94"/>
      <c r="C692" s="94"/>
      <c r="D692" s="94"/>
      <c r="E692" s="94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</row>
    <row r="693" spans="2:18">
      <c r="B693" s="94"/>
      <c r="C693" s="94"/>
      <c r="D693" s="94"/>
      <c r="E693" s="94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</row>
    <row r="694" spans="2:18">
      <c r="B694" s="94"/>
      <c r="C694" s="94"/>
      <c r="D694" s="94"/>
      <c r="E694" s="94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</row>
    <row r="695" spans="2:18">
      <c r="B695" s="94"/>
      <c r="C695" s="94"/>
      <c r="D695" s="94"/>
      <c r="E695" s="94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</row>
    <row r="696" spans="2:18">
      <c r="B696" s="94"/>
      <c r="C696" s="94"/>
      <c r="D696" s="94"/>
      <c r="E696" s="94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</row>
    <row r="697" spans="2:18">
      <c r="B697" s="94"/>
      <c r="C697" s="94"/>
      <c r="D697" s="94"/>
      <c r="E697" s="94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</row>
    <row r="698" spans="2:18">
      <c r="B698" s="94"/>
      <c r="C698" s="94"/>
      <c r="D698" s="94"/>
      <c r="E698" s="94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</row>
    <row r="699" spans="2:18">
      <c r="B699" s="94"/>
      <c r="C699" s="94"/>
      <c r="D699" s="94"/>
      <c r="E699" s="94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</row>
    <row r="700" spans="2:18">
      <c r="B700" s="94"/>
      <c r="C700" s="94"/>
      <c r="D700" s="94"/>
      <c r="E700" s="94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</row>
    <row r="701" spans="2:18">
      <c r="B701" s="94"/>
      <c r="C701" s="94"/>
      <c r="D701" s="94"/>
      <c r="E701" s="94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</row>
    <row r="702" spans="2:18">
      <c r="B702" s="94"/>
      <c r="C702" s="94"/>
      <c r="D702" s="94"/>
      <c r="E702" s="94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</row>
    <row r="703" spans="2:18">
      <c r="B703" s="94"/>
      <c r="C703" s="94"/>
      <c r="D703" s="94"/>
      <c r="E703" s="94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</row>
    <row r="704" spans="2:18">
      <c r="B704" s="94"/>
      <c r="C704" s="94"/>
      <c r="D704" s="94"/>
      <c r="E704" s="94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</row>
    <row r="705" spans="2:18">
      <c r="B705" s="94"/>
      <c r="C705" s="94"/>
      <c r="D705" s="94"/>
      <c r="E705" s="94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</row>
    <row r="706" spans="2:18">
      <c r="B706" s="94"/>
      <c r="C706" s="94"/>
      <c r="D706" s="94"/>
      <c r="E706" s="94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</row>
    <row r="707" spans="2:18">
      <c r="B707" s="94"/>
      <c r="C707" s="94"/>
      <c r="D707" s="94"/>
      <c r="E707" s="94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</row>
    <row r="708" spans="2:18">
      <c r="B708" s="94"/>
      <c r="C708" s="94"/>
      <c r="D708" s="94"/>
      <c r="E708" s="94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</row>
    <row r="709" spans="2:18">
      <c r="B709" s="94"/>
      <c r="C709" s="94"/>
      <c r="D709" s="94"/>
      <c r="E709" s="94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</row>
    <row r="710" spans="2:18">
      <c r="B710" s="94"/>
      <c r="C710" s="94"/>
      <c r="D710" s="94"/>
      <c r="E710" s="94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</row>
    <row r="711" spans="2:18">
      <c r="B711" s="94"/>
      <c r="C711" s="94"/>
      <c r="D711" s="94"/>
      <c r="E711" s="94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</row>
    <row r="712" spans="2:18">
      <c r="B712" s="94"/>
      <c r="C712" s="94"/>
      <c r="D712" s="94"/>
      <c r="E712" s="94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</row>
    <row r="713" spans="2:18">
      <c r="B713" s="94"/>
      <c r="C713" s="94"/>
      <c r="D713" s="94"/>
      <c r="E713" s="94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</row>
    <row r="714" spans="2:18">
      <c r="B714" s="94"/>
      <c r="C714" s="94"/>
      <c r="D714" s="94"/>
      <c r="E714" s="94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</row>
    <row r="715" spans="2:18">
      <c r="B715" s="94"/>
      <c r="C715" s="94"/>
      <c r="D715" s="94"/>
      <c r="E715" s="94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</row>
    <row r="716" spans="2:18">
      <c r="B716" s="94"/>
      <c r="C716" s="94"/>
      <c r="D716" s="94"/>
      <c r="E716" s="94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</row>
    <row r="717" spans="2:18">
      <c r="B717" s="94"/>
      <c r="C717" s="94"/>
      <c r="D717" s="94"/>
      <c r="E717" s="94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</row>
    <row r="718" spans="2:18">
      <c r="B718" s="94"/>
      <c r="C718" s="94"/>
      <c r="D718" s="94"/>
      <c r="E718" s="94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</row>
    <row r="719" spans="2:18">
      <c r="B719" s="94"/>
      <c r="C719" s="94"/>
      <c r="D719" s="94"/>
      <c r="E719" s="94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</row>
    <row r="720" spans="2:18">
      <c r="B720" s="94"/>
      <c r="C720" s="94"/>
      <c r="D720" s="94"/>
      <c r="E720" s="94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</row>
    <row r="721" spans="2:18">
      <c r="B721" s="94"/>
      <c r="C721" s="94"/>
      <c r="D721" s="94"/>
      <c r="E721" s="94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</row>
    <row r="722" spans="2:18">
      <c r="B722" s="94"/>
      <c r="C722" s="94"/>
      <c r="D722" s="94"/>
      <c r="E722" s="94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</row>
    <row r="723" spans="2:18">
      <c r="B723" s="94"/>
      <c r="C723" s="94"/>
      <c r="D723" s="94"/>
      <c r="E723" s="94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</row>
    <row r="724" spans="2:18">
      <c r="B724" s="94"/>
      <c r="C724" s="94"/>
      <c r="D724" s="94"/>
      <c r="E724" s="94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</row>
    <row r="725" spans="2:18">
      <c r="B725" s="94"/>
      <c r="C725" s="94"/>
      <c r="D725" s="94"/>
      <c r="E725" s="94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</row>
    <row r="726" spans="2:18">
      <c r="B726" s="94"/>
      <c r="C726" s="94"/>
      <c r="D726" s="94"/>
      <c r="E726" s="94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</row>
    <row r="727" spans="2:18">
      <c r="B727" s="94"/>
      <c r="C727" s="94"/>
      <c r="D727" s="94"/>
      <c r="E727" s="94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</row>
    <row r="728" spans="2:18">
      <c r="B728" s="94"/>
      <c r="C728" s="94"/>
      <c r="D728" s="94"/>
      <c r="E728" s="94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</row>
    <row r="729" spans="2:18">
      <c r="B729" s="94"/>
      <c r="C729" s="94"/>
      <c r="D729" s="94"/>
      <c r="E729" s="94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</row>
    <row r="730" spans="2:18">
      <c r="B730" s="94"/>
      <c r="C730" s="94"/>
      <c r="D730" s="94"/>
      <c r="E730" s="94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</row>
    <row r="731" spans="2:18">
      <c r="B731" s="94"/>
      <c r="C731" s="94"/>
      <c r="D731" s="94"/>
      <c r="E731" s="94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</row>
    <row r="732" spans="2:18">
      <c r="B732" s="94"/>
      <c r="C732" s="94"/>
      <c r="D732" s="94"/>
      <c r="E732" s="94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</row>
    <row r="733" spans="2:18">
      <c r="B733" s="94"/>
      <c r="C733" s="94"/>
      <c r="D733" s="94"/>
      <c r="E733" s="94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</row>
    <row r="734" spans="2:18">
      <c r="B734" s="94"/>
      <c r="C734" s="94"/>
      <c r="D734" s="94"/>
      <c r="E734" s="94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</row>
    <row r="735" spans="2:18">
      <c r="B735" s="94"/>
      <c r="C735" s="94"/>
      <c r="D735" s="94"/>
      <c r="E735" s="94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</row>
    <row r="736" spans="2:18">
      <c r="B736" s="94"/>
      <c r="C736" s="94"/>
      <c r="D736" s="94"/>
      <c r="E736" s="94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</row>
    <row r="737" spans="2:18">
      <c r="B737" s="94"/>
      <c r="C737" s="94"/>
      <c r="D737" s="94"/>
      <c r="E737" s="94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</row>
    <row r="738" spans="2:18">
      <c r="B738" s="94"/>
      <c r="C738" s="94"/>
      <c r="D738" s="94"/>
      <c r="E738" s="94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</row>
    <row r="739" spans="2:18">
      <c r="B739" s="94"/>
      <c r="C739" s="94"/>
      <c r="D739" s="94"/>
      <c r="E739" s="94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</row>
    <row r="740" spans="2:18">
      <c r="B740" s="94"/>
      <c r="C740" s="94"/>
      <c r="D740" s="94"/>
      <c r="E740" s="94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</row>
    <row r="741" spans="2:18">
      <c r="B741" s="94"/>
      <c r="C741" s="94"/>
      <c r="D741" s="94"/>
      <c r="E741" s="94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</row>
    <row r="742" spans="2:18">
      <c r="B742" s="94"/>
      <c r="C742" s="94"/>
      <c r="D742" s="94"/>
      <c r="E742" s="94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</row>
    <row r="743" spans="2:18">
      <c r="B743" s="94"/>
      <c r="C743" s="94"/>
      <c r="D743" s="94"/>
      <c r="E743" s="94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</row>
    <row r="744" spans="2:18">
      <c r="B744" s="94"/>
      <c r="C744" s="94"/>
      <c r="D744" s="94"/>
      <c r="E744" s="94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</row>
    <row r="745" spans="2:18">
      <c r="B745" s="94"/>
      <c r="C745" s="94"/>
      <c r="D745" s="94"/>
      <c r="E745" s="94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</row>
    <row r="746" spans="2:18">
      <c r="B746" s="94"/>
      <c r="C746" s="94"/>
      <c r="D746" s="94"/>
      <c r="E746" s="94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</row>
    <row r="747" spans="2:18">
      <c r="B747" s="94"/>
      <c r="C747" s="94"/>
      <c r="D747" s="94"/>
      <c r="E747" s="94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</row>
    <row r="748" spans="2:18">
      <c r="B748" s="94"/>
      <c r="C748" s="94"/>
      <c r="D748" s="94"/>
      <c r="E748" s="94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</row>
    <row r="749" spans="2:18">
      <c r="B749" s="94"/>
      <c r="C749" s="94"/>
      <c r="D749" s="94"/>
      <c r="E749" s="94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</row>
    <row r="750" spans="2:18">
      <c r="B750" s="94"/>
      <c r="C750" s="94"/>
      <c r="D750" s="94"/>
      <c r="E750" s="94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</row>
    <row r="751" spans="2:18">
      <c r="B751" s="94"/>
      <c r="C751" s="94"/>
      <c r="D751" s="94"/>
      <c r="E751" s="94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</row>
    <row r="752" spans="2:18">
      <c r="B752" s="94"/>
      <c r="C752" s="94"/>
      <c r="D752" s="94"/>
      <c r="E752" s="94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</row>
    <row r="753" spans="2:18">
      <c r="B753" s="94"/>
      <c r="C753" s="94"/>
      <c r="D753" s="94"/>
      <c r="E753" s="94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</row>
    <row r="754" spans="2:18">
      <c r="B754" s="94"/>
      <c r="C754" s="94"/>
      <c r="D754" s="94"/>
      <c r="E754" s="94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</row>
    <row r="755" spans="2:18">
      <c r="B755" s="94"/>
      <c r="C755" s="94"/>
      <c r="D755" s="94"/>
      <c r="E755" s="94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</row>
    <row r="756" spans="2:18">
      <c r="B756" s="94"/>
      <c r="C756" s="94"/>
      <c r="D756" s="94"/>
      <c r="E756" s="94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</row>
    <row r="757" spans="2:18">
      <c r="B757" s="94"/>
      <c r="C757" s="94"/>
      <c r="D757" s="94"/>
      <c r="E757" s="94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</row>
    <row r="758" spans="2:18">
      <c r="B758" s="94"/>
      <c r="C758" s="94"/>
      <c r="D758" s="94"/>
      <c r="E758" s="94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</row>
    <row r="759" spans="2:18">
      <c r="B759" s="94"/>
      <c r="C759" s="94"/>
      <c r="D759" s="94"/>
      <c r="E759" s="94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</row>
    <row r="760" spans="2:18">
      <c r="B760" s="94"/>
      <c r="C760" s="94"/>
      <c r="D760" s="94"/>
      <c r="E760" s="94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</row>
    <row r="761" spans="2:18">
      <c r="B761" s="94"/>
      <c r="C761" s="94"/>
      <c r="D761" s="94"/>
      <c r="E761" s="94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</row>
    <row r="762" spans="2:18">
      <c r="B762" s="94"/>
      <c r="C762" s="94"/>
      <c r="D762" s="94"/>
      <c r="E762" s="94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</row>
    <row r="763" spans="2:18">
      <c r="B763" s="94"/>
      <c r="C763" s="94"/>
      <c r="D763" s="94"/>
      <c r="E763" s="94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</row>
    <row r="764" spans="2:18">
      <c r="B764" s="94"/>
      <c r="C764" s="94"/>
      <c r="D764" s="94"/>
      <c r="E764" s="94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</row>
    <row r="765" spans="2:18">
      <c r="B765" s="94"/>
      <c r="C765" s="94"/>
      <c r="D765" s="94"/>
      <c r="E765" s="94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</row>
    <row r="766" spans="2:18">
      <c r="B766" s="94"/>
      <c r="C766" s="94"/>
      <c r="D766" s="94"/>
      <c r="E766" s="94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</row>
    <row r="767" spans="2:18">
      <c r="B767" s="94"/>
      <c r="C767" s="94"/>
      <c r="D767" s="94"/>
      <c r="E767" s="94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</row>
    <row r="768" spans="2:18">
      <c r="B768" s="94"/>
      <c r="C768" s="94"/>
      <c r="D768" s="94"/>
      <c r="E768" s="94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</row>
    <row r="769" spans="2:18">
      <c r="B769" s="94"/>
      <c r="C769" s="94"/>
      <c r="D769" s="94"/>
      <c r="E769" s="94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</row>
    <row r="770" spans="2:18">
      <c r="B770" s="94"/>
      <c r="C770" s="94"/>
      <c r="D770" s="94"/>
      <c r="E770" s="94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</row>
    <row r="771" spans="2:18">
      <c r="B771" s="94"/>
      <c r="C771" s="94"/>
      <c r="D771" s="94"/>
      <c r="E771" s="94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</row>
    <row r="772" spans="2:18">
      <c r="B772" s="94"/>
      <c r="C772" s="94"/>
      <c r="D772" s="94"/>
      <c r="E772" s="94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</row>
    <row r="773" spans="2:18">
      <c r="B773" s="94"/>
      <c r="C773" s="94"/>
      <c r="D773" s="94"/>
      <c r="E773" s="94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</row>
    <row r="774" spans="2:18">
      <c r="B774" s="94"/>
      <c r="C774" s="94"/>
      <c r="D774" s="94"/>
      <c r="E774" s="94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</row>
    <row r="775" spans="2:18">
      <c r="B775" s="94"/>
      <c r="C775" s="94"/>
      <c r="D775" s="94"/>
      <c r="E775" s="94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</row>
    <row r="776" spans="2:18">
      <c r="B776" s="94"/>
      <c r="C776" s="94"/>
      <c r="D776" s="94"/>
      <c r="E776" s="94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</row>
    <row r="777" spans="2:18">
      <c r="B777" s="94"/>
      <c r="C777" s="94"/>
      <c r="D777" s="94"/>
      <c r="E777" s="94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</row>
    <row r="778" spans="2:18">
      <c r="B778" s="94"/>
      <c r="C778" s="94"/>
      <c r="D778" s="94"/>
      <c r="E778" s="94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</row>
    <row r="779" spans="2:18">
      <c r="B779" s="94"/>
      <c r="C779" s="94"/>
      <c r="D779" s="94"/>
      <c r="E779" s="94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</row>
    <row r="780" spans="2:18">
      <c r="B780" s="94"/>
      <c r="C780" s="94"/>
      <c r="D780" s="94"/>
      <c r="E780" s="94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</row>
    <row r="781" spans="2:18">
      <c r="B781" s="94"/>
      <c r="C781" s="94"/>
      <c r="D781" s="94"/>
      <c r="E781" s="94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</row>
    <row r="782" spans="2:18">
      <c r="B782" s="94"/>
      <c r="C782" s="94"/>
      <c r="D782" s="94"/>
      <c r="E782" s="94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</row>
    <row r="783" spans="2:18">
      <c r="B783" s="94"/>
      <c r="C783" s="94"/>
      <c r="D783" s="94"/>
      <c r="E783" s="94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</row>
    <row r="784" spans="2:18">
      <c r="B784" s="94"/>
      <c r="C784" s="94"/>
      <c r="D784" s="94"/>
      <c r="E784" s="94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</row>
    <row r="785" spans="2:18">
      <c r="B785" s="94"/>
      <c r="C785" s="94"/>
      <c r="D785" s="94"/>
      <c r="E785" s="94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</row>
    <row r="786" spans="2:18">
      <c r="B786" s="94"/>
      <c r="C786" s="94"/>
      <c r="D786" s="94"/>
      <c r="E786" s="94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</row>
    <row r="787" spans="2:18">
      <c r="B787" s="94"/>
      <c r="C787" s="94"/>
      <c r="D787" s="94"/>
      <c r="E787" s="94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</row>
    <row r="788" spans="2:18">
      <c r="B788" s="94"/>
      <c r="C788" s="94"/>
      <c r="D788" s="94"/>
      <c r="E788" s="94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</row>
    <row r="789" spans="2:18">
      <c r="B789" s="94"/>
      <c r="C789" s="94"/>
      <c r="D789" s="94"/>
      <c r="E789" s="94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</row>
    <row r="790" spans="2:18">
      <c r="B790" s="94"/>
      <c r="C790" s="94"/>
      <c r="D790" s="94"/>
      <c r="E790" s="94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</row>
    <row r="791" spans="2:18">
      <c r="B791" s="94"/>
      <c r="C791" s="94"/>
      <c r="D791" s="94"/>
      <c r="E791" s="94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</row>
    <row r="792" spans="2:18">
      <c r="B792" s="94"/>
      <c r="C792" s="94"/>
      <c r="D792" s="94"/>
      <c r="E792" s="94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</row>
    <row r="793" spans="2:18">
      <c r="B793" s="94"/>
      <c r="C793" s="94"/>
      <c r="D793" s="94"/>
      <c r="E793" s="94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</row>
    <row r="794" spans="2:18">
      <c r="B794" s="94"/>
      <c r="C794" s="94"/>
      <c r="D794" s="94"/>
      <c r="E794" s="94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</row>
    <row r="795" spans="2:18">
      <c r="B795" s="94"/>
      <c r="C795" s="94"/>
      <c r="D795" s="94"/>
      <c r="E795" s="94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</row>
    <row r="796" spans="2:18">
      <c r="B796" s="94"/>
      <c r="C796" s="94"/>
      <c r="D796" s="94"/>
      <c r="E796" s="94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</row>
    <row r="797" spans="2:18">
      <c r="B797" s="94"/>
      <c r="C797" s="94"/>
      <c r="D797" s="94"/>
      <c r="E797" s="94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</row>
    <row r="798" spans="2:18">
      <c r="B798" s="94"/>
      <c r="C798" s="94"/>
      <c r="D798" s="94"/>
      <c r="E798" s="94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</row>
    <row r="799" spans="2:18">
      <c r="B799" s="94"/>
      <c r="C799" s="94"/>
      <c r="D799" s="94"/>
      <c r="E799" s="94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</row>
    <row r="800" spans="2:18">
      <c r="B800" s="94"/>
      <c r="C800" s="94"/>
      <c r="D800" s="94"/>
      <c r="E800" s="94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</row>
    <row r="801" spans="2:18">
      <c r="B801" s="94"/>
      <c r="C801" s="94"/>
      <c r="D801" s="94"/>
      <c r="E801" s="94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</row>
    <row r="802" spans="2:18">
      <c r="B802" s="94"/>
      <c r="C802" s="94"/>
      <c r="D802" s="94"/>
      <c r="E802" s="94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</row>
    <row r="803" spans="2:18">
      <c r="B803" s="94"/>
      <c r="C803" s="94"/>
      <c r="D803" s="94"/>
      <c r="E803" s="94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</row>
    <row r="804" spans="2:18">
      <c r="B804" s="94"/>
      <c r="C804" s="94"/>
      <c r="D804" s="94"/>
      <c r="E804" s="94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</row>
    <row r="805" spans="2:18">
      <c r="B805" s="94"/>
      <c r="C805" s="94"/>
      <c r="D805" s="94"/>
      <c r="E805" s="94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</row>
    <row r="806" spans="2:18">
      <c r="B806" s="94"/>
      <c r="C806" s="94"/>
      <c r="D806" s="94"/>
      <c r="E806" s="94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</row>
    <row r="807" spans="2:18">
      <c r="B807" s="94"/>
      <c r="C807" s="94"/>
      <c r="D807" s="94"/>
      <c r="E807" s="94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</row>
    <row r="808" spans="2:18">
      <c r="B808" s="94"/>
      <c r="C808" s="94"/>
      <c r="D808" s="94"/>
      <c r="E808" s="94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</row>
    <row r="809" spans="2:18">
      <c r="B809" s="94"/>
      <c r="C809" s="94"/>
      <c r="D809" s="94"/>
      <c r="E809" s="94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</row>
    <row r="810" spans="2:18">
      <c r="B810" s="94"/>
      <c r="C810" s="94"/>
      <c r="D810" s="94"/>
      <c r="E810" s="94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</row>
    <row r="811" spans="2:18">
      <c r="B811" s="94"/>
      <c r="C811" s="94"/>
      <c r="D811" s="94"/>
      <c r="E811" s="94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</row>
    <row r="812" spans="2:18">
      <c r="B812" s="94"/>
      <c r="C812" s="94"/>
      <c r="D812" s="94"/>
      <c r="E812" s="94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</row>
    <row r="813" spans="2:18">
      <c r="B813" s="94"/>
      <c r="C813" s="94"/>
      <c r="D813" s="94"/>
      <c r="E813" s="94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</row>
    <row r="814" spans="2:18">
      <c r="B814" s="94"/>
      <c r="C814" s="94"/>
      <c r="D814" s="94"/>
      <c r="E814" s="94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</row>
    <row r="815" spans="2:18">
      <c r="B815" s="94"/>
      <c r="C815" s="94"/>
      <c r="D815" s="94"/>
      <c r="E815" s="94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</row>
    <row r="816" spans="2:18">
      <c r="B816" s="94"/>
      <c r="C816" s="94"/>
      <c r="D816" s="94"/>
      <c r="E816" s="94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</row>
    <row r="817" spans="2:18">
      <c r="B817" s="94"/>
      <c r="C817" s="94"/>
      <c r="D817" s="94"/>
      <c r="E817" s="94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</row>
    <row r="818" spans="2:18">
      <c r="B818" s="94"/>
      <c r="C818" s="94"/>
      <c r="D818" s="94"/>
      <c r="E818" s="94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</row>
    <row r="819" spans="2:18">
      <c r="B819" s="94"/>
      <c r="C819" s="94"/>
      <c r="D819" s="94"/>
      <c r="E819" s="94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</row>
    <row r="820" spans="2:18">
      <c r="B820" s="94"/>
      <c r="C820" s="94"/>
      <c r="D820" s="94"/>
      <c r="E820" s="94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</row>
    <row r="821" spans="2:18">
      <c r="B821" s="94"/>
      <c r="C821" s="94"/>
      <c r="D821" s="94"/>
      <c r="E821" s="94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</row>
    <row r="822" spans="2:18">
      <c r="B822" s="94"/>
      <c r="C822" s="94"/>
      <c r="D822" s="94"/>
      <c r="E822" s="94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</row>
    <row r="823" spans="2:18">
      <c r="B823" s="94"/>
      <c r="C823" s="94"/>
      <c r="D823" s="94"/>
      <c r="E823" s="94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</row>
    <row r="824" spans="2:18">
      <c r="B824" s="94"/>
      <c r="C824" s="94"/>
      <c r="D824" s="94"/>
      <c r="E824" s="94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</row>
    <row r="825" spans="2:18">
      <c r="B825" s="94"/>
      <c r="C825" s="94"/>
      <c r="D825" s="94"/>
      <c r="E825" s="94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</row>
    <row r="826" spans="2:18">
      <c r="B826" s="94"/>
      <c r="C826" s="94"/>
      <c r="D826" s="94"/>
      <c r="E826" s="94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</row>
    <row r="827" spans="2:18">
      <c r="B827" s="94"/>
      <c r="C827" s="94"/>
      <c r="D827" s="94"/>
      <c r="E827" s="94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</row>
    <row r="828" spans="2:18">
      <c r="B828" s="94"/>
      <c r="C828" s="94"/>
      <c r="D828" s="94"/>
      <c r="E828" s="94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</row>
    <row r="829" spans="2:18">
      <c r="B829" s="94"/>
      <c r="C829" s="94"/>
      <c r="D829" s="94"/>
      <c r="E829" s="94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</row>
    <row r="830" spans="2:18">
      <c r="B830" s="94"/>
      <c r="C830" s="94"/>
      <c r="D830" s="94"/>
      <c r="E830" s="94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</row>
    <row r="831" spans="2:18">
      <c r="B831" s="94"/>
      <c r="C831" s="94"/>
      <c r="D831" s="94"/>
      <c r="E831" s="94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</row>
    <row r="832" spans="2:18">
      <c r="B832" s="94"/>
      <c r="C832" s="94"/>
      <c r="D832" s="94"/>
      <c r="E832" s="94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</row>
    <row r="833" spans="2:18">
      <c r="B833" s="94"/>
      <c r="C833" s="94"/>
      <c r="D833" s="94"/>
      <c r="E833" s="94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</row>
    <row r="834" spans="2:18">
      <c r="B834" s="94"/>
      <c r="C834" s="94"/>
      <c r="D834" s="94"/>
      <c r="E834" s="94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</row>
    <row r="835" spans="2:18">
      <c r="B835" s="94"/>
      <c r="C835" s="94"/>
      <c r="D835" s="94"/>
      <c r="E835" s="94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</row>
    <row r="836" spans="2:18">
      <c r="B836" s="94"/>
      <c r="C836" s="94"/>
      <c r="D836" s="94"/>
      <c r="E836" s="94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</row>
    <row r="837" spans="2:18">
      <c r="B837" s="94"/>
      <c r="C837" s="94"/>
      <c r="D837" s="94"/>
      <c r="E837" s="94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</row>
    <row r="838" spans="2:18">
      <c r="B838" s="94"/>
      <c r="C838" s="94"/>
      <c r="D838" s="94"/>
      <c r="E838" s="94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</row>
    <row r="839" spans="2:18">
      <c r="B839" s="94"/>
      <c r="C839" s="94"/>
      <c r="D839" s="94"/>
      <c r="E839" s="94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</row>
    <row r="840" spans="2:18">
      <c r="B840" s="94"/>
      <c r="C840" s="94"/>
      <c r="D840" s="94"/>
      <c r="E840" s="94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</row>
    <row r="841" spans="2:18">
      <c r="B841" s="94"/>
      <c r="C841" s="94"/>
      <c r="D841" s="94"/>
      <c r="E841" s="94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</row>
    <row r="842" spans="2:18">
      <c r="B842" s="94"/>
      <c r="C842" s="94"/>
      <c r="D842" s="94"/>
      <c r="E842" s="94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</row>
    <row r="843" spans="2:18">
      <c r="B843" s="94"/>
      <c r="C843" s="94"/>
      <c r="D843" s="94"/>
      <c r="E843" s="94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</row>
    <row r="844" spans="2:18">
      <c r="B844" s="94"/>
      <c r="C844" s="94"/>
      <c r="D844" s="94"/>
      <c r="E844" s="94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</row>
    <row r="845" spans="2:18">
      <c r="B845" s="94"/>
      <c r="C845" s="94"/>
      <c r="D845" s="94"/>
      <c r="E845" s="94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</row>
    <row r="846" spans="2:18">
      <c r="B846" s="94"/>
      <c r="C846" s="94"/>
      <c r="D846" s="94"/>
      <c r="E846" s="94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</row>
    <row r="847" spans="2:18">
      <c r="B847" s="94"/>
      <c r="C847" s="94"/>
      <c r="D847" s="94"/>
      <c r="E847" s="94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</row>
    <row r="848" spans="2:18">
      <c r="B848" s="94"/>
      <c r="C848" s="94"/>
      <c r="D848" s="94"/>
      <c r="E848" s="94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</row>
    <row r="849" spans="2:18">
      <c r="B849" s="94"/>
      <c r="C849" s="94"/>
      <c r="D849" s="94"/>
      <c r="E849" s="94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</row>
    <row r="850" spans="2:18">
      <c r="B850" s="94"/>
      <c r="C850" s="94"/>
      <c r="D850" s="94"/>
      <c r="E850" s="94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</row>
    <row r="851" spans="2:18">
      <c r="B851" s="94"/>
      <c r="C851" s="94"/>
      <c r="D851" s="94"/>
      <c r="E851" s="94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</row>
    <row r="852" spans="2:18">
      <c r="B852" s="94"/>
      <c r="C852" s="94"/>
      <c r="D852" s="94"/>
      <c r="E852" s="94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</row>
    <row r="853" spans="2:18">
      <c r="B853" s="94"/>
      <c r="C853" s="94"/>
      <c r="D853" s="94"/>
      <c r="E853" s="94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</row>
    <row r="854" spans="2:18">
      <c r="B854" s="94"/>
      <c r="C854" s="94"/>
      <c r="D854" s="94"/>
      <c r="E854" s="94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</row>
    <row r="855" spans="2:18">
      <c r="B855" s="94"/>
      <c r="C855" s="94"/>
      <c r="D855" s="94"/>
      <c r="E855" s="94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</row>
    <row r="856" spans="2:18">
      <c r="B856" s="94"/>
      <c r="C856" s="94"/>
      <c r="D856" s="94"/>
      <c r="E856" s="94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</row>
    <row r="857" spans="2:18">
      <c r="B857" s="94"/>
      <c r="C857" s="94"/>
      <c r="D857" s="94"/>
      <c r="E857" s="94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</row>
    <row r="858" spans="2:18">
      <c r="B858" s="94"/>
      <c r="C858" s="94"/>
      <c r="D858" s="94"/>
      <c r="E858" s="94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</row>
    <row r="859" spans="2:18">
      <c r="B859" s="94"/>
      <c r="C859" s="94"/>
      <c r="D859" s="94"/>
      <c r="E859" s="94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</row>
    <row r="860" spans="2:18">
      <c r="B860" s="94"/>
      <c r="C860" s="94"/>
      <c r="D860" s="94"/>
      <c r="E860" s="94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</row>
    <row r="861" spans="2:18">
      <c r="B861" s="94"/>
      <c r="C861" s="94"/>
      <c r="D861" s="94"/>
      <c r="E861" s="94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</row>
    <row r="862" spans="2:18">
      <c r="B862" s="94"/>
      <c r="C862" s="94"/>
      <c r="D862" s="94"/>
      <c r="E862" s="94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</row>
    <row r="863" spans="2:18">
      <c r="B863" s="94"/>
      <c r="C863" s="94"/>
      <c r="D863" s="94"/>
      <c r="E863" s="94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</row>
    <row r="864" spans="2:18">
      <c r="B864" s="94"/>
      <c r="C864" s="94"/>
      <c r="D864" s="94"/>
      <c r="E864" s="94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</row>
    <row r="865" spans="2:18">
      <c r="B865" s="94"/>
      <c r="C865" s="94"/>
      <c r="D865" s="94"/>
      <c r="E865" s="94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</row>
    <row r="866" spans="2:18">
      <c r="B866" s="94"/>
      <c r="C866" s="94"/>
      <c r="D866" s="94"/>
      <c r="E866" s="94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</row>
    <row r="867" spans="2:18">
      <c r="B867" s="94"/>
      <c r="C867" s="94"/>
      <c r="D867" s="94"/>
      <c r="E867" s="94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</row>
    <row r="868" spans="2:18">
      <c r="B868" s="94"/>
      <c r="C868" s="94"/>
      <c r="D868" s="94"/>
      <c r="E868" s="94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</row>
    <row r="869" spans="2:18">
      <c r="B869" s="94"/>
      <c r="C869" s="94"/>
      <c r="D869" s="94"/>
      <c r="E869" s="94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</row>
    <row r="870" spans="2:18">
      <c r="B870" s="94"/>
      <c r="C870" s="94"/>
      <c r="D870" s="94"/>
      <c r="E870" s="94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</row>
    <row r="871" spans="2:18">
      <c r="B871" s="94"/>
      <c r="C871" s="94"/>
      <c r="D871" s="94"/>
      <c r="E871" s="94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</row>
    <row r="872" spans="2:18">
      <c r="B872" s="94"/>
      <c r="C872" s="94"/>
      <c r="D872" s="94"/>
      <c r="E872" s="94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</row>
    <row r="873" spans="2:18">
      <c r="B873" s="94"/>
      <c r="C873" s="94"/>
      <c r="D873" s="94"/>
      <c r="E873" s="94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</row>
    <row r="874" spans="2:18">
      <c r="B874" s="94"/>
      <c r="C874" s="94"/>
      <c r="D874" s="94"/>
      <c r="E874" s="94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</row>
    <row r="875" spans="2:18">
      <c r="B875" s="94"/>
      <c r="C875" s="94"/>
      <c r="D875" s="94"/>
      <c r="E875" s="94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</row>
    <row r="876" spans="2:18">
      <c r="B876" s="94"/>
      <c r="C876" s="94"/>
      <c r="D876" s="94"/>
      <c r="E876" s="94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</row>
    <row r="877" spans="2:18">
      <c r="B877" s="94"/>
      <c r="C877" s="94"/>
      <c r="D877" s="94"/>
      <c r="E877" s="94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</row>
    <row r="878" spans="2:18">
      <c r="B878" s="94"/>
      <c r="C878" s="94"/>
      <c r="D878" s="94"/>
      <c r="E878" s="94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</row>
    <row r="879" spans="2:18">
      <c r="B879" s="94"/>
      <c r="C879" s="94"/>
      <c r="D879" s="94"/>
      <c r="E879" s="94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</row>
    <row r="880" spans="2:18">
      <c r="B880" s="94"/>
      <c r="C880" s="94"/>
      <c r="D880" s="94"/>
      <c r="E880" s="94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</row>
    <row r="881" spans="2:18">
      <c r="B881" s="94"/>
      <c r="C881" s="94"/>
      <c r="D881" s="94"/>
      <c r="E881" s="94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</row>
    <row r="882" spans="2:18">
      <c r="B882" s="94"/>
      <c r="C882" s="94"/>
      <c r="D882" s="94"/>
      <c r="E882" s="94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</row>
    <row r="883" spans="2:18">
      <c r="B883" s="94"/>
      <c r="C883" s="94"/>
      <c r="D883" s="94"/>
      <c r="E883" s="94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</row>
    <row r="884" spans="2:18">
      <c r="B884" s="94"/>
      <c r="C884" s="94"/>
      <c r="D884" s="94"/>
      <c r="E884" s="94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</row>
    <row r="885" spans="2:18">
      <c r="B885" s="94"/>
      <c r="C885" s="94"/>
      <c r="D885" s="94"/>
      <c r="E885" s="94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</row>
    <row r="886" spans="2:18">
      <c r="B886" s="94"/>
      <c r="C886" s="94"/>
      <c r="D886" s="94"/>
      <c r="E886" s="94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</row>
    <row r="887" spans="2:18">
      <c r="B887" s="94"/>
      <c r="C887" s="94"/>
      <c r="D887" s="94"/>
      <c r="E887" s="94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</row>
    <row r="888" spans="2:18">
      <c r="B888" s="94"/>
      <c r="C888" s="94"/>
      <c r="D888" s="94"/>
      <c r="E888" s="94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</row>
    <row r="889" spans="2:18">
      <c r="B889" s="94"/>
      <c r="C889" s="94"/>
      <c r="D889" s="94"/>
      <c r="E889" s="94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</row>
    <row r="890" spans="2:18">
      <c r="B890" s="94"/>
      <c r="C890" s="94"/>
      <c r="D890" s="94"/>
      <c r="E890" s="94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</row>
    <row r="891" spans="2:18">
      <c r="B891" s="94"/>
      <c r="C891" s="94"/>
      <c r="D891" s="94"/>
      <c r="E891" s="94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</row>
    <row r="892" spans="2:18">
      <c r="B892" s="94"/>
      <c r="C892" s="94"/>
      <c r="D892" s="94"/>
      <c r="E892" s="94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</row>
    <row r="893" spans="2:18">
      <c r="B893" s="94"/>
      <c r="C893" s="94"/>
      <c r="D893" s="94"/>
      <c r="E893" s="94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</row>
    <row r="894" spans="2:18">
      <c r="B894" s="94"/>
      <c r="C894" s="94"/>
      <c r="D894" s="94"/>
      <c r="E894" s="94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</row>
    <row r="895" spans="2:18">
      <c r="B895" s="94"/>
      <c r="C895" s="94"/>
      <c r="D895" s="94"/>
      <c r="E895" s="94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</row>
    <row r="896" spans="2:18">
      <c r="B896" s="94"/>
      <c r="C896" s="94"/>
      <c r="D896" s="94"/>
      <c r="E896" s="94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</row>
    <row r="897" spans="2:18">
      <c r="B897" s="94"/>
      <c r="C897" s="94"/>
      <c r="D897" s="94"/>
      <c r="E897" s="94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</row>
    <row r="898" spans="2:18">
      <c r="B898" s="94"/>
      <c r="C898" s="94"/>
      <c r="D898" s="94"/>
      <c r="E898" s="94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</row>
    <row r="899" spans="2:18">
      <c r="B899" s="94"/>
      <c r="C899" s="94"/>
      <c r="D899" s="94"/>
      <c r="E899" s="94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</row>
    <row r="900" spans="2:18">
      <c r="B900" s="94"/>
      <c r="C900" s="94"/>
      <c r="D900" s="94"/>
      <c r="E900" s="94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</row>
    <row r="901" spans="2:18">
      <c r="B901" s="94"/>
      <c r="C901" s="94"/>
      <c r="D901" s="94"/>
      <c r="E901" s="94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</row>
    <row r="902" spans="2:18">
      <c r="B902" s="94"/>
      <c r="C902" s="94"/>
      <c r="D902" s="94"/>
      <c r="E902" s="94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</row>
    <row r="903" spans="2:18">
      <c r="B903" s="94"/>
      <c r="C903" s="94"/>
      <c r="D903" s="94"/>
      <c r="E903" s="94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</row>
    <row r="904" spans="2:18">
      <c r="B904" s="94"/>
      <c r="C904" s="94"/>
      <c r="D904" s="94"/>
      <c r="E904" s="94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</row>
    <row r="905" spans="2:18">
      <c r="B905" s="94"/>
      <c r="C905" s="94"/>
      <c r="D905" s="94"/>
      <c r="E905" s="94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</row>
    <row r="906" spans="2:18">
      <c r="B906" s="94"/>
      <c r="C906" s="94"/>
      <c r="D906" s="94"/>
      <c r="E906" s="94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</row>
    <row r="907" spans="2:18">
      <c r="B907" s="94"/>
      <c r="C907" s="94"/>
      <c r="D907" s="94"/>
      <c r="E907" s="94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</row>
    <row r="908" spans="2:18">
      <c r="B908" s="94"/>
      <c r="C908" s="94"/>
      <c r="D908" s="94"/>
      <c r="E908" s="94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</row>
    <row r="909" spans="2:18">
      <c r="B909" s="94"/>
      <c r="C909" s="94"/>
      <c r="D909" s="94"/>
      <c r="E909" s="94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</row>
    <row r="910" spans="2:18">
      <c r="B910" s="94"/>
      <c r="C910" s="94"/>
      <c r="D910" s="94"/>
      <c r="E910" s="94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</row>
    <row r="911" spans="2:18">
      <c r="B911" s="94"/>
      <c r="C911" s="94"/>
      <c r="D911" s="94"/>
      <c r="E911" s="94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</row>
    <row r="912" spans="2:18">
      <c r="B912" s="94"/>
      <c r="C912" s="94"/>
      <c r="D912" s="94"/>
      <c r="E912" s="94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</row>
    <row r="913" spans="2:18">
      <c r="B913" s="94"/>
      <c r="C913" s="94"/>
      <c r="D913" s="94"/>
      <c r="E913" s="94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</row>
    <row r="914" spans="2:18">
      <c r="B914" s="94"/>
      <c r="C914" s="94"/>
      <c r="D914" s="94"/>
      <c r="E914" s="94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</row>
    <row r="915" spans="2:18">
      <c r="B915" s="94"/>
      <c r="C915" s="94"/>
      <c r="D915" s="94"/>
      <c r="E915" s="94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</row>
    <row r="916" spans="2:18">
      <c r="B916" s="94"/>
      <c r="C916" s="94"/>
      <c r="D916" s="94"/>
      <c r="E916" s="94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</row>
    <row r="917" spans="2:18">
      <c r="B917" s="94"/>
      <c r="C917" s="94"/>
      <c r="D917" s="94"/>
      <c r="E917" s="94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</row>
    <row r="918" spans="2:18">
      <c r="B918" s="94"/>
      <c r="C918" s="94"/>
      <c r="D918" s="94"/>
      <c r="E918" s="94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</row>
    <row r="919" spans="2:18">
      <c r="B919" s="94"/>
      <c r="C919" s="94"/>
      <c r="D919" s="94"/>
      <c r="E919" s="94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</row>
    <row r="920" spans="2:18">
      <c r="B920" s="94"/>
      <c r="C920" s="94"/>
      <c r="D920" s="94"/>
      <c r="E920" s="94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</row>
    <row r="921" spans="2:18">
      <c r="B921" s="94"/>
      <c r="C921" s="94"/>
      <c r="D921" s="94"/>
      <c r="E921" s="94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</row>
    <row r="922" spans="2:18">
      <c r="B922" s="94"/>
      <c r="C922" s="94"/>
      <c r="D922" s="94"/>
      <c r="E922" s="94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</row>
    <row r="923" spans="2:18">
      <c r="B923" s="94"/>
      <c r="C923" s="94"/>
      <c r="D923" s="94"/>
      <c r="E923" s="94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</row>
    <row r="924" spans="2:18">
      <c r="B924" s="94"/>
      <c r="C924" s="94"/>
      <c r="D924" s="94"/>
      <c r="E924" s="94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</row>
    <row r="925" spans="2:18">
      <c r="B925" s="94"/>
      <c r="C925" s="94"/>
      <c r="D925" s="94"/>
      <c r="E925" s="94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</row>
    <row r="926" spans="2:18">
      <c r="B926" s="94"/>
      <c r="C926" s="94"/>
      <c r="D926" s="94"/>
      <c r="E926" s="94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</row>
    <row r="927" spans="2:18">
      <c r="B927" s="94"/>
      <c r="C927" s="94"/>
      <c r="D927" s="94"/>
      <c r="E927" s="94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</row>
    <row r="928" spans="2:18">
      <c r="B928" s="94"/>
      <c r="C928" s="94"/>
      <c r="D928" s="94"/>
      <c r="E928" s="94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</row>
    <row r="929" spans="2:18">
      <c r="B929" s="94"/>
      <c r="C929" s="94"/>
      <c r="D929" s="94"/>
      <c r="E929" s="94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</row>
    <row r="930" spans="2:18">
      <c r="B930" s="94"/>
      <c r="C930" s="94"/>
      <c r="D930" s="94"/>
      <c r="E930" s="94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</row>
    <row r="931" spans="2:18">
      <c r="B931" s="94"/>
      <c r="C931" s="94"/>
      <c r="D931" s="94"/>
      <c r="E931" s="94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</row>
    <row r="932" spans="2:18">
      <c r="B932" s="94"/>
      <c r="C932" s="94"/>
      <c r="D932" s="94"/>
      <c r="E932" s="94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</row>
    <row r="933" spans="2:18">
      <c r="B933" s="94"/>
      <c r="C933" s="94"/>
      <c r="D933" s="94"/>
      <c r="E933" s="94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</row>
    <row r="934" spans="2:18">
      <c r="B934" s="94"/>
      <c r="C934" s="94"/>
      <c r="D934" s="94"/>
      <c r="E934" s="94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</row>
    <row r="935" spans="2:18">
      <c r="B935" s="94"/>
      <c r="C935" s="94"/>
      <c r="D935" s="94"/>
      <c r="E935" s="94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</row>
    <row r="936" spans="2:18">
      <c r="B936" s="94"/>
      <c r="C936" s="94"/>
      <c r="D936" s="94"/>
      <c r="E936" s="94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</row>
    <row r="937" spans="2:18">
      <c r="B937" s="94"/>
      <c r="C937" s="94"/>
      <c r="D937" s="94"/>
      <c r="E937" s="94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</row>
    <row r="938" spans="2:18">
      <c r="B938" s="94"/>
      <c r="C938" s="94"/>
      <c r="D938" s="94"/>
      <c r="E938" s="94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</row>
    <row r="939" spans="2:18">
      <c r="B939" s="94"/>
      <c r="C939" s="94"/>
      <c r="D939" s="94"/>
      <c r="E939" s="94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</row>
    <row r="940" spans="2:18">
      <c r="B940" s="94"/>
      <c r="C940" s="94"/>
      <c r="D940" s="94"/>
      <c r="E940" s="94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</row>
    <row r="941" spans="2:18">
      <c r="B941" s="94"/>
      <c r="C941" s="94"/>
      <c r="D941" s="94"/>
      <c r="E941" s="94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</row>
    <row r="942" spans="2:18">
      <c r="B942" s="94"/>
      <c r="C942" s="94"/>
      <c r="D942" s="94"/>
      <c r="E942" s="94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</row>
    <row r="943" spans="2:18">
      <c r="B943" s="94"/>
      <c r="C943" s="94"/>
      <c r="D943" s="94"/>
      <c r="E943" s="94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</row>
    <row r="944" spans="2:18">
      <c r="B944" s="94"/>
      <c r="C944" s="94"/>
      <c r="D944" s="94"/>
      <c r="E944" s="94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</row>
    <row r="945" spans="2:18">
      <c r="B945" s="94"/>
      <c r="C945" s="94"/>
      <c r="D945" s="94"/>
      <c r="E945" s="94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</row>
    <row r="946" spans="2:18">
      <c r="B946" s="94"/>
      <c r="C946" s="94"/>
      <c r="D946" s="94"/>
      <c r="E946" s="94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</row>
    <row r="947" spans="2:18">
      <c r="B947" s="94"/>
      <c r="C947" s="94"/>
      <c r="D947" s="94"/>
      <c r="E947" s="94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</row>
    <row r="948" spans="2:18">
      <c r="B948" s="94"/>
      <c r="C948" s="94"/>
      <c r="D948" s="94"/>
      <c r="E948" s="94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</row>
    <row r="949" spans="2:18">
      <c r="B949" s="94"/>
      <c r="C949" s="94"/>
      <c r="D949" s="94"/>
      <c r="E949" s="94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</row>
    <row r="950" spans="2:18">
      <c r="B950" s="94"/>
      <c r="C950" s="94"/>
      <c r="D950" s="94"/>
      <c r="E950" s="94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</row>
    <row r="951" spans="2:18">
      <c r="B951" s="94"/>
      <c r="C951" s="94"/>
      <c r="D951" s="94"/>
      <c r="E951" s="94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</row>
    <row r="952" spans="2:18">
      <c r="B952" s="94"/>
      <c r="C952" s="94"/>
      <c r="D952" s="94"/>
      <c r="E952" s="94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</row>
    <row r="953" spans="2:18">
      <c r="B953" s="94"/>
      <c r="C953" s="94"/>
      <c r="D953" s="94"/>
      <c r="E953" s="94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</row>
    <row r="954" spans="2:18">
      <c r="B954" s="94"/>
      <c r="C954" s="94"/>
      <c r="D954" s="94"/>
      <c r="E954" s="94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</row>
    <row r="955" spans="2:18">
      <c r="B955" s="94"/>
      <c r="C955" s="94"/>
      <c r="D955" s="94"/>
      <c r="E955" s="94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</row>
    <row r="956" spans="2:18">
      <c r="B956" s="94"/>
      <c r="C956" s="94"/>
      <c r="D956" s="94"/>
      <c r="E956" s="94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</row>
    <row r="957" spans="2:18">
      <c r="B957" s="94"/>
      <c r="C957" s="94"/>
      <c r="D957" s="94"/>
      <c r="E957" s="94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</row>
    <row r="958" spans="2:18">
      <c r="B958" s="94"/>
      <c r="C958" s="94"/>
      <c r="D958" s="94"/>
      <c r="E958" s="94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</row>
    <row r="959" spans="2:18">
      <c r="B959" s="94"/>
      <c r="C959" s="94"/>
      <c r="D959" s="94"/>
      <c r="E959" s="94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</row>
    <row r="960" spans="2:18">
      <c r="B960" s="94"/>
      <c r="C960" s="94"/>
      <c r="D960" s="94"/>
      <c r="E960" s="94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</row>
    <row r="961" spans="2:18">
      <c r="B961" s="94"/>
      <c r="C961" s="94"/>
      <c r="D961" s="94"/>
      <c r="E961" s="94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</row>
    <row r="962" spans="2:18">
      <c r="B962" s="94"/>
      <c r="C962" s="94"/>
      <c r="D962" s="94"/>
      <c r="E962" s="94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</row>
    <row r="963" spans="2:18">
      <c r="B963" s="94"/>
      <c r="C963" s="94"/>
      <c r="D963" s="94"/>
      <c r="E963" s="94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</row>
    <row r="964" spans="2:18">
      <c r="B964" s="94"/>
      <c r="C964" s="94"/>
      <c r="D964" s="94"/>
      <c r="E964" s="94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</row>
    <row r="965" spans="2:18">
      <c r="B965" s="94"/>
      <c r="C965" s="94"/>
      <c r="D965" s="94"/>
      <c r="E965" s="94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</row>
    <row r="966" spans="2:18">
      <c r="B966" s="94"/>
      <c r="C966" s="94"/>
      <c r="D966" s="94"/>
      <c r="E966" s="94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</row>
    <row r="967" spans="2:18">
      <c r="B967" s="94"/>
      <c r="C967" s="94"/>
      <c r="D967" s="94"/>
      <c r="E967" s="94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</row>
    <row r="968" spans="2:18">
      <c r="B968" s="94"/>
      <c r="C968" s="94"/>
      <c r="D968" s="94"/>
      <c r="E968" s="94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</row>
    <row r="969" spans="2:18">
      <c r="B969" s="94"/>
      <c r="C969" s="94"/>
      <c r="D969" s="94"/>
      <c r="E969" s="94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</row>
    <row r="970" spans="2:18">
      <c r="B970" s="94"/>
      <c r="C970" s="94"/>
      <c r="D970" s="94"/>
      <c r="E970" s="94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</row>
    <row r="971" spans="2:18">
      <c r="B971" s="94"/>
      <c r="C971" s="94"/>
      <c r="D971" s="94"/>
      <c r="E971" s="94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</row>
    <row r="972" spans="2:18">
      <c r="B972" s="94"/>
      <c r="C972" s="94"/>
      <c r="D972" s="94"/>
      <c r="E972" s="94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</row>
    <row r="973" spans="2:18">
      <c r="B973" s="94"/>
      <c r="C973" s="94"/>
      <c r="D973" s="94"/>
      <c r="E973" s="94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</row>
    <row r="974" spans="2:18">
      <c r="B974" s="94"/>
      <c r="C974" s="94"/>
      <c r="D974" s="94"/>
      <c r="E974" s="94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</row>
    <row r="975" spans="2:18">
      <c r="B975" s="94"/>
      <c r="C975" s="94"/>
      <c r="D975" s="94"/>
      <c r="E975" s="94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</row>
    <row r="976" spans="2:18">
      <c r="B976" s="94"/>
      <c r="C976" s="94"/>
      <c r="D976" s="94"/>
      <c r="E976" s="94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</row>
    <row r="977" spans="2:18">
      <c r="B977" s="94"/>
      <c r="C977" s="94"/>
      <c r="D977" s="94"/>
      <c r="E977" s="94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</row>
    <row r="978" spans="2:18">
      <c r="B978" s="94"/>
      <c r="C978" s="94"/>
      <c r="D978" s="94"/>
      <c r="E978" s="94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</row>
    <row r="979" spans="2:18">
      <c r="B979" s="94"/>
      <c r="C979" s="94"/>
      <c r="D979" s="94"/>
      <c r="E979" s="94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</row>
    <row r="980" spans="2:18">
      <c r="B980" s="94"/>
      <c r="C980" s="94"/>
      <c r="D980" s="94"/>
      <c r="E980" s="94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</row>
    <row r="981" spans="2:18">
      <c r="B981" s="94"/>
      <c r="C981" s="94"/>
      <c r="D981" s="94"/>
      <c r="E981" s="94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</row>
    <row r="982" spans="2:18">
      <c r="B982" s="94"/>
      <c r="C982" s="94"/>
      <c r="D982" s="94"/>
      <c r="E982" s="94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</row>
    <row r="983" spans="2:18">
      <c r="B983" s="94"/>
      <c r="C983" s="94"/>
      <c r="D983" s="94"/>
      <c r="E983" s="94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</row>
    <row r="984" spans="2:18">
      <c r="B984" s="94"/>
      <c r="C984" s="94"/>
      <c r="D984" s="94"/>
      <c r="E984" s="94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</row>
    <row r="985" spans="2:18">
      <c r="B985" s="94"/>
      <c r="C985" s="94"/>
      <c r="D985" s="94"/>
      <c r="E985" s="94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</row>
    <row r="986" spans="2:18">
      <c r="B986" s="94"/>
      <c r="C986" s="94"/>
      <c r="D986" s="94"/>
      <c r="E986" s="94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</row>
    <row r="987" spans="2:18">
      <c r="B987" s="94"/>
      <c r="C987" s="94"/>
      <c r="D987" s="94"/>
      <c r="E987" s="94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</row>
    <row r="988" spans="2:18">
      <c r="B988" s="94"/>
      <c r="C988" s="94"/>
      <c r="D988" s="94"/>
      <c r="E988" s="94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</row>
    <row r="989" spans="2:18">
      <c r="B989" s="94"/>
      <c r="C989" s="94"/>
      <c r="D989" s="94"/>
      <c r="E989" s="94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</row>
    <row r="990" spans="2:18">
      <c r="B990" s="94"/>
      <c r="C990" s="94"/>
      <c r="D990" s="94"/>
      <c r="E990" s="94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</row>
    <row r="991" spans="2:18">
      <c r="B991" s="94"/>
      <c r="C991" s="94"/>
      <c r="D991" s="94"/>
      <c r="E991" s="94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</row>
    <row r="992" spans="2:18">
      <c r="B992" s="94"/>
      <c r="C992" s="94"/>
      <c r="D992" s="94"/>
      <c r="E992" s="94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</row>
    <row r="993" spans="2:18">
      <c r="B993" s="94"/>
      <c r="C993" s="94"/>
      <c r="D993" s="94"/>
      <c r="E993" s="94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</row>
    <row r="994" spans="2:18">
      <c r="B994" s="94"/>
      <c r="C994" s="94"/>
      <c r="D994" s="94"/>
      <c r="E994" s="94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</row>
    <row r="995" spans="2:18">
      <c r="B995" s="94"/>
      <c r="C995" s="94"/>
      <c r="D995" s="94"/>
      <c r="E995" s="94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</row>
    <row r="996" spans="2:18">
      <c r="B996" s="94"/>
      <c r="C996" s="94"/>
      <c r="D996" s="94"/>
      <c r="E996" s="94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</row>
    <row r="997" spans="2:18">
      <c r="B997" s="94"/>
      <c r="C997" s="94"/>
      <c r="D997" s="94"/>
      <c r="E997" s="94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</row>
    <row r="998" spans="2:18">
      <c r="B998" s="94"/>
      <c r="C998" s="94"/>
      <c r="D998" s="94"/>
      <c r="E998" s="94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</row>
    <row r="999" spans="2:18">
      <c r="B999" s="94"/>
      <c r="C999" s="94"/>
      <c r="D999" s="94"/>
      <c r="E999" s="94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</row>
    <row r="1000" spans="2:18">
      <c r="B1000" s="94"/>
      <c r="C1000" s="94"/>
      <c r="D1000" s="94"/>
      <c r="E1000" s="94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</row>
    <row r="1001" spans="2:18">
      <c r="B1001" s="94"/>
      <c r="C1001" s="94"/>
      <c r="D1001" s="94"/>
      <c r="E1001" s="94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</row>
    <row r="1002" spans="2:18">
      <c r="B1002" s="94"/>
      <c r="C1002" s="94"/>
      <c r="D1002" s="94"/>
      <c r="E1002" s="94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</row>
    <row r="1003" spans="2:18">
      <c r="B1003" s="94"/>
      <c r="C1003" s="94"/>
      <c r="D1003" s="94"/>
      <c r="E1003" s="94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</row>
    <row r="1004" spans="2:18">
      <c r="B1004" s="94"/>
      <c r="C1004" s="94"/>
      <c r="D1004" s="94"/>
      <c r="E1004" s="94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</row>
    <row r="1005" spans="2:18">
      <c r="B1005" s="94"/>
      <c r="C1005" s="94"/>
      <c r="D1005" s="94"/>
      <c r="E1005" s="94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</row>
    <row r="1006" spans="2:18">
      <c r="B1006" s="94"/>
      <c r="C1006" s="94"/>
      <c r="D1006" s="94"/>
      <c r="E1006" s="94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</row>
    <row r="1007" spans="2:18">
      <c r="B1007" s="94"/>
      <c r="C1007" s="94"/>
      <c r="D1007" s="94"/>
      <c r="E1007" s="94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</row>
    <row r="1008" spans="2:18">
      <c r="B1008" s="94"/>
      <c r="C1008" s="94"/>
      <c r="D1008" s="94"/>
      <c r="E1008" s="94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</row>
    <row r="1009" spans="2:18">
      <c r="B1009" s="94"/>
      <c r="C1009" s="94"/>
      <c r="D1009" s="94"/>
      <c r="E1009" s="94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</row>
    <row r="1010" spans="2:18">
      <c r="B1010" s="94"/>
      <c r="C1010" s="94"/>
      <c r="D1010" s="94"/>
      <c r="E1010" s="94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</row>
    <row r="1011" spans="2:18">
      <c r="B1011" s="94"/>
      <c r="C1011" s="94"/>
      <c r="D1011" s="94"/>
      <c r="E1011" s="94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</row>
    <row r="1012" spans="2:18">
      <c r="B1012" s="94"/>
      <c r="C1012" s="94"/>
      <c r="D1012" s="94"/>
      <c r="E1012" s="94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</row>
    <row r="1013" spans="2:18">
      <c r="B1013" s="94"/>
      <c r="C1013" s="94"/>
      <c r="D1013" s="94"/>
      <c r="E1013" s="94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</row>
    <row r="1014" spans="2:18">
      <c r="B1014" s="94"/>
      <c r="C1014" s="94"/>
      <c r="D1014" s="94"/>
      <c r="E1014" s="94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</row>
    <row r="1015" spans="2:18">
      <c r="B1015" s="94"/>
      <c r="C1015" s="94"/>
      <c r="D1015" s="94"/>
      <c r="E1015" s="94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</row>
    <row r="1016" spans="2:18">
      <c r="B1016" s="94"/>
      <c r="C1016" s="94"/>
      <c r="D1016" s="94"/>
      <c r="E1016" s="94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</row>
    <row r="1017" spans="2:18">
      <c r="B1017" s="94"/>
      <c r="C1017" s="94"/>
      <c r="D1017" s="94"/>
      <c r="E1017" s="94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</row>
    <row r="1018" spans="2:18">
      <c r="B1018" s="94"/>
      <c r="C1018" s="94"/>
      <c r="D1018" s="94"/>
      <c r="E1018" s="94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</row>
    <row r="1019" spans="2:18">
      <c r="B1019" s="94"/>
      <c r="C1019" s="94"/>
      <c r="D1019" s="94"/>
      <c r="E1019" s="94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</row>
    <row r="1020" spans="2:18">
      <c r="B1020" s="94"/>
      <c r="C1020" s="94"/>
      <c r="D1020" s="94"/>
      <c r="E1020" s="94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</row>
    <row r="1021" spans="2:18">
      <c r="B1021" s="94"/>
      <c r="C1021" s="94"/>
      <c r="D1021" s="94"/>
      <c r="E1021" s="94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</row>
    <row r="1022" spans="2:18">
      <c r="B1022" s="94"/>
      <c r="C1022" s="94"/>
      <c r="D1022" s="94"/>
      <c r="E1022" s="94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</row>
    <row r="1023" spans="2:18">
      <c r="B1023" s="94"/>
      <c r="C1023" s="94"/>
      <c r="D1023" s="94"/>
      <c r="E1023" s="94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</row>
    <row r="1024" spans="2:18">
      <c r="B1024" s="94"/>
      <c r="C1024" s="94"/>
      <c r="D1024" s="94"/>
      <c r="E1024" s="94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</row>
    <row r="1025" spans="2:18">
      <c r="B1025" s="94"/>
      <c r="C1025" s="94"/>
      <c r="D1025" s="94"/>
      <c r="E1025" s="94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</row>
    <row r="1026" spans="2:18">
      <c r="B1026" s="94"/>
      <c r="C1026" s="94"/>
      <c r="D1026" s="94"/>
      <c r="E1026" s="94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</row>
    <row r="1027" spans="2:18">
      <c r="B1027" s="94"/>
      <c r="C1027" s="94"/>
      <c r="D1027" s="94"/>
      <c r="E1027" s="94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</row>
    <row r="1028" spans="2:18">
      <c r="B1028" s="94"/>
      <c r="C1028" s="94"/>
      <c r="D1028" s="94"/>
      <c r="E1028" s="94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</row>
    <row r="1029" spans="2:18">
      <c r="B1029" s="94"/>
      <c r="C1029" s="94"/>
      <c r="D1029" s="94"/>
      <c r="E1029" s="94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</row>
    <row r="1030" spans="2:18">
      <c r="B1030" s="94"/>
      <c r="C1030" s="94"/>
      <c r="D1030" s="94"/>
      <c r="E1030" s="94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</row>
    <row r="1031" spans="2:18">
      <c r="B1031" s="94"/>
      <c r="C1031" s="94"/>
      <c r="D1031" s="94"/>
      <c r="E1031" s="94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</row>
    <row r="1032" spans="2:18">
      <c r="B1032" s="94"/>
      <c r="C1032" s="94"/>
      <c r="D1032" s="94"/>
      <c r="E1032" s="94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</row>
    <row r="1033" spans="2:18">
      <c r="B1033" s="94"/>
      <c r="C1033" s="94"/>
      <c r="D1033" s="94"/>
      <c r="E1033" s="94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</row>
    <row r="1034" spans="2:18">
      <c r="B1034" s="94"/>
      <c r="C1034" s="94"/>
      <c r="D1034" s="94"/>
      <c r="E1034" s="94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</row>
    <row r="1035" spans="2:18">
      <c r="B1035" s="94"/>
      <c r="C1035" s="94"/>
      <c r="D1035" s="94"/>
      <c r="E1035" s="94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</row>
    <row r="1036" spans="2:18">
      <c r="B1036" s="94"/>
      <c r="C1036" s="94"/>
      <c r="D1036" s="94"/>
      <c r="E1036" s="94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</row>
    <row r="1037" spans="2:18">
      <c r="B1037" s="94"/>
      <c r="C1037" s="94"/>
      <c r="D1037" s="94"/>
      <c r="E1037" s="94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</row>
    <row r="1038" spans="2:18">
      <c r="B1038" s="94"/>
      <c r="C1038" s="94"/>
      <c r="D1038" s="94"/>
      <c r="E1038" s="94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</row>
    <row r="1039" spans="2:18">
      <c r="B1039" s="94"/>
      <c r="C1039" s="94"/>
      <c r="D1039" s="94"/>
      <c r="E1039" s="94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</row>
    <row r="1040" spans="2:18">
      <c r="B1040" s="94"/>
      <c r="C1040" s="94"/>
      <c r="D1040" s="94"/>
      <c r="E1040" s="94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</row>
    <row r="1041" spans="2:18">
      <c r="B1041" s="94"/>
      <c r="C1041" s="94"/>
      <c r="D1041" s="94"/>
      <c r="E1041" s="94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</row>
    <row r="1042" spans="2:18">
      <c r="B1042" s="94"/>
      <c r="C1042" s="94"/>
      <c r="D1042" s="94"/>
      <c r="E1042" s="94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</row>
    <row r="1043" spans="2:18">
      <c r="B1043" s="94"/>
      <c r="C1043" s="94"/>
      <c r="D1043" s="94"/>
      <c r="E1043" s="94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</row>
    <row r="1044" spans="2:18">
      <c r="B1044" s="94"/>
      <c r="C1044" s="94"/>
      <c r="D1044" s="94"/>
      <c r="E1044" s="94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</row>
    <row r="1045" spans="2:18">
      <c r="B1045" s="94"/>
      <c r="C1045" s="94"/>
      <c r="D1045" s="94"/>
      <c r="E1045" s="94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</row>
    <row r="1046" spans="2:18">
      <c r="B1046" s="94"/>
      <c r="C1046" s="94"/>
      <c r="D1046" s="94"/>
      <c r="E1046" s="94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</row>
    <row r="1047" spans="2:18">
      <c r="B1047" s="94"/>
      <c r="C1047" s="94"/>
      <c r="D1047" s="94"/>
      <c r="E1047" s="94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</row>
    <row r="1048" spans="2:18">
      <c r="B1048" s="94"/>
      <c r="C1048" s="94"/>
      <c r="D1048" s="94"/>
      <c r="E1048" s="94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</row>
    <row r="1049" spans="2:18">
      <c r="B1049" s="94"/>
      <c r="C1049" s="94"/>
      <c r="D1049" s="94"/>
      <c r="E1049" s="94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</row>
    <row r="1050" spans="2:18">
      <c r="B1050" s="94"/>
      <c r="C1050" s="94"/>
      <c r="D1050" s="94"/>
      <c r="E1050" s="94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</row>
    <row r="1051" spans="2:18">
      <c r="B1051" s="94"/>
      <c r="C1051" s="94"/>
      <c r="D1051" s="94"/>
      <c r="E1051" s="94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</row>
    <row r="1052" spans="2:18">
      <c r="B1052" s="94"/>
      <c r="C1052" s="94"/>
      <c r="D1052" s="94"/>
      <c r="E1052" s="94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</row>
    <row r="1053" spans="2:18">
      <c r="B1053" s="94"/>
      <c r="C1053" s="94"/>
      <c r="D1053" s="94"/>
      <c r="E1053" s="94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</row>
    <row r="1054" spans="2:18">
      <c r="B1054" s="94"/>
      <c r="C1054" s="94"/>
      <c r="D1054" s="94"/>
      <c r="E1054" s="94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</row>
    <row r="1055" spans="2:18">
      <c r="B1055" s="94"/>
      <c r="C1055" s="94"/>
      <c r="D1055" s="94"/>
      <c r="E1055" s="94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</row>
    <row r="1056" spans="2:18">
      <c r="B1056" s="94"/>
      <c r="C1056" s="94"/>
      <c r="D1056" s="94"/>
      <c r="E1056" s="94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</row>
    <row r="1057" spans="2:18">
      <c r="B1057" s="94"/>
      <c r="C1057" s="94"/>
      <c r="D1057" s="94"/>
      <c r="E1057" s="94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</row>
    <row r="1058" spans="2:18">
      <c r="B1058" s="94"/>
      <c r="C1058" s="94"/>
      <c r="D1058" s="94"/>
      <c r="E1058" s="94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</row>
    <row r="1059" spans="2:18">
      <c r="B1059" s="94"/>
      <c r="C1059" s="94"/>
      <c r="D1059" s="94"/>
      <c r="E1059" s="94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</row>
    <row r="1060" spans="2:18">
      <c r="B1060" s="94"/>
      <c r="C1060" s="94"/>
      <c r="D1060" s="94"/>
      <c r="E1060" s="94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</row>
    <row r="1061" spans="2:18">
      <c r="B1061" s="94"/>
      <c r="C1061" s="94"/>
      <c r="D1061" s="94"/>
      <c r="E1061" s="94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</row>
    <row r="1062" spans="2:18">
      <c r="B1062" s="94"/>
      <c r="C1062" s="94"/>
      <c r="D1062" s="94"/>
      <c r="E1062" s="94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</row>
    <row r="1063" spans="2:18">
      <c r="B1063" s="94"/>
      <c r="C1063" s="94"/>
      <c r="D1063" s="94"/>
      <c r="E1063" s="94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</row>
    <row r="1064" spans="2:18">
      <c r="B1064" s="94"/>
      <c r="C1064" s="94"/>
      <c r="D1064" s="94"/>
      <c r="E1064" s="94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</row>
    <row r="1065" spans="2:18">
      <c r="B1065" s="94"/>
      <c r="C1065" s="94"/>
      <c r="D1065" s="94"/>
      <c r="E1065" s="94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</row>
    <row r="1066" spans="2:18">
      <c r="B1066" s="94"/>
      <c r="C1066" s="94"/>
      <c r="D1066" s="94"/>
      <c r="E1066" s="94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</row>
  </sheetData>
  <sheetProtection sheet="1" objects="1" scenarios="1"/>
  <mergeCells count="1">
    <mergeCell ref="B6:R6"/>
  </mergeCells>
  <phoneticPr fontId="3" type="noConversion"/>
  <conditionalFormatting sqref="B58:B34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4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5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12152</v>
      </c>
    </row>
    <row r="6" spans="2:15" ht="26.25" customHeight="1"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s="3" customFormat="1" ht="63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205</v>
      </c>
      <c r="L7" s="48" t="s">
        <v>204</v>
      </c>
      <c r="M7" s="48" t="s">
        <v>110</v>
      </c>
      <c r="N7" s="48" t="s">
        <v>148</v>
      </c>
      <c r="O7" s="50" t="s">
        <v>150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7" t="s">
        <v>2823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109">
        <v>0</v>
      </c>
      <c r="O10" s="109">
        <v>0</v>
      </c>
    </row>
    <row r="11" spans="2:15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0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0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94"/>
      <c r="C110" s="94"/>
      <c r="D110" s="94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</row>
    <row r="111" spans="2:15">
      <c r="B111" s="94"/>
      <c r="C111" s="94"/>
      <c r="D111" s="94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</row>
    <row r="112" spans="2:15">
      <c r="B112" s="94"/>
      <c r="C112" s="94"/>
      <c r="D112" s="94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</row>
    <row r="113" spans="2:15">
      <c r="B113" s="94"/>
      <c r="C113" s="94"/>
      <c r="D113" s="94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2:15">
      <c r="B114" s="94"/>
      <c r="C114" s="94"/>
      <c r="D114" s="94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</row>
    <row r="115" spans="2:15">
      <c r="B115" s="94"/>
      <c r="C115" s="94"/>
      <c r="D115" s="94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</row>
    <row r="116" spans="2:15">
      <c r="B116" s="94"/>
      <c r="C116" s="94"/>
      <c r="D116" s="94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</row>
    <row r="117" spans="2:15">
      <c r="B117" s="94"/>
      <c r="C117" s="94"/>
      <c r="D117" s="94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</row>
    <row r="118" spans="2:15">
      <c r="B118" s="94"/>
      <c r="C118" s="94"/>
      <c r="D118" s="94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>
      <c r="B119" s="94"/>
      <c r="C119" s="94"/>
      <c r="D119" s="94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</row>
    <row r="120" spans="2:15">
      <c r="B120" s="94"/>
      <c r="C120" s="94"/>
      <c r="D120" s="94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</row>
    <row r="121" spans="2:15">
      <c r="B121" s="94"/>
      <c r="C121" s="94"/>
      <c r="D121" s="94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</row>
    <row r="122" spans="2:15">
      <c r="B122" s="94"/>
      <c r="C122" s="94"/>
      <c r="D122" s="94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</row>
    <row r="123" spans="2:15">
      <c r="B123" s="94"/>
      <c r="C123" s="94"/>
      <c r="D123" s="94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2:15">
      <c r="B124" s="94"/>
      <c r="C124" s="94"/>
      <c r="D124" s="94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</row>
    <row r="125" spans="2:15">
      <c r="B125" s="94"/>
      <c r="C125" s="94"/>
      <c r="D125" s="94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</row>
    <row r="126" spans="2:15">
      <c r="B126" s="94"/>
      <c r="C126" s="94"/>
      <c r="D126" s="94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</row>
    <row r="127" spans="2:15">
      <c r="B127" s="94"/>
      <c r="C127" s="94"/>
      <c r="D127" s="94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4"/>
      <c r="D128" s="94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4"/>
      <c r="D129" s="94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4"/>
      <c r="D130" s="94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4"/>
      <c r="D131" s="94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4"/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4"/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4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4"/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4"/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4"/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4"/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4"/>
      <c r="D139" s="94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4"/>
      <c r="D140" s="94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4"/>
      <c r="D141" s="94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4"/>
      <c r="D142" s="94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4"/>
      <c r="D143" s="94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4"/>
      <c r="D144" s="94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4"/>
      <c r="D145" s="94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4"/>
      <c r="D146" s="94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4"/>
      <c r="D147" s="94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4"/>
      <c r="D148" s="94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4"/>
      <c r="D149" s="94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4"/>
      <c r="D150" s="94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4"/>
      <c r="D151" s="94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4"/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4"/>
      <c r="D153" s="94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4"/>
      <c r="D154" s="94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4"/>
      <c r="D155" s="94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4"/>
      <c r="D156" s="94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4"/>
      <c r="D157" s="94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4"/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4"/>
      <c r="D159" s="94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4"/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4"/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4"/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4"/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4"/>
      <c r="D164" s="94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4"/>
      <c r="D165" s="94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4"/>
      <c r="D166" s="94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4"/>
      <c r="D167" s="94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4"/>
      <c r="D168" s="94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4"/>
      <c r="D169" s="94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4"/>
      <c r="D170" s="94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4"/>
      <c r="D171" s="94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4"/>
      <c r="D172" s="94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4"/>
      <c r="D173" s="94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4"/>
      <c r="D174" s="94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4"/>
      <c r="D175" s="94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4"/>
      <c r="D176" s="94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4"/>
      <c r="D177" s="94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4"/>
      <c r="D178" s="94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4"/>
      <c r="D179" s="94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4"/>
      <c r="D180" s="94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4"/>
      <c r="D181" s="94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4"/>
      <c r="D182" s="94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4"/>
      <c r="D183" s="94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4"/>
      <c r="D184" s="94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4"/>
      <c r="D185" s="94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4"/>
      <c r="D186" s="94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4"/>
      <c r="D187" s="94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4"/>
      <c r="D188" s="94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4"/>
      <c r="D189" s="94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4"/>
      <c r="D190" s="94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4"/>
      <c r="D191" s="94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4"/>
      <c r="D192" s="94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4"/>
      <c r="D193" s="94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4"/>
      <c r="D194" s="94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4"/>
      <c r="D195" s="94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4"/>
      <c r="D196" s="94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4"/>
      <c r="D197" s="94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4"/>
      <c r="D198" s="94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4"/>
      <c r="D199" s="94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4"/>
      <c r="D200" s="94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4"/>
      <c r="D201" s="94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4"/>
      <c r="D202" s="94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4"/>
      <c r="D203" s="94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4"/>
      <c r="D204" s="94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4"/>
      <c r="D205" s="94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4"/>
      <c r="D206" s="94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4"/>
      <c r="D207" s="94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4"/>
      <c r="D208" s="94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4"/>
      <c r="D209" s="94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4"/>
      <c r="D210" s="94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4"/>
      <c r="D211" s="94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4"/>
      <c r="D212" s="94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4"/>
      <c r="D213" s="94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4"/>
      <c r="D214" s="94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4"/>
      <c r="D215" s="94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4"/>
      <c r="D216" s="94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4"/>
      <c r="D217" s="94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4"/>
      <c r="D218" s="94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4"/>
      <c r="D219" s="94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4"/>
      <c r="D220" s="94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4"/>
      <c r="D221" s="94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4"/>
      <c r="D222" s="94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4"/>
      <c r="D223" s="94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4"/>
      <c r="D224" s="94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4"/>
      <c r="D225" s="94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4"/>
      <c r="D226" s="94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4"/>
      <c r="D227" s="94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4"/>
      <c r="D228" s="94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4"/>
      <c r="D229" s="94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4"/>
      <c r="D230" s="94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4"/>
      <c r="D231" s="94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4"/>
      <c r="D232" s="94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4"/>
      <c r="D233" s="94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4"/>
      <c r="D234" s="94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4"/>
      <c r="D235" s="94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4"/>
      <c r="D236" s="94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4"/>
      <c r="D237" s="94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4"/>
      <c r="D238" s="94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4"/>
      <c r="D239" s="94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4"/>
      <c r="D240" s="94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4"/>
      <c r="D241" s="94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4"/>
      <c r="D242" s="94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4"/>
      <c r="D243" s="94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4"/>
      <c r="D244" s="94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4"/>
      <c r="D245" s="94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4"/>
      <c r="D246" s="94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4"/>
      <c r="D247" s="94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4"/>
      <c r="D248" s="94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4"/>
      <c r="D249" s="94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4"/>
      <c r="D250" s="94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4"/>
      <c r="D251" s="94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4"/>
      <c r="D252" s="94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4"/>
      <c r="D253" s="94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4"/>
      <c r="D254" s="94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4"/>
      <c r="D255" s="94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4"/>
      <c r="D256" s="94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4"/>
      <c r="D257" s="94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4"/>
      <c r="D258" s="94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4"/>
      <c r="D259" s="94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4"/>
      <c r="D260" s="94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4"/>
      <c r="D261" s="94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4"/>
      <c r="D262" s="94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4"/>
      <c r="D263" s="94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4"/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D23" sqref="D23"/>
    </sheetView>
  </sheetViews>
  <sheetFormatPr defaultColWidth="9.140625" defaultRowHeight="18"/>
  <cols>
    <col min="1" max="1" width="6.28515625" style="1" customWidth="1"/>
    <col min="2" max="2" width="25.140625" style="2" bestFit="1" customWidth="1"/>
    <col min="3" max="3" width="47.42578125" style="2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7.8554687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145</v>
      </c>
      <c r="C1" s="46" t="s" vm="1">
        <v>229</v>
      </c>
    </row>
    <row r="2" spans="2:10">
      <c r="B2" s="46" t="s">
        <v>144</v>
      </c>
      <c r="C2" s="46" t="s">
        <v>230</v>
      </c>
    </row>
    <row r="3" spans="2:10">
      <c r="B3" s="46" t="s">
        <v>146</v>
      </c>
      <c r="C3" s="46" t="s">
        <v>231</v>
      </c>
    </row>
    <row r="4" spans="2:10">
      <c r="B4" s="46" t="s">
        <v>147</v>
      </c>
      <c r="C4" s="46">
        <v>12152</v>
      </c>
    </row>
    <row r="6" spans="2:10" ht="26.25" customHeight="1">
      <c r="B6" s="137" t="s">
        <v>176</v>
      </c>
      <c r="C6" s="138"/>
      <c r="D6" s="138"/>
      <c r="E6" s="138"/>
      <c r="F6" s="138"/>
      <c r="G6" s="138"/>
      <c r="H6" s="138"/>
      <c r="I6" s="138"/>
      <c r="J6" s="139"/>
    </row>
    <row r="7" spans="2:10" s="3" customFormat="1" ht="63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187</v>
      </c>
      <c r="H7" s="49" t="s">
        <v>148</v>
      </c>
      <c r="I7" s="49" t="s">
        <v>149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42</v>
      </c>
      <c r="C10" s="102"/>
      <c r="D10" s="88"/>
      <c r="E10" s="121">
        <v>6.1923064093273427E-3</v>
      </c>
      <c r="F10" s="89"/>
      <c r="G10" s="91">
        <v>778.48401000000013</v>
      </c>
      <c r="H10" s="92">
        <f>IFERROR(G10/$G$10,0)</f>
        <v>1</v>
      </c>
      <c r="I10" s="92">
        <f>G10/'סכום נכסי הקרן'!$C$42</f>
        <v>5.106573327568786E-3</v>
      </c>
      <c r="J10" s="88"/>
    </row>
    <row r="11" spans="2:10" ht="22.5" customHeight="1">
      <c r="B11" s="113" t="s">
        <v>202</v>
      </c>
      <c r="C11" s="102"/>
      <c r="D11" s="88"/>
      <c r="E11" s="121">
        <v>6.1923064093273427E-3</v>
      </c>
      <c r="F11" s="89"/>
      <c r="G11" s="91">
        <v>778.48401000000013</v>
      </c>
      <c r="H11" s="92">
        <f t="shared" ref="H11:H13" si="0">IFERROR(G11/$G$10,0)</f>
        <v>1</v>
      </c>
      <c r="I11" s="92">
        <f>G11/'סכום נכסי הקרן'!$C$42</f>
        <v>5.106573327568786E-3</v>
      </c>
      <c r="J11" s="88"/>
    </row>
    <row r="12" spans="2:10">
      <c r="B12" s="85" t="s">
        <v>86</v>
      </c>
      <c r="C12" s="100"/>
      <c r="D12" s="80"/>
      <c r="E12" s="122">
        <v>3.9610609109085954E-2</v>
      </c>
      <c r="F12" s="81"/>
      <c r="G12" s="83">
        <f>SUM(G13:G14)</f>
        <v>469.89201000000008</v>
      </c>
      <c r="H12" s="84">
        <f t="shared" si="0"/>
        <v>0.60359879453400722</v>
      </c>
      <c r="I12" s="84">
        <f>G12/'סכום נכסי הקרן'!$C$42</f>
        <v>3.082321504720033E-3</v>
      </c>
      <c r="J12" s="80"/>
    </row>
    <row r="13" spans="2:10">
      <c r="B13" s="86" t="s">
        <v>2810</v>
      </c>
      <c r="C13" s="102">
        <v>44834</v>
      </c>
      <c r="D13" s="88" t="s">
        <v>2811</v>
      </c>
      <c r="E13" s="121">
        <v>9.3472825224956522E-4</v>
      </c>
      <c r="F13" s="89" t="s">
        <v>132</v>
      </c>
      <c r="G13" s="91">
        <v>121.70001000000002</v>
      </c>
      <c r="H13" s="92">
        <f t="shared" si="0"/>
        <v>0.15632949223966719</v>
      </c>
      <c r="I13" s="92">
        <f>G13/'סכום נכסי הקרן'!$C$42</f>
        <v>7.9830801538345597E-4</v>
      </c>
      <c r="J13" s="88" t="s">
        <v>2812</v>
      </c>
    </row>
    <row r="14" spans="2:10">
      <c r="B14" s="86" t="s">
        <v>2817</v>
      </c>
      <c r="C14" s="102">
        <v>44977</v>
      </c>
      <c r="D14" s="88" t="s">
        <v>2811</v>
      </c>
      <c r="E14" s="121">
        <v>1.3517987452427962E-2</v>
      </c>
      <c r="F14" s="89" t="s">
        <v>132</v>
      </c>
      <c r="G14" s="91">
        <v>348.19200000000006</v>
      </c>
      <c r="H14" s="92">
        <f>IFERROR(G14/$G$10,0)</f>
        <v>0.44726930229434003</v>
      </c>
      <c r="I14" s="92">
        <f>G14/'סכום נכסי הקרן'!$C$42</f>
        <v>2.284013489336577E-3</v>
      </c>
      <c r="J14" s="88" t="s">
        <v>2818</v>
      </c>
    </row>
    <row r="15" spans="2:10">
      <c r="B15" s="94"/>
      <c r="C15" s="94"/>
      <c r="D15" s="95"/>
      <c r="E15" s="95"/>
      <c r="F15" s="95"/>
      <c r="G15" s="95"/>
      <c r="H15" s="95"/>
      <c r="I15" s="95"/>
      <c r="J15" s="95"/>
    </row>
    <row r="16" spans="2:10">
      <c r="B16" s="85" t="s">
        <v>87</v>
      </c>
      <c r="C16" s="100"/>
      <c r="D16" s="80"/>
      <c r="E16" s="122">
        <v>0</v>
      </c>
      <c r="F16" s="81"/>
      <c r="G16" s="83">
        <f>SUM(G17:G19)</f>
        <v>308.5920000000001</v>
      </c>
      <c r="H16" s="84">
        <f>IFERROR(G16/$G$10,0)</f>
        <v>0.39640120546599289</v>
      </c>
      <c r="I16" s="84">
        <f>G16/'סכום נכסי הקרן'!$C$42</f>
        <v>2.024251822848753E-3</v>
      </c>
      <c r="J16" s="80"/>
    </row>
    <row r="17" spans="2:10">
      <c r="B17" s="86" t="s">
        <v>2813</v>
      </c>
      <c r="C17" s="102">
        <v>44834</v>
      </c>
      <c r="D17" s="88" t="s">
        <v>28</v>
      </c>
      <c r="E17" s="121">
        <v>0</v>
      </c>
      <c r="F17" s="89" t="s">
        <v>132</v>
      </c>
      <c r="G17" s="91">
        <v>27.980010000000007</v>
      </c>
      <c r="H17" s="92">
        <f>IFERROR(G17/$G$10,0)</f>
        <v>3.5941663079245526E-2</v>
      </c>
      <c r="I17" s="92">
        <f>G17/'סכום נכסי הקרן'!$C$42</f>
        <v>1.8353873802893898E-4</v>
      </c>
      <c r="J17" s="88" t="s">
        <v>2814</v>
      </c>
    </row>
    <row r="18" spans="2:10">
      <c r="B18" s="86" t="s">
        <v>2815</v>
      </c>
      <c r="C18" s="102">
        <v>44742</v>
      </c>
      <c r="D18" s="88" t="s">
        <v>28</v>
      </c>
      <c r="E18" s="121">
        <v>0</v>
      </c>
      <c r="F18" s="89" t="s">
        <v>132</v>
      </c>
      <c r="G18" s="91">
        <v>-1.0000000000218281E-5</v>
      </c>
      <c r="H18" s="92">
        <f t="shared" ref="H18:H19" si="1">IFERROR(G18/$G$10,0)</f>
        <v>-1.2845478997337761E-8</v>
      </c>
      <c r="I18" s="92">
        <f>G18/'סכום נכסי הקרן'!$C$42</f>
        <v>-6.559638042765004E-11</v>
      </c>
      <c r="J18" s="88" t="s">
        <v>2816</v>
      </c>
    </row>
    <row r="19" spans="2:10">
      <c r="B19" s="86" t="s">
        <v>2819</v>
      </c>
      <c r="C19" s="102">
        <v>45077</v>
      </c>
      <c r="D19" s="88" t="s">
        <v>28</v>
      </c>
      <c r="E19" s="121">
        <v>0</v>
      </c>
      <c r="F19" s="89" t="s">
        <v>132</v>
      </c>
      <c r="G19" s="91">
        <v>280.61200000000008</v>
      </c>
      <c r="H19" s="92">
        <f t="shared" si="1"/>
        <v>0.36045955523222634</v>
      </c>
      <c r="I19" s="92">
        <f>G19/'סכום נכסי הקרן'!$C$42</f>
        <v>1.8407131504161946E-3</v>
      </c>
      <c r="J19" s="88" t="s">
        <v>2820</v>
      </c>
    </row>
    <row r="20" spans="2:10">
      <c r="B20" s="113"/>
      <c r="C20" s="102"/>
      <c r="D20" s="88"/>
      <c r="E20" s="121"/>
      <c r="F20" s="88"/>
      <c r="G20" s="88"/>
      <c r="H20" s="92"/>
      <c r="I20" s="88"/>
      <c r="J20" s="88"/>
    </row>
    <row r="21" spans="2:10">
      <c r="B21" s="88"/>
      <c r="C21" s="102"/>
      <c r="D21" s="88"/>
      <c r="E21" s="121"/>
      <c r="F21" s="88"/>
      <c r="G21" s="88"/>
      <c r="H21" s="88"/>
      <c r="I21" s="88"/>
      <c r="J21" s="88"/>
    </row>
    <row r="22" spans="2:10">
      <c r="B22" s="88"/>
      <c r="C22" s="102"/>
      <c r="D22" s="88"/>
      <c r="E22" s="121"/>
      <c r="F22" s="88"/>
      <c r="G22" s="88"/>
      <c r="H22" s="88"/>
      <c r="I22" s="88"/>
      <c r="J22" s="88"/>
    </row>
    <row r="23" spans="2:10">
      <c r="B23" s="119"/>
      <c r="C23" s="102"/>
      <c r="D23" s="88"/>
      <c r="E23" s="121"/>
      <c r="F23" s="88"/>
      <c r="G23" s="88"/>
      <c r="H23" s="88"/>
      <c r="I23" s="88"/>
      <c r="J23" s="88"/>
    </row>
    <row r="24" spans="2:10">
      <c r="B24" s="119"/>
      <c r="C24" s="102"/>
      <c r="D24" s="88"/>
      <c r="E24" s="121"/>
      <c r="F24" s="88"/>
      <c r="G24" s="88"/>
      <c r="H24" s="88"/>
      <c r="I24" s="88"/>
      <c r="J24" s="88"/>
    </row>
    <row r="25" spans="2:10">
      <c r="B25" s="88"/>
      <c r="C25" s="102"/>
      <c r="D25" s="88"/>
      <c r="E25" s="121"/>
      <c r="F25" s="88"/>
      <c r="G25" s="88"/>
      <c r="H25" s="88"/>
      <c r="I25" s="88"/>
      <c r="J25" s="88"/>
    </row>
    <row r="26" spans="2:10">
      <c r="B26" s="88"/>
      <c r="C26" s="102"/>
      <c r="D26" s="88"/>
      <c r="E26" s="121"/>
      <c r="F26" s="88"/>
      <c r="G26" s="88"/>
      <c r="H26" s="88"/>
      <c r="I26" s="88"/>
      <c r="J26" s="88"/>
    </row>
    <row r="27" spans="2:10">
      <c r="B27" s="88"/>
      <c r="C27" s="102"/>
      <c r="D27" s="88"/>
      <c r="E27" s="121"/>
      <c r="F27" s="88"/>
      <c r="G27" s="88"/>
      <c r="H27" s="88"/>
      <c r="I27" s="88"/>
      <c r="J27" s="88"/>
    </row>
    <row r="28" spans="2:10">
      <c r="B28" s="88"/>
      <c r="C28" s="102"/>
      <c r="D28" s="88"/>
      <c r="E28" s="121"/>
      <c r="F28" s="88"/>
      <c r="G28" s="88"/>
      <c r="H28" s="88"/>
      <c r="I28" s="88"/>
      <c r="J28" s="88"/>
    </row>
    <row r="29" spans="2:10">
      <c r="B29" s="88"/>
      <c r="C29" s="102"/>
      <c r="D29" s="88"/>
      <c r="E29" s="121"/>
      <c r="F29" s="88"/>
      <c r="G29" s="88"/>
      <c r="H29" s="88"/>
      <c r="I29" s="88"/>
      <c r="J29" s="88"/>
    </row>
    <row r="30" spans="2:10">
      <c r="B30" s="88"/>
      <c r="C30" s="102"/>
      <c r="D30" s="88"/>
      <c r="E30" s="121"/>
      <c r="F30" s="88"/>
      <c r="G30" s="88"/>
      <c r="H30" s="88"/>
      <c r="I30" s="88"/>
      <c r="J30" s="88"/>
    </row>
    <row r="31" spans="2:10">
      <c r="B31" s="88"/>
      <c r="C31" s="102"/>
      <c r="D31" s="88"/>
      <c r="E31" s="121"/>
      <c r="F31" s="88"/>
      <c r="G31" s="88"/>
      <c r="H31" s="88"/>
      <c r="I31" s="88"/>
      <c r="J31" s="88"/>
    </row>
    <row r="32" spans="2:10">
      <c r="B32" s="88"/>
      <c r="C32" s="102"/>
      <c r="D32" s="88"/>
      <c r="E32" s="121"/>
      <c r="F32" s="88"/>
      <c r="G32" s="88"/>
      <c r="H32" s="88"/>
      <c r="I32" s="88"/>
      <c r="J32" s="88"/>
    </row>
    <row r="33" spans="2:10">
      <c r="B33" s="88"/>
      <c r="C33" s="102"/>
      <c r="D33" s="88"/>
      <c r="E33" s="121"/>
      <c r="F33" s="88"/>
      <c r="G33" s="88"/>
      <c r="H33" s="88"/>
      <c r="I33" s="88"/>
      <c r="J33" s="88"/>
    </row>
    <row r="34" spans="2:10">
      <c r="B34" s="88"/>
      <c r="C34" s="102"/>
      <c r="D34" s="88"/>
      <c r="E34" s="121"/>
      <c r="F34" s="88"/>
      <c r="G34" s="88"/>
      <c r="H34" s="88"/>
      <c r="I34" s="88"/>
      <c r="J34" s="88"/>
    </row>
    <row r="35" spans="2:10">
      <c r="B35" s="88"/>
      <c r="C35" s="102"/>
      <c r="D35" s="88"/>
      <c r="E35" s="121"/>
      <c r="F35" s="88"/>
      <c r="G35" s="88"/>
      <c r="H35" s="88"/>
      <c r="I35" s="88"/>
      <c r="J35" s="88"/>
    </row>
    <row r="36" spans="2:10">
      <c r="B36" s="88"/>
      <c r="C36" s="102"/>
      <c r="D36" s="88"/>
      <c r="E36" s="121"/>
      <c r="F36" s="88"/>
      <c r="G36" s="88"/>
      <c r="H36" s="88"/>
      <c r="I36" s="88"/>
      <c r="J36" s="88"/>
    </row>
    <row r="37" spans="2:10">
      <c r="B37" s="88"/>
      <c r="C37" s="102"/>
      <c r="D37" s="88"/>
      <c r="E37" s="121"/>
      <c r="F37" s="88"/>
      <c r="G37" s="88"/>
      <c r="H37" s="88"/>
      <c r="I37" s="88"/>
      <c r="J37" s="88"/>
    </row>
    <row r="38" spans="2:10">
      <c r="B38" s="88"/>
      <c r="C38" s="102"/>
      <c r="D38" s="88"/>
      <c r="E38" s="121"/>
      <c r="F38" s="88"/>
      <c r="G38" s="88"/>
      <c r="H38" s="88"/>
      <c r="I38" s="88"/>
      <c r="J38" s="88"/>
    </row>
    <row r="39" spans="2:10">
      <c r="B39" s="88"/>
      <c r="C39" s="102"/>
      <c r="D39" s="88"/>
      <c r="E39" s="121"/>
      <c r="F39" s="88"/>
      <c r="G39" s="88"/>
      <c r="H39" s="88"/>
      <c r="I39" s="88"/>
      <c r="J39" s="88"/>
    </row>
    <row r="40" spans="2:10">
      <c r="B40" s="88"/>
      <c r="C40" s="102"/>
      <c r="D40" s="88"/>
      <c r="E40" s="121"/>
      <c r="F40" s="88"/>
      <c r="G40" s="88"/>
      <c r="H40" s="88"/>
      <c r="I40" s="88"/>
      <c r="J40" s="88"/>
    </row>
    <row r="41" spans="2:10">
      <c r="B41" s="88"/>
      <c r="C41" s="102"/>
      <c r="D41" s="88"/>
      <c r="E41" s="121"/>
      <c r="F41" s="88"/>
      <c r="G41" s="88"/>
      <c r="H41" s="88"/>
      <c r="I41" s="88"/>
      <c r="J41" s="88"/>
    </row>
    <row r="42" spans="2:10">
      <c r="B42" s="88"/>
      <c r="C42" s="102"/>
      <c r="D42" s="88"/>
      <c r="E42" s="121"/>
      <c r="F42" s="88"/>
      <c r="G42" s="88"/>
      <c r="H42" s="88"/>
      <c r="I42" s="88"/>
      <c r="J42" s="88"/>
    </row>
    <row r="43" spans="2:10">
      <c r="B43" s="88"/>
      <c r="C43" s="102"/>
      <c r="D43" s="88"/>
      <c r="E43" s="121"/>
      <c r="F43" s="88"/>
      <c r="G43" s="88"/>
      <c r="H43" s="88"/>
      <c r="I43" s="88"/>
      <c r="J43" s="88"/>
    </row>
    <row r="44" spans="2:10">
      <c r="B44" s="88"/>
      <c r="C44" s="102"/>
      <c r="D44" s="88"/>
      <c r="E44" s="121"/>
      <c r="F44" s="88"/>
      <c r="G44" s="88"/>
      <c r="H44" s="88"/>
      <c r="I44" s="88"/>
      <c r="J44" s="88"/>
    </row>
    <row r="45" spans="2:10">
      <c r="B45" s="88"/>
      <c r="C45" s="102"/>
      <c r="D45" s="88"/>
      <c r="E45" s="121"/>
      <c r="F45" s="88"/>
      <c r="G45" s="88"/>
      <c r="H45" s="88"/>
      <c r="I45" s="88"/>
      <c r="J45" s="88"/>
    </row>
    <row r="46" spans="2:10">
      <c r="B46" s="88"/>
      <c r="C46" s="102"/>
      <c r="D46" s="88"/>
      <c r="E46" s="121"/>
      <c r="F46" s="88"/>
      <c r="G46" s="88"/>
      <c r="H46" s="88"/>
      <c r="I46" s="88"/>
      <c r="J46" s="88"/>
    </row>
    <row r="47" spans="2:10">
      <c r="B47" s="88"/>
      <c r="C47" s="102"/>
      <c r="D47" s="88"/>
      <c r="E47" s="121"/>
      <c r="F47" s="88"/>
      <c r="G47" s="88"/>
      <c r="H47" s="88"/>
      <c r="I47" s="88"/>
      <c r="J47" s="88"/>
    </row>
    <row r="48" spans="2:10">
      <c r="B48" s="88"/>
      <c r="C48" s="102"/>
      <c r="D48" s="88"/>
      <c r="E48" s="121"/>
      <c r="F48" s="88"/>
      <c r="G48" s="88"/>
      <c r="H48" s="88"/>
      <c r="I48" s="88"/>
      <c r="J48" s="88"/>
    </row>
    <row r="49" spans="2:10">
      <c r="B49" s="88"/>
      <c r="C49" s="102"/>
      <c r="D49" s="88"/>
      <c r="E49" s="121"/>
      <c r="F49" s="88"/>
      <c r="G49" s="88"/>
      <c r="H49" s="88"/>
      <c r="I49" s="88"/>
      <c r="J49" s="88"/>
    </row>
    <row r="50" spans="2:10">
      <c r="B50" s="88"/>
      <c r="C50" s="102"/>
      <c r="D50" s="88"/>
      <c r="E50" s="121"/>
      <c r="F50" s="88"/>
      <c r="G50" s="88"/>
      <c r="H50" s="88"/>
      <c r="I50" s="88"/>
      <c r="J50" s="88"/>
    </row>
    <row r="51" spans="2:10">
      <c r="B51" s="88"/>
      <c r="C51" s="102"/>
      <c r="D51" s="88"/>
      <c r="E51" s="121"/>
      <c r="F51" s="88"/>
      <c r="G51" s="88"/>
      <c r="H51" s="88"/>
      <c r="I51" s="88"/>
      <c r="J51" s="88"/>
    </row>
    <row r="52" spans="2:10">
      <c r="B52" s="88"/>
      <c r="C52" s="102"/>
      <c r="D52" s="88"/>
      <c r="E52" s="121"/>
      <c r="F52" s="88"/>
      <c r="G52" s="88"/>
      <c r="H52" s="88"/>
      <c r="I52" s="88"/>
      <c r="J52" s="88"/>
    </row>
    <row r="53" spans="2:10">
      <c r="B53" s="88"/>
      <c r="C53" s="102"/>
      <c r="D53" s="88"/>
      <c r="E53" s="121"/>
      <c r="F53" s="88"/>
      <c r="G53" s="88"/>
      <c r="H53" s="88"/>
      <c r="I53" s="88"/>
      <c r="J53" s="88"/>
    </row>
    <row r="54" spans="2:10">
      <c r="B54" s="88"/>
      <c r="C54" s="102"/>
      <c r="D54" s="88"/>
      <c r="E54" s="121"/>
      <c r="F54" s="88"/>
      <c r="G54" s="88"/>
      <c r="H54" s="88"/>
      <c r="I54" s="88"/>
      <c r="J54" s="88"/>
    </row>
    <row r="55" spans="2:10">
      <c r="B55" s="88"/>
      <c r="C55" s="102"/>
      <c r="D55" s="88"/>
      <c r="E55" s="121"/>
      <c r="F55" s="88"/>
      <c r="G55" s="88"/>
      <c r="H55" s="88"/>
      <c r="I55" s="88"/>
      <c r="J55" s="88"/>
    </row>
    <row r="56" spans="2:10">
      <c r="B56" s="88"/>
      <c r="C56" s="102"/>
      <c r="D56" s="88"/>
      <c r="E56" s="121"/>
      <c r="F56" s="88"/>
      <c r="G56" s="88"/>
      <c r="H56" s="88"/>
      <c r="I56" s="88"/>
      <c r="J56" s="88"/>
    </row>
    <row r="57" spans="2:10">
      <c r="B57" s="88"/>
      <c r="C57" s="102"/>
      <c r="D57" s="88"/>
      <c r="E57" s="121"/>
      <c r="F57" s="88"/>
      <c r="G57" s="88"/>
      <c r="H57" s="88"/>
      <c r="I57" s="88"/>
      <c r="J57" s="88"/>
    </row>
    <row r="58" spans="2:10">
      <c r="B58" s="88"/>
      <c r="C58" s="102"/>
      <c r="D58" s="88"/>
      <c r="E58" s="121"/>
      <c r="F58" s="88"/>
      <c r="G58" s="88"/>
      <c r="H58" s="88"/>
      <c r="I58" s="88"/>
      <c r="J58" s="88"/>
    </row>
    <row r="59" spans="2:10">
      <c r="B59" s="88"/>
      <c r="C59" s="102"/>
      <c r="D59" s="88"/>
      <c r="E59" s="121"/>
      <c r="F59" s="88"/>
      <c r="G59" s="88"/>
      <c r="H59" s="88"/>
      <c r="I59" s="88"/>
      <c r="J59" s="88"/>
    </row>
    <row r="60" spans="2:10">
      <c r="B60" s="88"/>
      <c r="C60" s="102"/>
      <c r="D60" s="88"/>
      <c r="E60" s="121"/>
      <c r="F60" s="88"/>
      <c r="G60" s="88"/>
      <c r="H60" s="88"/>
      <c r="I60" s="88"/>
      <c r="J60" s="88"/>
    </row>
    <row r="61" spans="2:10">
      <c r="B61" s="88"/>
      <c r="C61" s="102"/>
      <c r="D61" s="88"/>
      <c r="E61" s="121"/>
      <c r="F61" s="88"/>
      <c r="G61" s="88"/>
      <c r="H61" s="88"/>
      <c r="I61" s="88"/>
      <c r="J61" s="88"/>
    </row>
    <row r="62" spans="2:10">
      <c r="B62" s="88"/>
      <c r="C62" s="102"/>
      <c r="D62" s="88"/>
      <c r="E62" s="121"/>
      <c r="F62" s="88"/>
      <c r="G62" s="88"/>
      <c r="H62" s="88"/>
      <c r="I62" s="88"/>
      <c r="J62" s="88"/>
    </row>
    <row r="63" spans="2:10">
      <c r="B63" s="88"/>
      <c r="C63" s="102"/>
      <c r="D63" s="88"/>
      <c r="E63" s="121"/>
      <c r="F63" s="88"/>
      <c r="G63" s="88"/>
      <c r="H63" s="88"/>
      <c r="I63" s="88"/>
      <c r="J63" s="88"/>
    </row>
    <row r="64" spans="2:10">
      <c r="B64" s="88"/>
      <c r="C64" s="102"/>
      <c r="D64" s="88"/>
      <c r="E64" s="121"/>
      <c r="F64" s="88"/>
      <c r="G64" s="88"/>
      <c r="H64" s="88"/>
      <c r="I64" s="88"/>
      <c r="J64" s="88"/>
    </row>
    <row r="65" spans="2:10">
      <c r="B65" s="88"/>
      <c r="C65" s="102"/>
      <c r="D65" s="88"/>
      <c r="E65" s="121"/>
      <c r="F65" s="88"/>
      <c r="G65" s="88"/>
      <c r="H65" s="88"/>
      <c r="I65" s="88"/>
      <c r="J65" s="88"/>
    </row>
    <row r="66" spans="2:10">
      <c r="B66" s="88"/>
      <c r="C66" s="102"/>
      <c r="D66" s="88"/>
      <c r="E66" s="121"/>
      <c r="F66" s="88"/>
      <c r="G66" s="88"/>
      <c r="H66" s="88"/>
      <c r="I66" s="88"/>
      <c r="J66" s="88"/>
    </row>
    <row r="67" spans="2:10">
      <c r="B67" s="88"/>
      <c r="C67" s="102"/>
      <c r="D67" s="88"/>
      <c r="E67" s="121"/>
      <c r="F67" s="88"/>
      <c r="G67" s="88"/>
      <c r="H67" s="88"/>
      <c r="I67" s="88"/>
      <c r="J67" s="88"/>
    </row>
    <row r="68" spans="2:10">
      <c r="B68" s="88"/>
      <c r="C68" s="102"/>
      <c r="D68" s="88"/>
      <c r="E68" s="121"/>
      <c r="F68" s="88"/>
      <c r="G68" s="88"/>
      <c r="H68" s="88"/>
      <c r="I68" s="88"/>
      <c r="J68" s="88"/>
    </row>
    <row r="69" spans="2:10">
      <c r="B69" s="88"/>
      <c r="C69" s="102"/>
      <c r="D69" s="88"/>
      <c r="E69" s="121"/>
      <c r="F69" s="88"/>
      <c r="G69" s="88"/>
      <c r="H69" s="88"/>
      <c r="I69" s="88"/>
      <c r="J69" s="88"/>
    </row>
    <row r="70" spans="2:10">
      <c r="B70" s="88"/>
      <c r="C70" s="102"/>
      <c r="D70" s="88"/>
      <c r="E70" s="121"/>
      <c r="F70" s="88"/>
      <c r="G70" s="88"/>
      <c r="H70" s="88"/>
      <c r="I70" s="88"/>
      <c r="J70" s="88"/>
    </row>
    <row r="71" spans="2:10">
      <c r="B71" s="88"/>
      <c r="C71" s="102"/>
      <c r="D71" s="88"/>
      <c r="E71" s="121"/>
      <c r="F71" s="88"/>
      <c r="G71" s="88"/>
      <c r="H71" s="88"/>
      <c r="I71" s="88"/>
      <c r="J71" s="88"/>
    </row>
    <row r="72" spans="2:10">
      <c r="B72" s="88"/>
      <c r="C72" s="102"/>
      <c r="D72" s="88"/>
      <c r="E72" s="121"/>
      <c r="F72" s="88"/>
      <c r="G72" s="88"/>
      <c r="H72" s="88"/>
      <c r="I72" s="88"/>
      <c r="J72" s="88"/>
    </row>
    <row r="73" spans="2:10">
      <c r="B73" s="88"/>
      <c r="C73" s="102"/>
      <c r="D73" s="88"/>
      <c r="E73" s="121"/>
      <c r="F73" s="88"/>
      <c r="G73" s="88"/>
      <c r="H73" s="88"/>
      <c r="I73" s="88"/>
      <c r="J73" s="88"/>
    </row>
    <row r="74" spans="2:10">
      <c r="B74" s="88"/>
      <c r="C74" s="102"/>
      <c r="D74" s="88"/>
      <c r="E74" s="121"/>
      <c r="F74" s="88"/>
      <c r="G74" s="88"/>
      <c r="H74" s="88"/>
      <c r="I74" s="88"/>
      <c r="J74" s="88"/>
    </row>
    <row r="75" spans="2:10">
      <c r="B75" s="88"/>
      <c r="C75" s="102"/>
      <c r="D75" s="88"/>
      <c r="E75" s="121"/>
      <c r="F75" s="88"/>
      <c r="G75" s="88"/>
      <c r="H75" s="88"/>
      <c r="I75" s="88"/>
      <c r="J75" s="88"/>
    </row>
    <row r="76" spans="2:10">
      <c r="B76" s="88"/>
      <c r="C76" s="102"/>
      <c r="D76" s="88"/>
      <c r="E76" s="121"/>
      <c r="F76" s="88"/>
      <c r="G76" s="88"/>
      <c r="H76" s="88"/>
      <c r="I76" s="88"/>
      <c r="J76" s="88"/>
    </row>
    <row r="77" spans="2:10">
      <c r="B77" s="88"/>
      <c r="C77" s="102"/>
      <c r="D77" s="88"/>
      <c r="E77" s="121"/>
      <c r="F77" s="88"/>
      <c r="G77" s="88"/>
      <c r="H77" s="88"/>
      <c r="I77" s="88"/>
      <c r="J77" s="88"/>
    </row>
    <row r="78" spans="2:10">
      <c r="B78" s="88"/>
      <c r="C78" s="102"/>
      <c r="D78" s="88"/>
      <c r="E78" s="121"/>
      <c r="F78" s="88"/>
      <c r="G78" s="88"/>
      <c r="H78" s="88"/>
      <c r="I78" s="88"/>
      <c r="J78" s="88"/>
    </row>
    <row r="79" spans="2:10">
      <c r="B79" s="88"/>
      <c r="C79" s="102"/>
      <c r="D79" s="88"/>
      <c r="E79" s="121"/>
      <c r="F79" s="88"/>
      <c r="G79" s="88"/>
      <c r="H79" s="88"/>
      <c r="I79" s="88"/>
      <c r="J79" s="88"/>
    </row>
    <row r="80" spans="2:10">
      <c r="B80" s="88"/>
      <c r="C80" s="102"/>
      <c r="D80" s="88"/>
      <c r="E80" s="121"/>
      <c r="F80" s="88"/>
      <c r="G80" s="88"/>
      <c r="H80" s="88"/>
      <c r="I80" s="88"/>
      <c r="J80" s="88"/>
    </row>
    <row r="81" spans="2:10">
      <c r="B81" s="88"/>
      <c r="C81" s="102"/>
      <c r="D81" s="88"/>
      <c r="E81" s="121"/>
      <c r="F81" s="88"/>
      <c r="G81" s="88"/>
      <c r="H81" s="88"/>
      <c r="I81" s="88"/>
      <c r="J81" s="88"/>
    </row>
    <row r="82" spans="2:10">
      <c r="B82" s="88"/>
      <c r="C82" s="102"/>
      <c r="D82" s="88"/>
      <c r="E82" s="121"/>
      <c r="F82" s="88"/>
      <c r="G82" s="88"/>
      <c r="H82" s="88"/>
      <c r="I82" s="88"/>
      <c r="J82" s="88"/>
    </row>
    <row r="83" spans="2:10">
      <c r="B83" s="88"/>
      <c r="C83" s="102"/>
      <c r="D83" s="88"/>
      <c r="E83" s="121"/>
      <c r="F83" s="88"/>
      <c r="G83" s="88"/>
      <c r="H83" s="88"/>
      <c r="I83" s="88"/>
      <c r="J83" s="88"/>
    </row>
    <row r="84" spans="2:10">
      <c r="B84" s="88"/>
      <c r="C84" s="102"/>
      <c r="D84" s="88"/>
      <c r="E84" s="121"/>
      <c r="F84" s="88"/>
      <c r="G84" s="88"/>
      <c r="H84" s="88"/>
      <c r="I84" s="88"/>
      <c r="J84" s="88"/>
    </row>
    <row r="85" spans="2:10">
      <c r="B85" s="88"/>
      <c r="C85" s="102"/>
      <c r="D85" s="88"/>
      <c r="E85" s="121"/>
      <c r="F85" s="88"/>
      <c r="G85" s="88"/>
      <c r="H85" s="88"/>
      <c r="I85" s="88"/>
      <c r="J85" s="88"/>
    </row>
    <row r="86" spans="2:10">
      <c r="B86" s="88"/>
      <c r="C86" s="102"/>
      <c r="D86" s="88"/>
      <c r="E86" s="121"/>
      <c r="F86" s="88"/>
      <c r="G86" s="88"/>
      <c r="H86" s="88"/>
      <c r="I86" s="88"/>
      <c r="J86" s="88"/>
    </row>
    <row r="87" spans="2:10">
      <c r="B87" s="88"/>
      <c r="C87" s="102"/>
      <c r="D87" s="88"/>
      <c r="E87" s="121"/>
      <c r="F87" s="88"/>
      <c r="G87" s="88"/>
      <c r="H87" s="88"/>
      <c r="I87" s="88"/>
      <c r="J87" s="88"/>
    </row>
    <row r="88" spans="2:10">
      <c r="B88" s="88"/>
      <c r="C88" s="102"/>
      <c r="D88" s="88"/>
      <c r="E88" s="121"/>
      <c r="F88" s="88"/>
      <c r="G88" s="88"/>
      <c r="H88" s="88"/>
      <c r="I88" s="88"/>
      <c r="J88" s="88"/>
    </row>
    <row r="89" spans="2:10">
      <c r="B89" s="88"/>
      <c r="C89" s="102"/>
      <c r="D89" s="88"/>
      <c r="E89" s="121"/>
      <c r="F89" s="88"/>
      <c r="G89" s="88"/>
      <c r="H89" s="88"/>
      <c r="I89" s="88"/>
      <c r="J89" s="88"/>
    </row>
    <row r="90" spans="2:10">
      <c r="B90" s="88"/>
      <c r="C90" s="102"/>
      <c r="D90" s="88"/>
      <c r="E90" s="121"/>
      <c r="F90" s="88"/>
      <c r="G90" s="88"/>
      <c r="H90" s="88"/>
      <c r="I90" s="88"/>
      <c r="J90" s="88"/>
    </row>
    <row r="91" spans="2:10">
      <c r="B91" s="88"/>
      <c r="C91" s="102"/>
      <c r="D91" s="88"/>
      <c r="E91" s="121"/>
      <c r="F91" s="88"/>
      <c r="G91" s="88"/>
      <c r="H91" s="88"/>
      <c r="I91" s="88"/>
      <c r="J91" s="88"/>
    </row>
    <row r="92" spans="2:10">
      <c r="B92" s="88"/>
      <c r="C92" s="102"/>
      <c r="D92" s="88"/>
      <c r="E92" s="121"/>
      <c r="F92" s="88"/>
      <c r="G92" s="88"/>
      <c r="H92" s="88"/>
      <c r="I92" s="88"/>
      <c r="J92" s="88"/>
    </row>
    <row r="93" spans="2:10">
      <c r="B93" s="88"/>
      <c r="C93" s="102"/>
      <c r="D93" s="88"/>
      <c r="E93" s="121"/>
      <c r="F93" s="88"/>
      <c r="G93" s="88"/>
      <c r="H93" s="88"/>
      <c r="I93" s="88"/>
      <c r="J93" s="88"/>
    </row>
    <row r="94" spans="2:10">
      <c r="B94" s="88"/>
      <c r="C94" s="102"/>
      <c r="D94" s="88"/>
      <c r="E94" s="121"/>
      <c r="F94" s="88"/>
      <c r="G94" s="88"/>
      <c r="H94" s="88"/>
      <c r="I94" s="88"/>
      <c r="J94" s="88"/>
    </row>
    <row r="95" spans="2:10">
      <c r="B95" s="88"/>
      <c r="C95" s="102"/>
      <c r="D95" s="88"/>
      <c r="E95" s="121"/>
      <c r="F95" s="88"/>
      <c r="G95" s="88"/>
      <c r="H95" s="88"/>
      <c r="I95" s="88"/>
      <c r="J95" s="88"/>
    </row>
    <row r="96" spans="2:10">
      <c r="B96" s="88"/>
      <c r="C96" s="102"/>
      <c r="D96" s="88"/>
      <c r="E96" s="121"/>
      <c r="F96" s="88"/>
      <c r="G96" s="88"/>
      <c r="H96" s="88"/>
      <c r="I96" s="88"/>
      <c r="J96" s="88"/>
    </row>
    <row r="97" spans="2:10">
      <c r="B97" s="88"/>
      <c r="C97" s="102"/>
      <c r="D97" s="88"/>
      <c r="E97" s="121"/>
      <c r="F97" s="88"/>
      <c r="G97" s="88"/>
      <c r="H97" s="88"/>
      <c r="I97" s="88"/>
      <c r="J97" s="88"/>
    </row>
    <row r="98" spans="2:10">
      <c r="B98" s="88"/>
      <c r="C98" s="102"/>
      <c r="D98" s="88"/>
      <c r="E98" s="121"/>
      <c r="F98" s="88"/>
      <c r="G98" s="88"/>
      <c r="H98" s="88"/>
      <c r="I98" s="88"/>
      <c r="J98" s="88"/>
    </row>
    <row r="99" spans="2:10">
      <c r="B99" s="88"/>
      <c r="C99" s="102"/>
      <c r="D99" s="88"/>
      <c r="E99" s="121"/>
      <c r="F99" s="88"/>
      <c r="G99" s="88"/>
      <c r="H99" s="88"/>
      <c r="I99" s="88"/>
      <c r="J99" s="88"/>
    </row>
    <row r="100" spans="2:10">
      <c r="B100" s="88"/>
      <c r="C100" s="102"/>
      <c r="D100" s="88"/>
      <c r="E100" s="12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94"/>
      <c r="C120" s="94"/>
      <c r="D120" s="95"/>
      <c r="E120" s="95"/>
      <c r="F120" s="112"/>
      <c r="G120" s="112"/>
      <c r="H120" s="112"/>
      <c r="I120" s="112"/>
      <c r="J120" s="95"/>
    </row>
    <row r="121" spans="2:10">
      <c r="B121" s="94"/>
      <c r="C121" s="94"/>
      <c r="D121" s="95"/>
      <c r="E121" s="95"/>
      <c r="F121" s="112"/>
      <c r="G121" s="112"/>
      <c r="H121" s="112"/>
      <c r="I121" s="112"/>
      <c r="J121" s="95"/>
    </row>
    <row r="122" spans="2:10">
      <c r="B122" s="94"/>
      <c r="C122" s="94"/>
      <c r="D122" s="95"/>
      <c r="E122" s="95"/>
      <c r="F122" s="112"/>
      <c r="G122" s="112"/>
      <c r="H122" s="112"/>
      <c r="I122" s="112"/>
      <c r="J122" s="95"/>
    </row>
    <row r="123" spans="2:10">
      <c r="B123" s="94"/>
      <c r="C123" s="94"/>
      <c r="D123" s="95"/>
      <c r="E123" s="95"/>
      <c r="F123" s="112"/>
      <c r="G123" s="112"/>
      <c r="H123" s="112"/>
      <c r="I123" s="112"/>
      <c r="J123" s="95"/>
    </row>
    <row r="124" spans="2:10">
      <c r="B124" s="94"/>
      <c r="C124" s="94"/>
      <c r="D124" s="95"/>
      <c r="E124" s="95"/>
      <c r="F124" s="112"/>
      <c r="G124" s="112"/>
      <c r="H124" s="112"/>
      <c r="I124" s="112"/>
      <c r="J124" s="95"/>
    </row>
    <row r="125" spans="2:10">
      <c r="B125" s="94"/>
      <c r="C125" s="94"/>
      <c r="D125" s="95"/>
      <c r="E125" s="95"/>
      <c r="F125" s="112"/>
      <c r="G125" s="112"/>
      <c r="H125" s="112"/>
      <c r="I125" s="112"/>
      <c r="J125" s="95"/>
    </row>
    <row r="126" spans="2:10">
      <c r="B126" s="94"/>
      <c r="C126" s="94"/>
      <c r="D126" s="95"/>
      <c r="E126" s="95"/>
      <c r="F126" s="112"/>
      <c r="G126" s="112"/>
      <c r="H126" s="112"/>
      <c r="I126" s="112"/>
      <c r="J126" s="95"/>
    </row>
    <row r="127" spans="2:10">
      <c r="B127" s="94"/>
      <c r="C127" s="94"/>
      <c r="D127" s="95"/>
      <c r="E127" s="95"/>
      <c r="F127" s="112"/>
      <c r="G127" s="112"/>
      <c r="H127" s="112"/>
      <c r="I127" s="112"/>
      <c r="J127" s="95"/>
    </row>
    <row r="128" spans="2:10">
      <c r="B128" s="94"/>
      <c r="C128" s="94"/>
      <c r="D128" s="95"/>
      <c r="E128" s="95"/>
      <c r="F128" s="112"/>
      <c r="G128" s="112"/>
      <c r="H128" s="112"/>
      <c r="I128" s="112"/>
      <c r="J128" s="95"/>
    </row>
    <row r="129" spans="2:10">
      <c r="B129" s="94"/>
      <c r="C129" s="94"/>
      <c r="D129" s="95"/>
      <c r="E129" s="95"/>
      <c r="F129" s="112"/>
      <c r="G129" s="112"/>
      <c r="H129" s="112"/>
      <c r="I129" s="112"/>
      <c r="J129" s="95"/>
    </row>
    <row r="130" spans="2:10">
      <c r="B130" s="94"/>
      <c r="C130" s="94"/>
      <c r="D130" s="95"/>
      <c r="E130" s="95"/>
      <c r="F130" s="112"/>
      <c r="G130" s="112"/>
      <c r="H130" s="112"/>
      <c r="I130" s="112"/>
      <c r="J130" s="95"/>
    </row>
    <row r="131" spans="2:10">
      <c r="B131" s="94"/>
      <c r="C131" s="94"/>
      <c r="D131" s="95"/>
      <c r="E131" s="95"/>
      <c r="F131" s="112"/>
      <c r="G131" s="112"/>
      <c r="H131" s="112"/>
      <c r="I131" s="112"/>
      <c r="J131" s="95"/>
    </row>
    <row r="132" spans="2:10">
      <c r="B132" s="94"/>
      <c r="C132" s="94"/>
      <c r="D132" s="95"/>
      <c r="E132" s="95"/>
      <c r="F132" s="112"/>
      <c r="G132" s="112"/>
      <c r="H132" s="112"/>
      <c r="I132" s="112"/>
      <c r="J132" s="95"/>
    </row>
    <row r="133" spans="2:10">
      <c r="B133" s="94"/>
      <c r="C133" s="94"/>
      <c r="D133" s="95"/>
      <c r="E133" s="95"/>
      <c r="F133" s="112"/>
      <c r="G133" s="112"/>
      <c r="H133" s="112"/>
      <c r="I133" s="112"/>
      <c r="J133" s="95"/>
    </row>
    <row r="134" spans="2:10">
      <c r="B134" s="94"/>
      <c r="C134" s="94"/>
      <c r="D134" s="95"/>
      <c r="E134" s="95"/>
      <c r="F134" s="112"/>
      <c r="G134" s="112"/>
      <c r="H134" s="112"/>
      <c r="I134" s="112"/>
      <c r="J134" s="95"/>
    </row>
    <row r="135" spans="2:10">
      <c r="B135" s="94"/>
      <c r="C135" s="94"/>
      <c r="D135" s="95"/>
      <c r="E135" s="95"/>
      <c r="F135" s="112"/>
      <c r="G135" s="112"/>
      <c r="H135" s="112"/>
      <c r="I135" s="112"/>
      <c r="J135" s="95"/>
    </row>
    <row r="136" spans="2:10">
      <c r="B136" s="94"/>
      <c r="C136" s="94"/>
      <c r="D136" s="95"/>
      <c r="E136" s="95"/>
      <c r="F136" s="112"/>
      <c r="G136" s="112"/>
      <c r="H136" s="112"/>
      <c r="I136" s="112"/>
      <c r="J136" s="95"/>
    </row>
    <row r="137" spans="2:10">
      <c r="B137" s="94"/>
      <c r="C137" s="94"/>
      <c r="D137" s="95"/>
      <c r="E137" s="95"/>
      <c r="F137" s="112"/>
      <c r="G137" s="112"/>
      <c r="H137" s="112"/>
      <c r="I137" s="112"/>
      <c r="J137" s="95"/>
    </row>
    <row r="138" spans="2:10">
      <c r="B138" s="94"/>
      <c r="C138" s="94"/>
      <c r="D138" s="95"/>
      <c r="E138" s="95"/>
      <c r="F138" s="112"/>
      <c r="G138" s="112"/>
      <c r="H138" s="112"/>
      <c r="I138" s="112"/>
      <c r="J138" s="95"/>
    </row>
    <row r="139" spans="2:10">
      <c r="B139" s="94"/>
      <c r="C139" s="94"/>
      <c r="D139" s="95"/>
      <c r="E139" s="95"/>
      <c r="F139" s="112"/>
      <c r="G139" s="112"/>
      <c r="H139" s="112"/>
      <c r="I139" s="112"/>
      <c r="J139" s="95"/>
    </row>
    <row r="140" spans="2:10">
      <c r="B140" s="94"/>
      <c r="C140" s="94"/>
      <c r="D140" s="95"/>
      <c r="E140" s="95"/>
      <c r="F140" s="112"/>
      <c r="G140" s="112"/>
      <c r="H140" s="112"/>
      <c r="I140" s="112"/>
      <c r="J140" s="95"/>
    </row>
    <row r="141" spans="2:10">
      <c r="B141" s="94"/>
      <c r="C141" s="94"/>
      <c r="D141" s="95"/>
      <c r="E141" s="95"/>
      <c r="F141" s="112"/>
      <c r="G141" s="112"/>
      <c r="H141" s="112"/>
      <c r="I141" s="112"/>
      <c r="J141" s="95"/>
    </row>
    <row r="142" spans="2:10">
      <c r="B142" s="94"/>
      <c r="C142" s="94"/>
      <c r="D142" s="95"/>
      <c r="E142" s="95"/>
      <c r="F142" s="112"/>
      <c r="G142" s="112"/>
      <c r="H142" s="112"/>
      <c r="I142" s="112"/>
      <c r="J142" s="95"/>
    </row>
    <row r="143" spans="2:10">
      <c r="B143" s="94"/>
      <c r="C143" s="94"/>
      <c r="D143" s="95"/>
      <c r="E143" s="95"/>
      <c r="F143" s="112"/>
      <c r="G143" s="112"/>
      <c r="H143" s="112"/>
      <c r="I143" s="112"/>
      <c r="J143" s="95"/>
    </row>
    <row r="144" spans="2:10">
      <c r="B144" s="94"/>
      <c r="C144" s="94"/>
      <c r="D144" s="95"/>
      <c r="E144" s="95"/>
      <c r="F144" s="112"/>
      <c r="G144" s="112"/>
      <c r="H144" s="112"/>
      <c r="I144" s="112"/>
      <c r="J144" s="95"/>
    </row>
    <row r="145" spans="2:10">
      <c r="B145" s="94"/>
      <c r="C145" s="94"/>
      <c r="D145" s="95"/>
      <c r="E145" s="95"/>
      <c r="F145" s="112"/>
      <c r="G145" s="112"/>
      <c r="H145" s="112"/>
      <c r="I145" s="112"/>
      <c r="J145" s="95"/>
    </row>
    <row r="146" spans="2:10">
      <c r="B146" s="94"/>
      <c r="C146" s="94"/>
      <c r="D146" s="95"/>
      <c r="E146" s="95"/>
      <c r="F146" s="112"/>
      <c r="G146" s="112"/>
      <c r="H146" s="112"/>
      <c r="I146" s="112"/>
      <c r="J146" s="95"/>
    </row>
    <row r="147" spans="2:10">
      <c r="B147" s="94"/>
      <c r="C147" s="94"/>
      <c r="D147" s="95"/>
      <c r="E147" s="95"/>
      <c r="F147" s="112"/>
      <c r="G147" s="112"/>
      <c r="H147" s="112"/>
      <c r="I147" s="112"/>
      <c r="J147" s="95"/>
    </row>
    <row r="148" spans="2:10">
      <c r="B148" s="94"/>
      <c r="C148" s="94"/>
      <c r="D148" s="95"/>
      <c r="E148" s="95"/>
      <c r="F148" s="112"/>
      <c r="G148" s="112"/>
      <c r="H148" s="112"/>
      <c r="I148" s="112"/>
      <c r="J148" s="95"/>
    </row>
    <row r="149" spans="2:10">
      <c r="B149" s="94"/>
      <c r="C149" s="94"/>
      <c r="D149" s="95"/>
      <c r="E149" s="95"/>
      <c r="F149" s="112"/>
      <c r="G149" s="112"/>
      <c r="H149" s="112"/>
      <c r="I149" s="112"/>
      <c r="J149" s="95"/>
    </row>
    <row r="150" spans="2:10">
      <c r="B150" s="94"/>
      <c r="C150" s="94"/>
      <c r="D150" s="95"/>
      <c r="E150" s="95"/>
      <c r="F150" s="112"/>
      <c r="G150" s="112"/>
      <c r="H150" s="112"/>
      <c r="I150" s="112"/>
      <c r="J150" s="95"/>
    </row>
    <row r="151" spans="2:10">
      <c r="B151" s="94"/>
      <c r="C151" s="94"/>
      <c r="D151" s="95"/>
      <c r="E151" s="95"/>
      <c r="F151" s="112"/>
      <c r="G151" s="112"/>
      <c r="H151" s="112"/>
      <c r="I151" s="112"/>
      <c r="J151" s="95"/>
    </row>
    <row r="152" spans="2:10">
      <c r="B152" s="94"/>
      <c r="C152" s="94"/>
      <c r="D152" s="95"/>
      <c r="E152" s="95"/>
      <c r="F152" s="112"/>
      <c r="G152" s="112"/>
      <c r="H152" s="112"/>
      <c r="I152" s="112"/>
      <c r="J152" s="95"/>
    </row>
    <row r="153" spans="2:10">
      <c r="B153" s="94"/>
      <c r="C153" s="94"/>
      <c r="D153" s="95"/>
      <c r="E153" s="95"/>
      <c r="F153" s="112"/>
      <c r="G153" s="112"/>
      <c r="H153" s="112"/>
      <c r="I153" s="112"/>
      <c r="J153" s="95"/>
    </row>
    <row r="154" spans="2:10">
      <c r="B154" s="94"/>
      <c r="C154" s="94"/>
      <c r="D154" s="95"/>
      <c r="E154" s="95"/>
      <c r="F154" s="112"/>
      <c r="G154" s="112"/>
      <c r="H154" s="112"/>
      <c r="I154" s="112"/>
      <c r="J154" s="95"/>
    </row>
    <row r="155" spans="2:10">
      <c r="B155" s="94"/>
      <c r="C155" s="94"/>
      <c r="D155" s="95"/>
      <c r="E155" s="95"/>
      <c r="F155" s="112"/>
      <c r="G155" s="112"/>
      <c r="H155" s="112"/>
      <c r="I155" s="112"/>
      <c r="J155" s="95"/>
    </row>
    <row r="156" spans="2:10">
      <c r="B156" s="94"/>
      <c r="C156" s="94"/>
      <c r="D156" s="95"/>
      <c r="E156" s="95"/>
      <c r="F156" s="112"/>
      <c r="G156" s="112"/>
      <c r="H156" s="112"/>
      <c r="I156" s="112"/>
      <c r="J156" s="95"/>
    </row>
    <row r="157" spans="2:10">
      <c r="B157" s="94"/>
      <c r="C157" s="94"/>
      <c r="D157" s="95"/>
      <c r="E157" s="95"/>
      <c r="F157" s="112"/>
      <c r="G157" s="112"/>
      <c r="H157" s="112"/>
      <c r="I157" s="112"/>
      <c r="J157" s="95"/>
    </row>
    <row r="158" spans="2:10">
      <c r="B158" s="94"/>
      <c r="C158" s="94"/>
      <c r="D158" s="95"/>
      <c r="E158" s="95"/>
      <c r="F158" s="112"/>
      <c r="G158" s="112"/>
      <c r="H158" s="112"/>
      <c r="I158" s="112"/>
      <c r="J158" s="95"/>
    </row>
    <row r="159" spans="2:10">
      <c r="B159" s="94"/>
      <c r="C159" s="94"/>
      <c r="D159" s="95"/>
      <c r="E159" s="95"/>
      <c r="F159" s="112"/>
      <c r="G159" s="112"/>
      <c r="H159" s="112"/>
      <c r="I159" s="112"/>
      <c r="J159" s="95"/>
    </row>
    <row r="160" spans="2:10">
      <c r="B160" s="94"/>
      <c r="C160" s="94"/>
      <c r="D160" s="95"/>
      <c r="E160" s="95"/>
      <c r="F160" s="112"/>
      <c r="G160" s="112"/>
      <c r="H160" s="112"/>
      <c r="I160" s="112"/>
      <c r="J160" s="95"/>
    </row>
    <row r="161" spans="2:10">
      <c r="B161" s="94"/>
      <c r="C161" s="94"/>
      <c r="D161" s="95"/>
      <c r="E161" s="95"/>
      <c r="F161" s="112"/>
      <c r="G161" s="112"/>
      <c r="H161" s="112"/>
      <c r="I161" s="112"/>
      <c r="J161" s="95"/>
    </row>
    <row r="162" spans="2:10">
      <c r="B162" s="94"/>
      <c r="C162" s="94"/>
      <c r="D162" s="95"/>
      <c r="E162" s="95"/>
      <c r="F162" s="112"/>
      <c r="G162" s="112"/>
      <c r="H162" s="112"/>
      <c r="I162" s="112"/>
      <c r="J162" s="95"/>
    </row>
    <row r="163" spans="2:10">
      <c r="B163" s="94"/>
      <c r="C163" s="94"/>
      <c r="D163" s="95"/>
      <c r="E163" s="95"/>
      <c r="F163" s="112"/>
      <c r="G163" s="112"/>
      <c r="H163" s="112"/>
      <c r="I163" s="112"/>
      <c r="J163" s="95"/>
    </row>
    <row r="164" spans="2:10">
      <c r="B164" s="94"/>
      <c r="C164" s="94"/>
      <c r="D164" s="95"/>
      <c r="E164" s="95"/>
      <c r="F164" s="112"/>
      <c r="G164" s="112"/>
      <c r="H164" s="112"/>
      <c r="I164" s="112"/>
      <c r="J164" s="95"/>
    </row>
    <row r="165" spans="2:10">
      <c r="B165" s="94"/>
      <c r="C165" s="94"/>
      <c r="D165" s="95"/>
      <c r="E165" s="95"/>
      <c r="F165" s="112"/>
      <c r="G165" s="112"/>
      <c r="H165" s="112"/>
      <c r="I165" s="112"/>
      <c r="J165" s="95"/>
    </row>
    <row r="166" spans="2:10">
      <c r="B166" s="94"/>
      <c r="C166" s="94"/>
      <c r="D166" s="95"/>
      <c r="E166" s="95"/>
      <c r="F166" s="112"/>
      <c r="G166" s="112"/>
      <c r="H166" s="112"/>
      <c r="I166" s="112"/>
      <c r="J166" s="95"/>
    </row>
    <row r="167" spans="2:10">
      <c r="B167" s="94"/>
      <c r="C167" s="94"/>
      <c r="D167" s="95"/>
      <c r="E167" s="95"/>
      <c r="F167" s="112"/>
      <c r="G167" s="112"/>
      <c r="H167" s="112"/>
      <c r="I167" s="112"/>
      <c r="J167" s="95"/>
    </row>
    <row r="168" spans="2:10">
      <c r="B168" s="94"/>
      <c r="C168" s="94"/>
      <c r="D168" s="95"/>
      <c r="E168" s="95"/>
      <c r="F168" s="112"/>
      <c r="G168" s="112"/>
      <c r="H168" s="112"/>
      <c r="I168" s="112"/>
      <c r="J168" s="95"/>
    </row>
    <row r="169" spans="2:10">
      <c r="B169" s="94"/>
      <c r="C169" s="94"/>
      <c r="D169" s="95"/>
      <c r="E169" s="95"/>
      <c r="F169" s="112"/>
      <c r="G169" s="112"/>
      <c r="H169" s="112"/>
      <c r="I169" s="112"/>
      <c r="J169" s="95"/>
    </row>
    <row r="170" spans="2:10">
      <c r="B170" s="94"/>
      <c r="C170" s="94"/>
      <c r="D170" s="95"/>
      <c r="E170" s="95"/>
      <c r="F170" s="112"/>
      <c r="G170" s="112"/>
      <c r="H170" s="112"/>
      <c r="I170" s="112"/>
      <c r="J170" s="95"/>
    </row>
    <row r="171" spans="2:10">
      <c r="B171" s="94"/>
      <c r="C171" s="94"/>
      <c r="D171" s="95"/>
      <c r="E171" s="95"/>
      <c r="F171" s="112"/>
      <c r="G171" s="112"/>
      <c r="H171" s="112"/>
      <c r="I171" s="112"/>
      <c r="J171" s="95"/>
    </row>
    <row r="172" spans="2:10">
      <c r="B172" s="94"/>
      <c r="C172" s="94"/>
      <c r="D172" s="95"/>
      <c r="E172" s="95"/>
      <c r="F172" s="112"/>
      <c r="G172" s="112"/>
      <c r="H172" s="112"/>
      <c r="I172" s="112"/>
      <c r="J172" s="95"/>
    </row>
    <row r="173" spans="2:10">
      <c r="B173" s="94"/>
      <c r="C173" s="94"/>
      <c r="D173" s="95"/>
      <c r="E173" s="95"/>
      <c r="F173" s="112"/>
      <c r="G173" s="112"/>
      <c r="H173" s="112"/>
      <c r="I173" s="112"/>
      <c r="J173" s="95"/>
    </row>
    <row r="174" spans="2:10">
      <c r="B174" s="94"/>
      <c r="C174" s="94"/>
      <c r="D174" s="95"/>
      <c r="E174" s="95"/>
      <c r="F174" s="112"/>
      <c r="G174" s="112"/>
      <c r="H174" s="112"/>
      <c r="I174" s="112"/>
      <c r="J174" s="95"/>
    </row>
    <row r="175" spans="2:10">
      <c r="B175" s="94"/>
      <c r="C175" s="94"/>
      <c r="D175" s="95"/>
      <c r="E175" s="95"/>
      <c r="F175" s="112"/>
      <c r="G175" s="112"/>
      <c r="H175" s="112"/>
      <c r="I175" s="112"/>
      <c r="J175" s="95"/>
    </row>
    <row r="176" spans="2:10">
      <c r="B176" s="94"/>
      <c r="C176" s="94"/>
      <c r="D176" s="95"/>
      <c r="E176" s="95"/>
      <c r="F176" s="112"/>
      <c r="G176" s="112"/>
      <c r="H176" s="112"/>
      <c r="I176" s="112"/>
      <c r="J176" s="95"/>
    </row>
    <row r="177" spans="2:10">
      <c r="B177" s="94"/>
      <c r="C177" s="94"/>
      <c r="D177" s="95"/>
      <c r="E177" s="95"/>
      <c r="F177" s="112"/>
      <c r="G177" s="112"/>
      <c r="H177" s="112"/>
      <c r="I177" s="112"/>
      <c r="J177" s="95"/>
    </row>
    <row r="178" spans="2:10">
      <c r="B178" s="94"/>
      <c r="C178" s="94"/>
      <c r="D178" s="95"/>
      <c r="E178" s="95"/>
      <c r="F178" s="112"/>
      <c r="G178" s="112"/>
      <c r="H178" s="112"/>
      <c r="I178" s="112"/>
      <c r="J178" s="95"/>
    </row>
    <row r="179" spans="2:10">
      <c r="B179" s="94"/>
      <c r="C179" s="94"/>
      <c r="D179" s="95"/>
      <c r="E179" s="95"/>
      <c r="F179" s="112"/>
      <c r="G179" s="112"/>
      <c r="H179" s="112"/>
      <c r="I179" s="112"/>
      <c r="J179" s="95"/>
    </row>
    <row r="180" spans="2:10">
      <c r="B180" s="94"/>
      <c r="C180" s="94"/>
      <c r="D180" s="95"/>
      <c r="E180" s="95"/>
      <c r="F180" s="112"/>
      <c r="G180" s="112"/>
      <c r="H180" s="112"/>
      <c r="I180" s="112"/>
      <c r="J180" s="95"/>
    </row>
    <row r="181" spans="2:10">
      <c r="B181" s="94"/>
      <c r="C181" s="94"/>
      <c r="D181" s="95"/>
      <c r="E181" s="95"/>
      <c r="F181" s="112"/>
      <c r="G181" s="112"/>
      <c r="H181" s="112"/>
      <c r="I181" s="112"/>
      <c r="J181" s="95"/>
    </row>
    <row r="182" spans="2:10">
      <c r="B182" s="94"/>
      <c r="C182" s="94"/>
      <c r="D182" s="95"/>
      <c r="E182" s="95"/>
      <c r="F182" s="112"/>
      <c r="G182" s="112"/>
      <c r="H182" s="112"/>
      <c r="I182" s="112"/>
      <c r="J182" s="95"/>
    </row>
    <row r="183" spans="2:10">
      <c r="B183" s="94"/>
      <c r="C183" s="94"/>
      <c r="D183" s="95"/>
      <c r="E183" s="95"/>
      <c r="F183" s="112"/>
      <c r="G183" s="112"/>
      <c r="H183" s="112"/>
      <c r="I183" s="112"/>
      <c r="J183" s="95"/>
    </row>
    <row r="184" spans="2:10">
      <c r="B184" s="94"/>
      <c r="C184" s="94"/>
      <c r="D184" s="95"/>
      <c r="E184" s="95"/>
      <c r="F184" s="112"/>
      <c r="G184" s="112"/>
      <c r="H184" s="112"/>
      <c r="I184" s="112"/>
      <c r="J184" s="95"/>
    </row>
    <row r="185" spans="2:10">
      <c r="B185" s="94"/>
      <c r="C185" s="94"/>
      <c r="D185" s="95"/>
      <c r="E185" s="95"/>
      <c r="F185" s="112"/>
      <c r="G185" s="112"/>
      <c r="H185" s="112"/>
      <c r="I185" s="112"/>
      <c r="J185" s="95"/>
    </row>
    <row r="186" spans="2:10">
      <c r="B186" s="94"/>
      <c r="C186" s="94"/>
      <c r="D186" s="95"/>
      <c r="E186" s="95"/>
      <c r="F186" s="112"/>
      <c r="G186" s="112"/>
      <c r="H186" s="112"/>
      <c r="I186" s="112"/>
      <c r="J186" s="95"/>
    </row>
    <row r="187" spans="2:10">
      <c r="B187" s="94"/>
      <c r="C187" s="94"/>
      <c r="D187" s="95"/>
      <c r="E187" s="95"/>
      <c r="F187" s="112"/>
      <c r="G187" s="112"/>
      <c r="H187" s="112"/>
      <c r="I187" s="112"/>
      <c r="J187" s="95"/>
    </row>
    <row r="188" spans="2:10">
      <c r="B188" s="94"/>
      <c r="C188" s="94"/>
      <c r="D188" s="95"/>
      <c r="E188" s="95"/>
      <c r="F188" s="112"/>
      <c r="G188" s="112"/>
      <c r="H188" s="112"/>
      <c r="I188" s="112"/>
      <c r="J188" s="95"/>
    </row>
    <row r="189" spans="2:10">
      <c r="B189" s="94"/>
      <c r="C189" s="94"/>
      <c r="D189" s="95"/>
      <c r="E189" s="95"/>
      <c r="F189" s="112"/>
      <c r="G189" s="112"/>
      <c r="H189" s="112"/>
      <c r="I189" s="112"/>
      <c r="J189" s="95"/>
    </row>
    <row r="190" spans="2:10">
      <c r="B190" s="94"/>
      <c r="C190" s="94"/>
      <c r="D190" s="95"/>
      <c r="E190" s="95"/>
      <c r="F190" s="112"/>
      <c r="G190" s="112"/>
      <c r="H190" s="112"/>
      <c r="I190" s="112"/>
      <c r="J190" s="95"/>
    </row>
    <row r="191" spans="2:10">
      <c r="B191" s="94"/>
      <c r="C191" s="94"/>
      <c r="D191" s="95"/>
      <c r="E191" s="95"/>
      <c r="F191" s="112"/>
      <c r="G191" s="112"/>
      <c r="H191" s="112"/>
      <c r="I191" s="112"/>
      <c r="J191" s="95"/>
    </row>
    <row r="192" spans="2:10">
      <c r="B192" s="94"/>
      <c r="C192" s="94"/>
      <c r="D192" s="95"/>
      <c r="E192" s="95"/>
      <c r="F192" s="112"/>
      <c r="G192" s="112"/>
      <c r="H192" s="112"/>
      <c r="I192" s="112"/>
      <c r="J192" s="95"/>
    </row>
    <row r="193" spans="2:10">
      <c r="B193" s="94"/>
      <c r="C193" s="94"/>
      <c r="D193" s="95"/>
      <c r="E193" s="95"/>
      <c r="F193" s="112"/>
      <c r="G193" s="112"/>
      <c r="H193" s="112"/>
      <c r="I193" s="112"/>
      <c r="J193" s="95"/>
    </row>
    <row r="194" spans="2:10">
      <c r="B194" s="94"/>
      <c r="C194" s="94"/>
      <c r="D194" s="95"/>
      <c r="E194" s="95"/>
      <c r="F194" s="112"/>
      <c r="G194" s="112"/>
      <c r="H194" s="112"/>
      <c r="I194" s="112"/>
      <c r="J194" s="95"/>
    </row>
    <row r="195" spans="2:10">
      <c r="B195" s="94"/>
      <c r="C195" s="94"/>
      <c r="D195" s="95"/>
      <c r="E195" s="95"/>
      <c r="F195" s="112"/>
      <c r="G195" s="112"/>
      <c r="H195" s="112"/>
      <c r="I195" s="112"/>
      <c r="J195" s="95"/>
    </row>
    <row r="196" spans="2:10">
      <c r="B196" s="94"/>
      <c r="C196" s="94"/>
      <c r="D196" s="95"/>
      <c r="E196" s="95"/>
      <c r="F196" s="112"/>
      <c r="G196" s="112"/>
      <c r="H196" s="112"/>
      <c r="I196" s="112"/>
      <c r="J196" s="95"/>
    </row>
    <row r="197" spans="2:10">
      <c r="B197" s="94"/>
      <c r="C197" s="94"/>
      <c r="D197" s="95"/>
      <c r="E197" s="95"/>
      <c r="F197" s="112"/>
      <c r="G197" s="112"/>
      <c r="H197" s="112"/>
      <c r="I197" s="112"/>
      <c r="J197" s="95"/>
    </row>
    <row r="198" spans="2:10">
      <c r="B198" s="94"/>
      <c r="C198" s="94"/>
      <c r="D198" s="95"/>
      <c r="E198" s="95"/>
      <c r="F198" s="112"/>
      <c r="G198" s="112"/>
      <c r="H198" s="112"/>
      <c r="I198" s="112"/>
      <c r="J198" s="95"/>
    </row>
    <row r="199" spans="2:10">
      <c r="B199" s="94"/>
      <c r="C199" s="94"/>
      <c r="D199" s="95"/>
      <c r="E199" s="95"/>
      <c r="F199" s="112"/>
      <c r="G199" s="112"/>
      <c r="H199" s="112"/>
      <c r="I199" s="112"/>
      <c r="J199" s="95"/>
    </row>
    <row r="200" spans="2:10">
      <c r="B200" s="94"/>
      <c r="C200" s="94"/>
      <c r="D200" s="95"/>
      <c r="E200" s="95"/>
      <c r="F200" s="112"/>
      <c r="G200" s="112"/>
      <c r="H200" s="112"/>
      <c r="I200" s="112"/>
      <c r="J200" s="95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145</v>
      </c>
      <c r="C1" s="46" t="s" vm="1">
        <v>229</v>
      </c>
    </row>
    <row r="2" spans="2:11">
      <c r="B2" s="46" t="s">
        <v>144</v>
      </c>
      <c r="C2" s="46" t="s">
        <v>230</v>
      </c>
    </row>
    <row r="3" spans="2:11">
      <c r="B3" s="46" t="s">
        <v>146</v>
      </c>
      <c r="C3" s="46" t="s">
        <v>231</v>
      </c>
    </row>
    <row r="4" spans="2:11">
      <c r="B4" s="46" t="s">
        <v>147</v>
      </c>
      <c r="C4" s="46">
        <v>12152</v>
      </c>
    </row>
    <row r="6" spans="2:11" ht="26.25" customHeight="1">
      <c r="B6" s="137" t="s">
        <v>177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1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64" t="s">
        <v>149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7" t="s">
        <v>2824</v>
      </c>
      <c r="C10" s="88"/>
      <c r="D10" s="88"/>
      <c r="E10" s="88"/>
      <c r="F10" s="88"/>
      <c r="G10" s="88"/>
      <c r="H10" s="88"/>
      <c r="I10" s="108">
        <v>0</v>
      </c>
      <c r="J10" s="109">
        <v>0</v>
      </c>
      <c r="K10" s="109">
        <v>0</v>
      </c>
    </row>
    <row r="11" spans="2:11" ht="21" customHeight="1">
      <c r="B11" s="119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9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94"/>
      <c r="C110" s="94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4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4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4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4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4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4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4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4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4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4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4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4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4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4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4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4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4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4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4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4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4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4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4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4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4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4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4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4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4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4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4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4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4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4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4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4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4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4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4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4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4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4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4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4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4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4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4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4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4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4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4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4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4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4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4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4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4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4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4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4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4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4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4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4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4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4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4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4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4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4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4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4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4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4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4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4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4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4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4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4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4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4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4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4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4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4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4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4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4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4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4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4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4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4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4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4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4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4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4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4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4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4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4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4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4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4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4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4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4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4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4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4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4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4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4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4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4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4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4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4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4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4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4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4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4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4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4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4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4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4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4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4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4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4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4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4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4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4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4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4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4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4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4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4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4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4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4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4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4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4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4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4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4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4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4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4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4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4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4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4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4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4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4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4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4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4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4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4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4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4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4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4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4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4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4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4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4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4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4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4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4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4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4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4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4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4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4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4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4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4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4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4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4"/>
      <c r="D303" s="112"/>
      <c r="E303" s="112"/>
      <c r="F303" s="112"/>
      <c r="G303" s="112"/>
      <c r="H303" s="112"/>
      <c r="I303" s="95"/>
      <c r="J303" s="95"/>
      <c r="K303" s="95"/>
    </row>
    <row r="304" spans="2:11">
      <c r="B304" s="94"/>
      <c r="C304" s="94"/>
      <c r="D304" s="112"/>
      <c r="E304" s="112"/>
      <c r="F304" s="112"/>
      <c r="G304" s="112"/>
      <c r="H304" s="112"/>
      <c r="I304" s="95"/>
      <c r="J304" s="95"/>
      <c r="K304" s="95"/>
    </row>
    <row r="305" spans="2:11">
      <c r="B305" s="94"/>
      <c r="C305" s="94"/>
      <c r="D305" s="112"/>
      <c r="E305" s="112"/>
      <c r="F305" s="112"/>
      <c r="G305" s="112"/>
      <c r="H305" s="112"/>
      <c r="I305" s="95"/>
      <c r="J305" s="95"/>
      <c r="K305" s="95"/>
    </row>
    <row r="306" spans="2:11">
      <c r="B306" s="94"/>
      <c r="C306" s="94"/>
      <c r="D306" s="112"/>
      <c r="E306" s="112"/>
      <c r="F306" s="112"/>
      <c r="G306" s="112"/>
      <c r="H306" s="112"/>
      <c r="I306" s="95"/>
      <c r="J306" s="95"/>
      <c r="K306" s="95"/>
    </row>
    <row r="307" spans="2:11">
      <c r="B307" s="94"/>
      <c r="C307" s="94"/>
      <c r="D307" s="112"/>
      <c r="E307" s="112"/>
      <c r="F307" s="112"/>
      <c r="G307" s="112"/>
      <c r="H307" s="112"/>
      <c r="I307" s="95"/>
      <c r="J307" s="95"/>
      <c r="K307" s="95"/>
    </row>
    <row r="308" spans="2:11">
      <c r="B308" s="94"/>
      <c r="C308" s="94"/>
      <c r="D308" s="112"/>
      <c r="E308" s="112"/>
      <c r="F308" s="112"/>
      <c r="G308" s="112"/>
      <c r="H308" s="112"/>
      <c r="I308" s="95"/>
      <c r="J308" s="95"/>
      <c r="K308" s="95"/>
    </row>
    <row r="309" spans="2:11">
      <c r="B309" s="94"/>
      <c r="C309" s="94"/>
      <c r="D309" s="112"/>
      <c r="E309" s="112"/>
      <c r="F309" s="112"/>
      <c r="G309" s="112"/>
      <c r="H309" s="112"/>
      <c r="I309" s="95"/>
      <c r="J309" s="95"/>
      <c r="K309" s="95"/>
    </row>
    <row r="310" spans="2:11">
      <c r="B310" s="94"/>
      <c r="C310" s="94"/>
      <c r="D310" s="112"/>
      <c r="E310" s="112"/>
      <c r="F310" s="112"/>
      <c r="G310" s="112"/>
      <c r="H310" s="112"/>
      <c r="I310" s="95"/>
      <c r="J310" s="95"/>
      <c r="K310" s="95"/>
    </row>
    <row r="311" spans="2:11">
      <c r="B311" s="94"/>
      <c r="C311" s="94"/>
      <c r="D311" s="112"/>
      <c r="E311" s="112"/>
      <c r="F311" s="112"/>
      <c r="G311" s="112"/>
      <c r="H311" s="112"/>
      <c r="I311" s="95"/>
      <c r="J311" s="95"/>
      <c r="K311" s="95"/>
    </row>
    <row r="312" spans="2:11">
      <c r="B312" s="94"/>
      <c r="C312" s="94"/>
      <c r="D312" s="112"/>
      <c r="E312" s="112"/>
      <c r="F312" s="112"/>
      <c r="G312" s="112"/>
      <c r="H312" s="112"/>
      <c r="I312" s="95"/>
      <c r="J312" s="95"/>
      <c r="K312" s="95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1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6.28515625" style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9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12152</v>
      </c>
    </row>
    <row r="6" spans="2:15" ht="26.25" customHeight="1">
      <c r="B6" s="137" t="s">
        <v>178</v>
      </c>
      <c r="C6" s="138"/>
      <c r="D6" s="138"/>
      <c r="E6" s="138"/>
      <c r="F6" s="138"/>
      <c r="G6" s="138"/>
      <c r="H6" s="138"/>
      <c r="I6" s="138"/>
      <c r="J6" s="138"/>
      <c r="K6" s="139"/>
    </row>
    <row r="7" spans="2:15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58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7" t="s">
        <v>2825</v>
      </c>
      <c r="C10" s="88"/>
      <c r="D10" s="88"/>
      <c r="E10" s="88"/>
      <c r="F10" s="88"/>
      <c r="G10" s="88"/>
      <c r="H10" s="88"/>
      <c r="I10" s="108">
        <f>I11</f>
        <v>-22.531043006000004</v>
      </c>
      <c r="J10" s="109">
        <f>IFERROR(I10/$I$10,0)</f>
        <v>1</v>
      </c>
      <c r="K10" s="109">
        <f>I10/'סכום נכסי הקרן'!$C$42</f>
        <v>-1.477954868421059E-4</v>
      </c>
      <c r="O10" s="1"/>
    </row>
    <row r="11" spans="2:15" ht="21" customHeight="1">
      <c r="B11" s="123" t="s">
        <v>197</v>
      </c>
      <c r="C11" s="123"/>
      <c r="D11" s="123"/>
      <c r="E11" s="123"/>
      <c r="F11" s="123"/>
      <c r="G11" s="123"/>
      <c r="H11" s="124"/>
      <c r="I11" s="91">
        <f>SUM(I12:I13)</f>
        <v>-22.531043006000004</v>
      </c>
      <c r="J11" s="109">
        <f t="shared" ref="J11:J13" si="0">IFERROR(I11/$I$10,0)</f>
        <v>1</v>
      </c>
      <c r="K11" s="109">
        <f>I11/'סכום נכסי הקרן'!$C$42</f>
        <v>-1.477954868421059E-4</v>
      </c>
    </row>
    <row r="12" spans="2:15">
      <c r="B12" s="125" t="s">
        <v>531</v>
      </c>
      <c r="C12" s="125" t="s">
        <v>532</v>
      </c>
      <c r="D12" s="125" t="s">
        <v>534</v>
      </c>
      <c r="E12" s="125"/>
      <c r="F12" s="126">
        <v>0</v>
      </c>
      <c r="G12" s="125" t="s">
        <v>132</v>
      </c>
      <c r="H12" s="126">
        <v>0</v>
      </c>
      <c r="I12" s="91">
        <v>-21.316984127000005</v>
      </c>
      <c r="J12" s="109">
        <f t="shared" si="0"/>
        <v>0.9461161705351725</v>
      </c>
      <c r="K12" s="109">
        <f>I12/'סכום נכסי הקרן'!$C$42</f>
        <v>-1.3983170003343471E-4</v>
      </c>
    </row>
    <row r="13" spans="2:15">
      <c r="B13" s="125" t="s">
        <v>1316</v>
      </c>
      <c r="C13" s="125" t="s">
        <v>1317</v>
      </c>
      <c r="D13" s="125" t="s">
        <v>534</v>
      </c>
      <c r="E13" s="125"/>
      <c r="F13" s="126">
        <v>0</v>
      </c>
      <c r="G13" s="125" t="s">
        <v>132</v>
      </c>
      <c r="H13" s="126">
        <v>0</v>
      </c>
      <c r="I13" s="91">
        <v>-1.2140588790000002</v>
      </c>
      <c r="J13" s="109">
        <f t="shared" si="0"/>
        <v>5.3883829464827573E-2</v>
      </c>
      <c r="K13" s="109">
        <f>I13/'סכום נכסי הקרן'!$C$42</f>
        <v>-7.9637868086712028E-6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94"/>
      <c r="C108" s="95"/>
      <c r="D108" s="112"/>
      <c r="E108" s="112"/>
      <c r="F108" s="112"/>
      <c r="G108" s="112"/>
      <c r="H108" s="112"/>
      <c r="I108" s="95"/>
      <c r="J108" s="95"/>
      <c r="K108" s="95"/>
    </row>
    <row r="109" spans="2:11">
      <c r="B109" s="94"/>
      <c r="C109" s="95"/>
      <c r="D109" s="112"/>
      <c r="E109" s="112"/>
      <c r="F109" s="112"/>
      <c r="G109" s="112"/>
      <c r="H109" s="112"/>
      <c r="I109" s="95"/>
      <c r="J109" s="95"/>
      <c r="K109" s="95"/>
    </row>
    <row r="110" spans="2:11">
      <c r="B110" s="94"/>
      <c r="C110" s="95"/>
      <c r="D110" s="112"/>
      <c r="E110" s="112"/>
      <c r="F110" s="112"/>
      <c r="G110" s="112"/>
      <c r="H110" s="112"/>
      <c r="I110" s="95"/>
      <c r="J110" s="95"/>
      <c r="K110" s="95"/>
    </row>
    <row r="111" spans="2:11">
      <c r="B111" s="94"/>
      <c r="C111" s="95"/>
      <c r="D111" s="112"/>
      <c r="E111" s="112"/>
      <c r="F111" s="112"/>
      <c r="G111" s="112"/>
      <c r="H111" s="112"/>
      <c r="I111" s="95"/>
      <c r="J111" s="95"/>
      <c r="K111" s="95"/>
    </row>
    <row r="112" spans="2:11">
      <c r="B112" s="94"/>
      <c r="C112" s="95"/>
      <c r="D112" s="112"/>
      <c r="E112" s="112"/>
      <c r="F112" s="112"/>
      <c r="G112" s="112"/>
      <c r="H112" s="112"/>
      <c r="I112" s="95"/>
      <c r="J112" s="95"/>
      <c r="K112" s="95"/>
    </row>
    <row r="113" spans="2:11">
      <c r="B113" s="94"/>
      <c r="C113" s="95"/>
      <c r="D113" s="112"/>
      <c r="E113" s="112"/>
      <c r="F113" s="112"/>
      <c r="G113" s="112"/>
      <c r="H113" s="112"/>
      <c r="I113" s="95"/>
      <c r="J113" s="95"/>
      <c r="K113" s="95"/>
    </row>
    <row r="114" spans="2:11">
      <c r="B114" s="94"/>
      <c r="C114" s="95"/>
      <c r="D114" s="112"/>
      <c r="E114" s="112"/>
      <c r="F114" s="112"/>
      <c r="G114" s="112"/>
      <c r="H114" s="112"/>
      <c r="I114" s="95"/>
      <c r="J114" s="95"/>
      <c r="K114" s="95"/>
    </row>
    <row r="115" spans="2:11">
      <c r="B115" s="94"/>
      <c r="C115" s="95"/>
      <c r="D115" s="112"/>
      <c r="E115" s="112"/>
      <c r="F115" s="112"/>
      <c r="G115" s="112"/>
      <c r="H115" s="112"/>
      <c r="I115" s="95"/>
      <c r="J115" s="95"/>
      <c r="K115" s="95"/>
    </row>
    <row r="116" spans="2:11">
      <c r="B116" s="94"/>
      <c r="C116" s="95"/>
      <c r="D116" s="112"/>
      <c r="E116" s="112"/>
      <c r="F116" s="112"/>
      <c r="G116" s="112"/>
      <c r="H116" s="112"/>
      <c r="I116" s="95"/>
      <c r="J116" s="95"/>
      <c r="K116" s="95"/>
    </row>
    <row r="117" spans="2:11">
      <c r="B117" s="94"/>
      <c r="C117" s="95"/>
      <c r="D117" s="112"/>
      <c r="E117" s="112"/>
      <c r="F117" s="112"/>
      <c r="G117" s="112"/>
      <c r="H117" s="112"/>
      <c r="I117" s="95"/>
      <c r="J117" s="95"/>
      <c r="K117" s="95"/>
    </row>
    <row r="118" spans="2:11">
      <c r="B118" s="94"/>
      <c r="C118" s="95"/>
      <c r="D118" s="112"/>
      <c r="E118" s="112"/>
      <c r="F118" s="112"/>
      <c r="G118" s="112"/>
      <c r="H118" s="112"/>
      <c r="I118" s="95"/>
      <c r="J118" s="95"/>
      <c r="K118" s="95"/>
    </row>
    <row r="119" spans="2:11">
      <c r="B119" s="94"/>
      <c r="C119" s="95"/>
      <c r="D119" s="112"/>
      <c r="E119" s="112"/>
      <c r="F119" s="112"/>
      <c r="G119" s="112"/>
      <c r="H119" s="112"/>
      <c r="I119" s="95"/>
      <c r="J119" s="95"/>
      <c r="K119" s="95"/>
    </row>
    <row r="120" spans="2:11">
      <c r="B120" s="94"/>
      <c r="C120" s="95"/>
      <c r="D120" s="112"/>
      <c r="E120" s="112"/>
      <c r="F120" s="112"/>
      <c r="G120" s="112"/>
      <c r="H120" s="112"/>
      <c r="I120" s="95"/>
      <c r="J120" s="95"/>
      <c r="K120" s="95"/>
    </row>
    <row r="121" spans="2:11">
      <c r="B121" s="94"/>
      <c r="C121" s="95"/>
      <c r="D121" s="112"/>
      <c r="E121" s="112"/>
      <c r="F121" s="112"/>
      <c r="G121" s="112"/>
      <c r="H121" s="112"/>
      <c r="I121" s="95"/>
      <c r="J121" s="95"/>
      <c r="K121" s="95"/>
    </row>
    <row r="122" spans="2:11">
      <c r="B122" s="94"/>
      <c r="C122" s="95"/>
      <c r="D122" s="112"/>
      <c r="E122" s="112"/>
      <c r="F122" s="112"/>
      <c r="G122" s="112"/>
      <c r="H122" s="112"/>
      <c r="I122" s="95"/>
      <c r="J122" s="95"/>
      <c r="K122" s="95"/>
    </row>
    <row r="123" spans="2:11">
      <c r="B123" s="94"/>
      <c r="C123" s="95"/>
      <c r="D123" s="112"/>
      <c r="E123" s="112"/>
      <c r="F123" s="112"/>
      <c r="G123" s="112"/>
      <c r="H123" s="112"/>
      <c r="I123" s="95"/>
      <c r="J123" s="95"/>
      <c r="K123" s="95"/>
    </row>
    <row r="124" spans="2:11">
      <c r="B124" s="94"/>
      <c r="C124" s="95"/>
      <c r="D124" s="112"/>
      <c r="E124" s="112"/>
      <c r="F124" s="112"/>
      <c r="G124" s="112"/>
      <c r="H124" s="112"/>
      <c r="I124" s="95"/>
      <c r="J124" s="95"/>
      <c r="K124" s="95"/>
    </row>
    <row r="125" spans="2:11">
      <c r="B125" s="94"/>
      <c r="C125" s="95"/>
      <c r="D125" s="112"/>
      <c r="E125" s="112"/>
      <c r="F125" s="112"/>
      <c r="G125" s="112"/>
      <c r="H125" s="112"/>
      <c r="I125" s="95"/>
      <c r="J125" s="95"/>
      <c r="K125" s="95"/>
    </row>
    <row r="126" spans="2:11">
      <c r="B126" s="94"/>
      <c r="C126" s="95"/>
      <c r="D126" s="112"/>
      <c r="E126" s="112"/>
      <c r="F126" s="112"/>
      <c r="G126" s="112"/>
      <c r="H126" s="112"/>
      <c r="I126" s="95"/>
      <c r="J126" s="95"/>
      <c r="K126" s="95"/>
    </row>
    <row r="127" spans="2:11">
      <c r="B127" s="94"/>
      <c r="C127" s="95"/>
      <c r="D127" s="112"/>
      <c r="E127" s="112"/>
      <c r="F127" s="112"/>
      <c r="G127" s="112"/>
      <c r="H127" s="112"/>
      <c r="I127" s="95"/>
      <c r="J127" s="95"/>
      <c r="K127" s="95"/>
    </row>
    <row r="128" spans="2:11">
      <c r="B128" s="94"/>
      <c r="C128" s="95"/>
      <c r="D128" s="112"/>
      <c r="E128" s="112"/>
      <c r="F128" s="112"/>
      <c r="G128" s="112"/>
      <c r="H128" s="112"/>
      <c r="I128" s="95"/>
      <c r="J128" s="95"/>
      <c r="K128" s="95"/>
    </row>
    <row r="129" spans="2:11">
      <c r="B129" s="94"/>
      <c r="C129" s="95"/>
      <c r="D129" s="112"/>
      <c r="E129" s="112"/>
      <c r="F129" s="112"/>
      <c r="G129" s="112"/>
      <c r="H129" s="112"/>
      <c r="I129" s="95"/>
      <c r="J129" s="95"/>
      <c r="K129" s="95"/>
    </row>
    <row r="130" spans="2:11">
      <c r="B130" s="94"/>
      <c r="C130" s="95"/>
      <c r="D130" s="112"/>
      <c r="E130" s="112"/>
      <c r="F130" s="112"/>
      <c r="G130" s="112"/>
      <c r="H130" s="112"/>
      <c r="I130" s="95"/>
      <c r="J130" s="95"/>
      <c r="K130" s="95"/>
    </row>
    <row r="131" spans="2:11">
      <c r="B131" s="94"/>
      <c r="C131" s="95"/>
      <c r="D131" s="112"/>
      <c r="E131" s="112"/>
      <c r="F131" s="112"/>
      <c r="G131" s="112"/>
      <c r="H131" s="112"/>
      <c r="I131" s="95"/>
      <c r="J131" s="95"/>
      <c r="K131" s="95"/>
    </row>
    <row r="132" spans="2:11">
      <c r="B132" s="94"/>
      <c r="C132" s="95"/>
      <c r="D132" s="112"/>
      <c r="E132" s="112"/>
      <c r="F132" s="112"/>
      <c r="G132" s="112"/>
      <c r="H132" s="112"/>
      <c r="I132" s="95"/>
      <c r="J132" s="95"/>
      <c r="K132" s="95"/>
    </row>
    <row r="133" spans="2:11">
      <c r="B133" s="94"/>
      <c r="C133" s="95"/>
      <c r="D133" s="112"/>
      <c r="E133" s="112"/>
      <c r="F133" s="112"/>
      <c r="G133" s="112"/>
      <c r="H133" s="112"/>
      <c r="I133" s="95"/>
      <c r="J133" s="95"/>
      <c r="K133" s="95"/>
    </row>
    <row r="134" spans="2:11">
      <c r="B134" s="94"/>
      <c r="C134" s="95"/>
      <c r="D134" s="112"/>
      <c r="E134" s="112"/>
      <c r="F134" s="112"/>
      <c r="G134" s="112"/>
      <c r="H134" s="112"/>
      <c r="I134" s="95"/>
      <c r="J134" s="95"/>
      <c r="K134" s="95"/>
    </row>
    <row r="135" spans="2:11">
      <c r="B135" s="94"/>
      <c r="C135" s="95"/>
      <c r="D135" s="112"/>
      <c r="E135" s="112"/>
      <c r="F135" s="112"/>
      <c r="G135" s="112"/>
      <c r="H135" s="112"/>
      <c r="I135" s="95"/>
      <c r="J135" s="95"/>
      <c r="K135" s="95"/>
    </row>
    <row r="136" spans="2:11">
      <c r="B136" s="94"/>
      <c r="C136" s="95"/>
      <c r="D136" s="112"/>
      <c r="E136" s="112"/>
      <c r="F136" s="112"/>
      <c r="G136" s="112"/>
      <c r="H136" s="112"/>
      <c r="I136" s="95"/>
      <c r="J136" s="95"/>
      <c r="K136" s="95"/>
    </row>
    <row r="137" spans="2:11">
      <c r="B137" s="94"/>
      <c r="C137" s="95"/>
      <c r="D137" s="112"/>
      <c r="E137" s="112"/>
      <c r="F137" s="112"/>
      <c r="G137" s="112"/>
      <c r="H137" s="112"/>
      <c r="I137" s="95"/>
      <c r="J137" s="95"/>
      <c r="K137" s="95"/>
    </row>
    <row r="138" spans="2:11">
      <c r="B138" s="94"/>
      <c r="C138" s="95"/>
      <c r="D138" s="112"/>
      <c r="E138" s="112"/>
      <c r="F138" s="112"/>
      <c r="G138" s="112"/>
      <c r="H138" s="112"/>
      <c r="I138" s="95"/>
      <c r="J138" s="95"/>
      <c r="K138" s="95"/>
    </row>
    <row r="139" spans="2:11">
      <c r="B139" s="94"/>
      <c r="C139" s="95"/>
      <c r="D139" s="112"/>
      <c r="E139" s="112"/>
      <c r="F139" s="112"/>
      <c r="G139" s="112"/>
      <c r="H139" s="112"/>
      <c r="I139" s="95"/>
      <c r="J139" s="95"/>
      <c r="K139" s="95"/>
    </row>
    <row r="140" spans="2:11">
      <c r="B140" s="94"/>
      <c r="C140" s="95"/>
      <c r="D140" s="112"/>
      <c r="E140" s="112"/>
      <c r="F140" s="112"/>
      <c r="G140" s="112"/>
      <c r="H140" s="112"/>
      <c r="I140" s="95"/>
      <c r="J140" s="95"/>
      <c r="K140" s="95"/>
    </row>
    <row r="141" spans="2:11">
      <c r="B141" s="94"/>
      <c r="C141" s="95"/>
      <c r="D141" s="112"/>
      <c r="E141" s="112"/>
      <c r="F141" s="112"/>
      <c r="G141" s="112"/>
      <c r="H141" s="112"/>
      <c r="I141" s="95"/>
      <c r="J141" s="95"/>
      <c r="K141" s="95"/>
    </row>
    <row r="142" spans="2:11">
      <c r="B142" s="94"/>
      <c r="C142" s="95"/>
      <c r="D142" s="112"/>
      <c r="E142" s="112"/>
      <c r="F142" s="112"/>
      <c r="G142" s="112"/>
      <c r="H142" s="112"/>
      <c r="I142" s="95"/>
      <c r="J142" s="95"/>
      <c r="K142" s="95"/>
    </row>
    <row r="143" spans="2:11">
      <c r="B143" s="94"/>
      <c r="C143" s="95"/>
      <c r="D143" s="112"/>
      <c r="E143" s="112"/>
      <c r="F143" s="112"/>
      <c r="G143" s="112"/>
      <c r="H143" s="112"/>
      <c r="I143" s="95"/>
      <c r="J143" s="95"/>
      <c r="K143" s="95"/>
    </row>
    <row r="144" spans="2:11">
      <c r="B144" s="94"/>
      <c r="C144" s="95"/>
      <c r="D144" s="112"/>
      <c r="E144" s="112"/>
      <c r="F144" s="112"/>
      <c r="G144" s="112"/>
      <c r="H144" s="112"/>
      <c r="I144" s="95"/>
      <c r="J144" s="95"/>
      <c r="K144" s="95"/>
    </row>
    <row r="145" spans="2:11">
      <c r="B145" s="94"/>
      <c r="C145" s="95"/>
      <c r="D145" s="112"/>
      <c r="E145" s="112"/>
      <c r="F145" s="112"/>
      <c r="G145" s="112"/>
      <c r="H145" s="112"/>
      <c r="I145" s="95"/>
      <c r="J145" s="95"/>
      <c r="K145" s="95"/>
    </row>
    <row r="146" spans="2:11">
      <c r="B146" s="94"/>
      <c r="C146" s="95"/>
      <c r="D146" s="112"/>
      <c r="E146" s="112"/>
      <c r="F146" s="112"/>
      <c r="G146" s="112"/>
      <c r="H146" s="112"/>
      <c r="I146" s="95"/>
      <c r="J146" s="95"/>
      <c r="K146" s="95"/>
    </row>
    <row r="147" spans="2:11">
      <c r="B147" s="94"/>
      <c r="C147" s="95"/>
      <c r="D147" s="112"/>
      <c r="E147" s="112"/>
      <c r="F147" s="112"/>
      <c r="G147" s="112"/>
      <c r="H147" s="112"/>
      <c r="I147" s="95"/>
      <c r="J147" s="95"/>
      <c r="K147" s="95"/>
    </row>
    <row r="148" spans="2:11">
      <c r="B148" s="94"/>
      <c r="C148" s="95"/>
      <c r="D148" s="112"/>
      <c r="E148" s="112"/>
      <c r="F148" s="112"/>
      <c r="G148" s="112"/>
      <c r="H148" s="112"/>
      <c r="I148" s="95"/>
      <c r="J148" s="95"/>
      <c r="K148" s="95"/>
    </row>
    <row r="149" spans="2:11">
      <c r="B149" s="94"/>
      <c r="C149" s="95"/>
      <c r="D149" s="112"/>
      <c r="E149" s="112"/>
      <c r="F149" s="112"/>
      <c r="G149" s="112"/>
      <c r="H149" s="112"/>
      <c r="I149" s="95"/>
      <c r="J149" s="95"/>
      <c r="K149" s="95"/>
    </row>
    <row r="150" spans="2:11">
      <c r="B150" s="94"/>
      <c r="C150" s="95"/>
      <c r="D150" s="112"/>
      <c r="E150" s="112"/>
      <c r="F150" s="112"/>
      <c r="G150" s="112"/>
      <c r="H150" s="112"/>
      <c r="I150" s="95"/>
      <c r="J150" s="95"/>
      <c r="K150" s="95"/>
    </row>
    <row r="151" spans="2:11">
      <c r="B151" s="94"/>
      <c r="C151" s="95"/>
      <c r="D151" s="112"/>
      <c r="E151" s="112"/>
      <c r="F151" s="112"/>
      <c r="G151" s="112"/>
      <c r="H151" s="112"/>
      <c r="I151" s="95"/>
      <c r="J151" s="95"/>
      <c r="K151" s="95"/>
    </row>
    <row r="152" spans="2:11">
      <c r="B152" s="94"/>
      <c r="C152" s="95"/>
      <c r="D152" s="112"/>
      <c r="E152" s="112"/>
      <c r="F152" s="112"/>
      <c r="G152" s="112"/>
      <c r="H152" s="112"/>
      <c r="I152" s="95"/>
      <c r="J152" s="95"/>
      <c r="K152" s="95"/>
    </row>
    <row r="153" spans="2:11">
      <c r="B153" s="94"/>
      <c r="C153" s="95"/>
      <c r="D153" s="112"/>
      <c r="E153" s="112"/>
      <c r="F153" s="112"/>
      <c r="G153" s="112"/>
      <c r="H153" s="112"/>
      <c r="I153" s="95"/>
      <c r="J153" s="95"/>
      <c r="K153" s="95"/>
    </row>
    <row r="154" spans="2:11">
      <c r="B154" s="94"/>
      <c r="C154" s="95"/>
      <c r="D154" s="112"/>
      <c r="E154" s="112"/>
      <c r="F154" s="112"/>
      <c r="G154" s="112"/>
      <c r="H154" s="112"/>
      <c r="I154" s="95"/>
      <c r="J154" s="95"/>
      <c r="K154" s="95"/>
    </row>
    <row r="155" spans="2:11">
      <c r="B155" s="94"/>
      <c r="C155" s="95"/>
      <c r="D155" s="112"/>
      <c r="E155" s="112"/>
      <c r="F155" s="112"/>
      <c r="G155" s="112"/>
      <c r="H155" s="112"/>
      <c r="I155" s="95"/>
      <c r="J155" s="95"/>
      <c r="K155" s="95"/>
    </row>
    <row r="156" spans="2:11">
      <c r="B156" s="94"/>
      <c r="C156" s="95"/>
      <c r="D156" s="112"/>
      <c r="E156" s="112"/>
      <c r="F156" s="112"/>
      <c r="G156" s="112"/>
      <c r="H156" s="112"/>
      <c r="I156" s="95"/>
      <c r="J156" s="95"/>
      <c r="K156" s="95"/>
    </row>
    <row r="157" spans="2:11">
      <c r="B157" s="94"/>
      <c r="C157" s="95"/>
      <c r="D157" s="112"/>
      <c r="E157" s="112"/>
      <c r="F157" s="112"/>
      <c r="G157" s="112"/>
      <c r="H157" s="112"/>
      <c r="I157" s="95"/>
      <c r="J157" s="95"/>
      <c r="K157" s="95"/>
    </row>
    <row r="158" spans="2:11">
      <c r="B158" s="94"/>
      <c r="C158" s="95"/>
      <c r="D158" s="112"/>
      <c r="E158" s="112"/>
      <c r="F158" s="112"/>
      <c r="G158" s="112"/>
      <c r="H158" s="112"/>
      <c r="I158" s="95"/>
      <c r="J158" s="95"/>
      <c r="K158" s="95"/>
    </row>
    <row r="159" spans="2:11">
      <c r="B159" s="94"/>
      <c r="C159" s="95"/>
      <c r="D159" s="112"/>
      <c r="E159" s="112"/>
      <c r="F159" s="112"/>
      <c r="G159" s="112"/>
      <c r="H159" s="112"/>
      <c r="I159" s="95"/>
      <c r="J159" s="95"/>
      <c r="K159" s="95"/>
    </row>
    <row r="160" spans="2:11">
      <c r="B160" s="94"/>
      <c r="C160" s="95"/>
      <c r="D160" s="112"/>
      <c r="E160" s="112"/>
      <c r="F160" s="112"/>
      <c r="G160" s="112"/>
      <c r="H160" s="112"/>
      <c r="I160" s="95"/>
      <c r="J160" s="95"/>
      <c r="K160" s="95"/>
    </row>
    <row r="161" spans="2:11">
      <c r="B161" s="94"/>
      <c r="C161" s="95"/>
      <c r="D161" s="112"/>
      <c r="E161" s="112"/>
      <c r="F161" s="112"/>
      <c r="G161" s="112"/>
      <c r="H161" s="112"/>
      <c r="I161" s="95"/>
      <c r="J161" s="95"/>
      <c r="K161" s="95"/>
    </row>
    <row r="162" spans="2:11">
      <c r="B162" s="94"/>
      <c r="C162" s="95"/>
      <c r="D162" s="112"/>
      <c r="E162" s="112"/>
      <c r="F162" s="112"/>
      <c r="G162" s="112"/>
      <c r="H162" s="112"/>
      <c r="I162" s="95"/>
      <c r="J162" s="95"/>
      <c r="K162" s="95"/>
    </row>
    <row r="163" spans="2:11">
      <c r="B163" s="94"/>
      <c r="C163" s="95"/>
      <c r="D163" s="112"/>
      <c r="E163" s="112"/>
      <c r="F163" s="112"/>
      <c r="G163" s="112"/>
      <c r="H163" s="112"/>
      <c r="I163" s="95"/>
      <c r="J163" s="95"/>
      <c r="K163" s="95"/>
    </row>
    <row r="164" spans="2:11">
      <c r="B164" s="94"/>
      <c r="C164" s="95"/>
      <c r="D164" s="112"/>
      <c r="E164" s="112"/>
      <c r="F164" s="112"/>
      <c r="G164" s="112"/>
      <c r="H164" s="112"/>
      <c r="I164" s="95"/>
      <c r="J164" s="95"/>
      <c r="K164" s="95"/>
    </row>
    <row r="165" spans="2:11">
      <c r="B165" s="94"/>
      <c r="C165" s="95"/>
      <c r="D165" s="112"/>
      <c r="E165" s="112"/>
      <c r="F165" s="112"/>
      <c r="G165" s="112"/>
      <c r="H165" s="112"/>
      <c r="I165" s="95"/>
      <c r="J165" s="95"/>
      <c r="K165" s="95"/>
    </row>
    <row r="166" spans="2:11">
      <c r="B166" s="94"/>
      <c r="C166" s="95"/>
      <c r="D166" s="112"/>
      <c r="E166" s="112"/>
      <c r="F166" s="112"/>
      <c r="G166" s="112"/>
      <c r="H166" s="112"/>
      <c r="I166" s="95"/>
      <c r="J166" s="95"/>
      <c r="K166" s="95"/>
    </row>
    <row r="167" spans="2:11">
      <c r="B167" s="94"/>
      <c r="C167" s="95"/>
      <c r="D167" s="112"/>
      <c r="E167" s="112"/>
      <c r="F167" s="112"/>
      <c r="G167" s="112"/>
      <c r="H167" s="112"/>
      <c r="I167" s="95"/>
      <c r="J167" s="95"/>
      <c r="K167" s="95"/>
    </row>
    <row r="168" spans="2:11">
      <c r="B168" s="94"/>
      <c r="C168" s="95"/>
      <c r="D168" s="112"/>
      <c r="E168" s="112"/>
      <c r="F168" s="112"/>
      <c r="G168" s="112"/>
      <c r="H168" s="112"/>
      <c r="I168" s="95"/>
      <c r="J168" s="95"/>
      <c r="K168" s="95"/>
    </row>
    <row r="169" spans="2:11">
      <c r="B169" s="94"/>
      <c r="C169" s="95"/>
      <c r="D169" s="112"/>
      <c r="E169" s="112"/>
      <c r="F169" s="112"/>
      <c r="G169" s="112"/>
      <c r="H169" s="112"/>
      <c r="I169" s="95"/>
      <c r="J169" s="95"/>
      <c r="K169" s="95"/>
    </row>
    <row r="170" spans="2:11">
      <c r="B170" s="94"/>
      <c r="C170" s="95"/>
      <c r="D170" s="112"/>
      <c r="E170" s="112"/>
      <c r="F170" s="112"/>
      <c r="G170" s="112"/>
      <c r="H170" s="112"/>
      <c r="I170" s="95"/>
      <c r="J170" s="95"/>
      <c r="K170" s="95"/>
    </row>
    <row r="171" spans="2:11">
      <c r="B171" s="94"/>
      <c r="C171" s="95"/>
      <c r="D171" s="112"/>
      <c r="E171" s="112"/>
      <c r="F171" s="112"/>
      <c r="G171" s="112"/>
      <c r="H171" s="112"/>
      <c r="I171" s="95"/>
      <c r="J171" s="95"/>
      <c r="K171" s="95"/>
    </row>
    <row r="172" spans="2:11">
      <c r="B172" s="94"/>
      <c r="C172" s="95"/>
      <c r="D172" s="112"/>
      <c r="E172" s="112"/>
      <c r="F172" s="112"/>
      <c r="G172" s="112"/>
      <c r="H172" s="112"/>
      <c r="I172" s="95"/>
      <c r="J172" s="95"/>
      <c r="K172" s="95"/>
    </row>
    <row r="173" spans="2:11">
      <c r="B173" s="94"/>
      <c r="C173" s="95"/>
      <c r="D173" s="112"/>
      <c r="E173" s="112"/>
      <c r="F173" s="112"/>
      <c r="G173" s="112"/>
      <c r="H173" s="112"/>
      <c r="I173" s="95"/>
      <c r="J173" s="95"/>
      <c r="K173" s="95"/>
    </row>
    <row r="174" spans="2:11">
      <c r="B174" s="94"/>
      <c r="C174" s="95"/>
      <c r="D174" s="112"/>
      <c r="E174" s="112"/>
      <c r="F174" s="112"/>
      <c r="G174" s="112"/>
      <c r="H174" s="112"/>
      <c r="I174" s="95"/>
      <c r="J174" s="95"/>
      <c r="K174" s="95"/>
    </row>
    <row r="175" spans="2:11">
      <c r="B175" s="94"/>
      <c r="C175" s="95"/>
      <c r="D175" s="112"/>
      <c r="E175" s="112"/>
      <c r="F175" s="112"/>
      <c r="G175" s="112"/>
      <c r="H175" s="112"/>
      <c r="I175" s="95"/>
      <c r="J175" s="95"/>
      <c r="K175" s="95"/>
    </row>
    <row r="176" spans="2:11">
      <c r="B176" s="94"/>
      <c r="C176" s="95"/>
      <c r="D176" s="112"/>
      <c r="E176" s="112"/>
      <c r="F176" s="112"/>
      <c r="G176" s="112"/>
      <c r="H176" s="112"/>
      <c r="I176" s="95"/>
      <c r="J176" s="95"/>
      <c r="K176" s="95"/>
    </row>
    <row r="177" spans="2:11">
      <c r="B177" s="94"/>
      <c r="C177" s="95"/>
      <c r="D177" s="112"/>
      <c r="E177" s="112"/>
      <c r="F177" s="112"/>
      <c r="G177" s="112"/>
      <c r="H177" s="112"/>
      <c r="I177" s="95"/>
      <c r="J177" s="95"/>
      <c r="K177" s="95"/>
    </row>
    <row r="178" spans="2:11">
      <c r="B178" s="94"/>
      <c r="C178" s="95"/>
      <c r="D178" s="112"/>
      <c r="E178" s="112"/>
      <c r="F178" s="112"/>
      <c r="G178" s="112"/>
      <c r="H178" s="112"/>
      <c r="I178" s="95"/>
      <c r="J178" s="95"/>
      <c r="K178" s="95"/>
    </row>
    <row r="179" spans="2:11">
      <c r="B179" s="94"/>
      <c r="C179" s="95"/>
      <c r="D179" s="112"/>
      <c r="E179" s="112"/>
      <c r="F179" s="112"/>
      <c r="G179" s="112"/>
      <c r="H179" s="112"/>
      <c r="I179" s="95"/>
      <c r="J179" s="95"/>
      <c r="K179" s="95"/>
    </row>
    <row r="180" spans="2:11">
      <c r="B180" s="94"/>
      <c r="C180" s="95"/>
      <c r="D180" s="112"/>
      <c r="E180" s="112"/>
      <c r="F180" s="112"/>
      <c r="G180" s="112"/>
      <c r="H180" s="112"/>
      <c r="I180" s="95"/>
      <c r="J180" s="95"/>
      <c r="K180" s="95"/>
    </row>
    <row r="181" spans="2:11">
      <c r="B181" s="94"/>
      <c r="C181" s="95"/>
      <c r="D181" s="112"/>
      <c r="E181" s="112"/>
      <c r="F181" s="112"/>
      <c r="G181" s="112"/>
      <c r="H181" s="112"/>
      <c r="I181" s="95"/>
      <c r="J181" s="95"/>
      <c r="K181" s="95"/>
    </row>
    <row r="182" spans="2:11">
      <c r="B182" s="94"/>
      <c r="C182" s="95"/>
      <c r="D182" s="112"/>
      <c r="E182" s="112"/>
      <c r="F182" s="112"/>
      <c r="G182" s="112"/>
      <c r="H182" s="112"/>
      <c r="I182" s="95"/>
      <c r="J182" s="95"/>
      <c r="K182" s="95"/>
    </row>
    <row r="183" spans="2:11">
      <c r="B183" s="94"/>
      <c r="C183" s="95"/>
      <c r="D183" s="112"/>
      <c r="E183" s="112"/>
      <c r="F183" s="112"/>
      <c r="G183" s="112"/>
      <c r="H183" s="112"/>
      <c r="I183" s="95"/>
      <c r="J183" s="95"/>
      <c r="K183" s="95"/>
    </row>
    <row r="184" spans="2:11">
      <c r="B184" s="94"/>
      <c r="C184" s="95"/>
      <c r="D184" s="112"/>
      <c r="E184" s="112"/>
      <c r="F184" s="112"/>
      <c r="G184" s="112"/>
      <c r="H184" s="112"/>
      <c r="I184" s="95"/>
      <c r="J184" s="95"/>
      <c r="K184" s="95"/>
    </row>
    <row r="185" spans="2:11">
      <c r="B185" s="94"/>
      <c r="C185" s="95"/>
      <c r="D185" s="112"/>
      <c r="E185" s="112"/>
      <c r="F185" s="112"/>
      <c r="G185" s="112"/>
      <c r="H185" s="112"/>
      <c r="I185" s="95"/>
      <c r="J185" s="95"/>
      <c r="K185" s="95"/>
    </row>
    <row r="186" spans="2:11">
      <c r="B186" s="94"/>
      <c r="C186" s="95"/>
      <c r="D186" s="112"/>
      <c r="E186" s="112"/>
      <c r="F186" s="112"/>
      <c r="G186" s="112"/>
      <c r="H186" s="112"/>
      <c r="I186" s="95"/>
      <c r="J186" s="95"/>
      <c r="K186" s="95"/>
    </row>
    <row r="187" spans="2:11">
      <c r="B187" s="94"/>
      <c r="C187" s="95"/>
      <c r="D187" s="112"/>
      <c r="E187" s="112"/>
      <c r="F187" s="112"/>
      <c r="G187" s="112"/>
      <c r="H187" s="112"/>
      <c r="I187" s="95"/>
      <c r="J187" s="95"/>
      <c r="K187" s="95"/>
    </row>
    <row r="188" spans="2:11">
      <c r="B188" s="94"/>
      <c r="C188" s="95"/>
      <c r="D188" s="112"/>
      <c r="E188" s="112"/>
      <c r="F188" s="112"/>
      <c r="G188" s="112"/>
      <c r="H188" s="112"/>
      <c r="I188" s="95"/>
      <c r="J188" s="95"/>
      <c r="K188" s="95"/>
    </row>
    <row r="189" spans="2:11">
      <c r="B189" s="94"/>
      <c r="C189" s="95"/>
      <c r="D189" s="112"/>
      <c r="E189" s="112"/>
      <c r="F189" s="112"/>
      <c r="G189" s="112"/>
      <c r="H189" s="112"/>
      <c r="I189" s="95"/>
      <c r="J189" s="95"/>
      <c r="K189" s="95"/>
    </row>
    <row r="190" spans="2:11">
      <c r="B190" s="94"/>
      <c r="C190" s="95"/>
      <c r="D190" s="112"/>
      <c r="E190" s="112"/>
      <c r="F190" s="112"/>
      <c r="G190" s="112"/>
      <c r="H190" s="112"/>
      <c r="I190" s="95"/>
      <c r="J190" s="95"/>
      <c r="K190" s="95"/>
    </row>
    <row r="191" spans="2:11">
      <c r="B191" s="94"/>
      <c r="C191" s="95"/>
      <c r="D191" s="112"/>
      <c r="E191" s="112"/>
      <c r="F191" s="112"/>
      <c r="G191" s="112"/>
      <c r="H191" s="112"/>
      <c r="I191" s="95"/>
      <c r="J191" s="95"/>
      <c r="K191" s="95"/>
    </row>
    <row r="192" spans="2:11">
      <c r="B192" s="94"/>
      <c r="C192" s="95"/>
      <c r="D192" s="112"/>
      <c r="E192" s="112"/>
      <c r="F192" s="112"/>
      <c r="G192" s="112"/>
      <c r="H192" s="112"/>
      <c r="I192" s="95"/>
      <c r="J192" s="95"/>
      <c r="K192" s="95"/>
    </row>
    <row r="193" spans="2:11">
      <c r="B193" s="94"/>
      <c r="C193" s="95"/>
      <c r="D193" s="112"/>
      <c r="E193" s="112"/>
      <c r="F193" s="112"/>
      <c r="G193" s="112"/>
      <c r="H193" s="112"/>
      <c r="I193" s="95"/>
      <c r="J193" s="95"/>
      <c r="K193" s="95"/>
    </row>
    <row r="194" spans="2:11">
      <c r="B194" s="94"/>
      <c r="C194" s="95"/>
      <c r="D194" s="112"/>
      <c r="E194" s="112"/>
      <c r="F194" s="112"/>
      <c r="G194" s="112"/>
      <c r="H194" s="112"/>
      <c r="I194" s="95"/>
      <c r="J194" s="95"/>
      <c r="K194" s="95"/>
    </row>
    <row r="195" spans="2:11">
      <c r="B195" s="94"/>
      <c r="C195" s="95"/>
      <c r="D195" s="112"/>
      <c r="E195" s="112"/>
      <c r="F195" s="112"/>
      <c r="G195" s="112"/>
      <c r="H195" s="112"/>
      <c r="I195" s="95"/>
      <c r="J195" s="95"/>
      <c r="K195" s="95"/>
    </row>
    <row r="196" spans="2:11">
      <c r="B196" s="94"/>
      <c r="C196" s="95"/>
      <c r="D196" s="112"/>
      <c r="E196" s="112"/>
      <c r="F196" s="112"/>
      <c r="G196" s="112"/>
      <c r="H196" s="112"/>
      <c r="I196" s="95"/>
      <c r="J196" s="95"/>
      <c r="K196" s="95"/>
    </row>
    <row r="197" spans="2:11">
      <c r="B197" s="94"/>
      <c r="C197" s="95"/>
      <c r="D197" s="112"/>
      <c r="E197" s="112"/>
      <c r="F197" s="112"/>
      <c r="G197" s="112"/>
      <c r="H197" s="112"/>
      <c r="I197" s="95"/>
      <c r="J197" s="95"/>
      <c r="K197" s="95"/>
    </row>
    <row r="198" spans="2:11">
      <c r="B198" s="94"/>
      <c r="C198" s="95"/>
      <c r="D198" s="112"/>
      <c r="E198" s="112"/>
      <c r="F198" s="112"/>
      <c r="G198" s="112"/>
      <c r="H198" s="112"/>
      <c r="I198" s="95"/>
      <c r="J198" s="95"/>
      <c r="K198" s="95"/>
    </row>
    <row r="199" spans="2:11">
      <c r="B199" s="94"/>
      <c r="C199" s="95"/>
      <c r="D199" s="112"/>
      <c r="E199" s="112"/>
      <c r="F199" s="112"/>
      <c r="G199" s="112"/>
      <c r="H199" s="112"/>
      <c r="I199" s="95"/>
      <c r="J199" s="95"/>
      <c r="K199" s="95"/>
    </row>
    <row r="200" spans="2:11">
      <c r="B200" s="94"/>
      <c r="C200" s="95"/>
      <c r="D200" s="112"/>
      <c r="E200" s="112"/>
      <c r="F200" s="112"/>
      <c r="G200" s="112"/>
      <c r="H200" s="112"/>
      <c r="I200" s="95"/>
      <c r="J200" s="95"/>
      <c r="K200" s="95"/>
    </row>
    <row r="201" spans="2:11">
      <c r="B201" s="94"/>
      <c r="C201" s="95"/>
      <c r="D201" s="112"/>
      <c r="E201" s="112"/>
      <c r="F201" s="112"/>
      <c r="G201" s="112"/>
      <c r="H201" s="112"/>
      <c r="I201" s="95"/>
      <c r="J201" s="95"/>
      <c r="K201" s="95"/>
    </row>
    <row r="202" spans="2:11">
      <c r="B202" s="94"/>
      <c r="C202" s="95"/>
      <c r="D202" s="112"/>
      <c r="E202" s="112"/>
      <c r="F202" s="112"/>
      <c r="G202" s="112"/>
      <c r="H202" s="112"/>
      <c r="I202" s="95"/>
      <c r="J202" s="95"/>
      <c r="K202" s="95"/>
    </row>
    <row r="203" spans="2:11">
      <c r="B203" s="94"/>
      <c r="C203" s="95"/>
      <c r="D203" s="112"/>
      <c r="E203" s="112"/>
      <c r="F203" s="112"/>
      <c r="G203" s="112"/>
      <c r="H203" s="112"/>
      <c r="I203" s="95"/>
      <c r="J203" s="95"/>
      <c r="K203" s="95"/>
    </row>
    <row r="204" spans="2:11">
      <c r="B204" s="94"/>
      <c r="C204" s="95"/>
      <c r="D204" s="112"/>
      <c r="E204" s="112"/>
      <c r="F204" s="112"/>
      <c r="G204" s="112"/>
      <c r="H204" s="112"/>
      <c r="I204" s="95"/>
      <c r="J204" s="95"/>
      <c r="K204" s="95"/>
    </row>
    <row r="205" spans="2:11">
      <c r="B205" s="94"/>
      <c r="C205" s="95"/>
      <c r="D205" s="112"/>
      <c r="E205" s="112"/>
      <c r="F205" s="112"/>
      <c r="G205" s="112"/>
      <c r="H205" s="112"/>
      <c r="I205" s="95"/>
      <c r="J205" s="95"/>
      <c r="K205" s="95"/>
    </row>
    <row r="206" spans="2:11">
      <c r="B206" s="94"/>
      <c r="C206" s="95"/>
      <c r="D206" s="112"/>
      <c r="E206" s="112"/>
      <c r="F206" s="112"/>
      <c r="G206" s="112"/>
      <c r="H206" s="112"/>
      <c r="I206" s="95"/>
      <c r="J206" s="95"/>
      <c r="K206" s="95"/>
    </row>
    <row r="207" spans="2:11">
      <c r="B207" s="94"/>
      <c r="C207" s="95"/>
      <c r="D207" s="112"/>
      <c r="E207" s="112"/>
      <c r="F207" s="112"/>
      <c r="G207" s="112"/>
      <c r="H207" s="112"/>
      <c r="I207" s="95"/>
      <c r="J207" s="95"/>
      <c r="K207" s="95"/>
    </row>
    <row r="208" spans="2:11">
      <c r="B208" s="94"/>
      <c r="C208" s="95"/>
      <c r="D208" s="112"/>
      <c r="E208" s="112"/>
      <c r="F208" s="112"/>
      <c r="G208" s="112"/>
      <c r="H208" s="112"/>
      <c r="I208" s="95"/>
      <c r="J208" s="95"/>
      <c r="K208" s="95"/>
    </row>
    <row r="209" spans="2:11">
      <c r="B209" s="94"/>
      <c r="C209" s="95"/>
      <c r="D209" s="112"/>
      <c r="E209" s="112"/>
      <c r="F209" s="112"/>
      <c r="G209" s="112"/>
      <c r="H209" s="112"/>
      <c r="I209" s="95"/>
      <c r="J209" s="95"/>
      <c r="K209" s="95"/>
    </row>
    <row r="210" spans="2:11">
      <c r="B210" s="94"/>
      <c r="C210" s="95"/>
      <c r="D210" s="112"/>
      <c r="E210" s="112"/>
      <c r="F210" s="112"/>
      <c r="G210" s="112"/>
      <c r="H210" s="112"/>
      <c r="I210" s="95"/>
      <c r="J210" s="95"/>
      <c r="K210" s="95"/>
    </row>
    <row r="211" spans="2:11">
      <c r="B211" s="94"/>
      <c r="C211" s="95"/>
      <c r="D211" s="112"/>
      <c r="E211" s="112"/>
      <c r="F211" s="112"/>
      <c r="G211" s="112"/>
      <c r="H211" s="112"/>
      <c r="I211" s="95"/>
      <c r="J211" s="95"/>
      <c r="K211" s="95"/>
    </row>
    <row r="212" spans="2:11">
      <c r="B212" s="94"/>
      <c r="C212" s="95"/>
      <c r="D212" s="112"/>
      <c r="E212" s="112"/>
      <c r="F212" s="112"/>
      <c r="G212" s="112"/>
      <c r="H212" s="112"/>
      <c r="I212" s="95"/>
      <c r="J212" s="95"/>
      <c r="K212" s="95"/>
    </row>
    <row r="213" spans="2:11">
      <c r="B213" s="94"/>
      <c r="C213" s="95"/>
      <c r="D213" s="112"/>
      <c r="E213" s="112"/>
      <c r="F213" s="112"/>
      <c r="G213" s="112"/>
      <c r="H213" s="112"/>
      <c r="I213" s="95"/>
      <c r="J213" s="95"/>
      <c r="K213" s="95"/>
    </row>
    <row r="214" spans="2:11">
      <c r="B214" s="94"/>
      <c r="C214" s="95"/>
      <c r="D214" s="112"/>
      <c r="E214" s="112"/>
      <c r="F214" s="112"/>
      <c r="G214" s="112"/>
      <c r="H214" s="112"/>
      <c r="I214" s="95"/>
      <c r="J214" s="95"/>
      <c r="K214" s="95"/>
    </row>
    <row r="215" spans="2:11">
      <c r="B215" s="94"/>
      <c r="C215" s="95"/>
      <c r="D215" s="112"/>
      <c r="E215" s="112"/>
      <c r="F215" s="112"/>
      <c r="G215" s="112"/>
      <c r="H215" s="112"/>
      <c r="I215" s="95"/>
      <c r="J215" s="95"/>
      <c r="K215" s="95"/>
    </row>
    <row r="216" spans="2:11">
      <c r="B216" s="94"/>
      <c r="C216" s="95"/>
      <c r="D216" s="112"/>
      <c r="E216" s="112"/>
      <c r="F216" s="112"/>
      <c r="G216" s="112"/>
      <c r="H216" s="112"/>
      <c r="I216" s="95"/>
      <c r="J216" s="95"/>
      <c r="K216" s="95"/>
    </row>
    <row r="217" spans="2:11">
      <c r="B217" s="94"/>
      <c r="C217" s="95"/>
      <c r="D217" s="112"/>
      <c r="E217" s="112"/>
      <c r="F217" s="112"/>
      <c r="G217" s="112"/>
      <c r="H217" s="112"/>
      <c r="I217" s="95"/>
      <c r="J217" s="95"/>
      <c r="K217" s="95"/>
    </row>
    <row r="218" spans="2:11">
      <c r="B218" s="94"/>
      <c r="C218" s="95"/>
      <c r="D218" s="112"/>
      <c r="E218" s="112"/>
      <c r="F218" s="112"/>
      <c r="G218" s="112"/>
      <c r="H218" s="112"/>
      <c r="I218" s="95"/>
      <c r="J218" s="95"/>
      <c r="K218" s="95"/>
    </row>
    <row r="219" spans="2:11">
      <c r="B219" s="94"/>
      <c r="C219" s="95"/>
      <c r="D219" s="112"/>
      <c r="E219" s="112"/>
      <c r="F219" s="112"/>
      <c r="G219" s="112"/>
      <c r="H219" s="112"/>
      <c r="I219" s="95"/>
      <c r="J219" s="95"/>
      <c r="K219" s="95"/>
    </row>
    <row r="220" spans="2:11">
      <c r="B220" s="94"/>
      <c r="C220" s="95"/>
      <c r="D220" s="112"/>
      <c r="E220" s="112"/>
      <c r="F220" s="112"/>
      <c r="G220" s="112"/>
      <c r="H220" s="112"/>
      <c r="I220" s="95"/>
      <c r="J220" s="95"/>
      <c r="K220" s="95"/>
    </row>
    <row r="221" spans="2:11">
      <c r="B221" s="94"/>
      <c r="C221" s="95"/>
      <c r="D221" s="112"/>
      <c r="E221" s="112"/>
      <c r="F221" s="112"/>
      <c r="G221" s="112"/>
      <c r="H221" s="112"/>
      <c r="I221" s="95"/>
      <c r="J221" s="95"/>
      <c r="K221" s="95"/>
    </row>
    <row r="222" spans="2:11">
      <c r="B222" s="94"/>
      <c r="C222" s="95"/>
      <c r="D222" s="112"/>
      <c r="E222" s="112"/>
      <c r="F222" s="112"/>
      <c r="G222" s="112"/>
      <c r="H222" s="112"/>
      <c r="I222" s="95"/>
      <c r="J222" s="95"/>
      <c r="K222" s="95"/>
    </row>
    <row r="223" spans="2:11">
      <c r="B223" s="94"/>
      <c r="C223" s="95"/>
      <c r="D223" s="112"/>
      <c r="E223" s="112"/>
      <c r="F223" s="112"/>
      <c r="G223" s="112"/>
      <c r="H223" s="112"/>
      <c r="I223" s="95"/>
      <c r="J223" s="95"/>
      <c r="K223" s="95"/>
    </row>
    <row r="224" spans="2:11">
      <c r="B224" s="94"/>
      <c r="C224" s="95"/>
      <c r="D224" s="112"/>
      <c r="E224" s="112"/>
      <c r="F224" s="112"/>
      <c r="G224" s="112"/>
      <c r="H224" s="112"/>
      <c r="I224" s="95"/>
      <c r="J224" s="95"/>
      <c r="K224" s="95"/>
    </row>
    <row r="225" spans="2:11">
      <c r="B225" s="94"/>
      <c r="C225" s="95"/>
      <c r="D225" s="112"/>
      <c r="E225" s="112"/>
      <c r="F225" s="112"/>
      <c r="G225" s="112"/>
      <c r="H225" s="112"/>
      <c r="I225" s="95"/>
      <c r="J225" s="95"/>
      <c r="K225" s="95"/>
    </row>
    <row r="226" spans="2:11">
      <c r="B226" s="94"/>
      <c r="C226" s="95"/>
      <c r="D226" s="112"/>
      <c r="E226" s="112"/>
      <c r="F226" s="112"/>
      <c r="G226" s="112"/>
      <c r="H226" s="112"/>
      <c r="I226" s="95"/>
      <c r="J226" s="95"/>
      <c r="K226" s="95"/>
    </row>
    <row r="227" spans="2:11">
      <c r="B227" s="94"/>
      <c r="C227" s="95"/>
      <c r="D227" s="112"/>
      <c r="E227" s="112"/>
      <c r="F227" s="112"/>
      <c r="G227" s="112"/>
      <c r="H227" s="112"/>
      <c r="I227" s="95"/>
      <c r="J227" s="95"/>
      <c r="K227" s="95"/>
    </row>
    <row r="228" spans="2:11">
      <c r="B228" s="94"/>
      <c r="C228" s="95"/>
      <c r="D228" s="112"/>
      <c r="E228" s="112"/>
      <c r="F228" s="112"/>
      <c r="G228" s="112"/>
      <c r="H228" s="112"/>
      <c r="I228" s="95"/>
      <c r="J228" s="95"/>
      <c r="K228" s="95"/>
    </row>
    <row r="229" spans="2:11">
      <c r="B229" s="94"/>
      <c r="C229" s="95"/>
      <c r="D229" s="112"/>
      <c r="E229" s="112"/>
      <c r="F229" s="112"/>
      <c r="G229" s="112"/>
      <c r="H229" s="112"/>
      <c r="I229" s="95"/>
      <c r="J229" s="95"/>
      <c r="K229" s="95"/>
    </row>
    <row r="230" spans="2:11">
      <c r="B230" s="94"/>
      <c r="C230" s="95"/>
      <c r="D230" s="112"/>
      <c r="E230" s="112"/>
      <c r="F230" s="112"/>
      <c r="G230" s="112"/>
      <c r="H230" s="112"/>
      <c r="I230" s="95"/>
      <c r="J230" s="95"/>
      <c r="K230" s="95"/>
    </row>
    <row r="231" spans="2:11">
      <c r="B231" s="94"/>
      <c r="C231" s="95"/>
      <c r="D231" s="112"/>
      <c r="E231" s="112"/>
      <c r="F231" s="112"/>
      <c r="G231" s="112"/>
      <c r="H231" s="112"/>
      <c r="I231" s="95"/>
      <c r="J231" s="95"/>
      <c r="K231" s="95"/>
    </row>
    <row r="232" spans="2:11">
      <c r="B232" s="94"/>
      <c r="C232" s="95"/>
      <c r="D232" s="112"/>
      <c r="E232" s="112"/>
      <c r="F232" s="112"/>
      <c r="G232" s="112"/>
      <c r="H232" s="112"/>
      <c r="I232" s="95"/>
      <c r="J232" s="95"/>
      <c r="K232" s="95"/>
    </row>
    <row r="233" spans="2:11">
      <c r="B233" s="94"/>
      <c r="C233" s="95"/>
      <c r="D233" s="112"/>
      <c r="E233" s="112"/>
      <c r="F233" s="112"/>
      <c r="G233" s="112"/>
      <c r="H233" s="112"/>
      <c r="I233" s="95"/>
      <c r="J233" s="95"/>
      <c r="K233" s="95"/>
    </row>
    <row r="234" spans="2:11">
      <c r="B234" s="94"/>
      <c r="C234" s="95"/>
      <c r="D234" s="112"/>
      <c r="E234" s="112"/>
      <c r="F234" s="112"/>
      <c r="G234" s="112"/>
      <c r="H234" s="112"/>
      <c r="I234" s="95"/>
      <c r="J234" s="95"/>
      <c r="K234" s="95"/>
    </row>
    <row r="235" spans="2:11">
      <c r="B235" s="94"/>
      <c r="C235" s="95"/>
      <c r="D235" s="112"/>
      <c r="E235" s="112"/>
      <c r="F235" s="112"/>
      <c r="G235" s="112"/>
      <c r="H235" s="112"/>
      <c r="I235" s="95"/>
      <c r="J235" s="95"/>
      <c r="K235" s="95"/>
    </row>
    <row r="236" spans="2:11">
      <c r="B236" s="94"/>
      <c r="C236" s="95"/>
      <c r="D236" s="112"/>
      <c r="E236" s="112"/>
      <c r="F236" s="112"/>
      <c r="G236" s="112"/>
      <c r="H236" s="112"/>
      <c r="I236" s="95"/>
      <c r="J236" s="95"/>
      <c r="K236" s="95"/>
    </row>
    <row r="237" spans="2:11">
      <c r="B237" s="94"/>
      <c r="C237" s="95"/>
      <c r="D237" s="112"/>
      <c r="E237" s="112"/>
      <c r="F237" s="112"/>
      <c r="G237" s="112"/>
      <c r="H237" s="112"/>
      <c r="I237" s="95"/>
      <c r="J237" s="95"/>
      <c r="K237" s="95"/>
    </row>
    <row r="238" spans="2:11">
      <c r="B238" s="94"/>
      <c r="C238" s="95"/>
      <c r="D238" s="112"/>
      <c r="E238" s="112"/>
      <c r="F238" s="112"/>
      <c r="G238" s="112"/>
      <c r="H238" s="112"/>
      <c r="I238" s="95"/>
      <c r="J238" s="95"/>
      <c r="K238" s="95"/>
    </row>
    <row r="239" spans="2:11">
      <c r="B239" s="94"/>
      <c r="C239" s="95"/>
      <c r="D239" s="112"/>
      <c r="E239" s="112"/>
      <c r="F239" s="112"/>
      <c r="G239" s="112"/>
      <c r="H239" s="112"/>
      <c r="I239" s="95"/>
      <c r="J239" s="95"/>
      <c r="K239" s="95"/>
    </row>
    <row r="240" spans="2:11">
      <c r="B240" s="94"/>
      <c r="C240" s="95"/>
      <c r="D240" s="112"/>
      <c r="E240" s="112"/>
      <c r="F240" s="112"/>
      <c r="G240" s="112"/>
      <c r="H240" s="112"/>
      <c r="I240" s="95"/>
      <c r="J240" s="95"/>
      <c r="K240" s="95"/>
    </row>
    <row r="241" spans="2:11">
      <c r="B241" s="94"/>
      <c r="C241" s="95"/>
      <c r="D241" s="112"/>
      <c r="E241" s="112"/>
      <c r="F241" s="112"/>
      <c r="G241" s="112"/>
      <c r="H241" s="112"/>
      <c r="I241" s="95"/>
      <c r="J241" s="95"/>
      <c r="K241" s="95"/>
    </row>
    <row r="242" spans="2:11">
      <c r="B242" s="94"/>
      <c r="C242" s="95"/>
      <c r="D242" s="112"/>
      <c r="E242" s="112"/>
      <c r="F242" s="112"/>
      <c r="G242" s="112"/>
      <c r="H242" s="112"/>
      <c r="I242" s="95"/>
      <c r="J242" s="95"/>
      <c r="K242" s="95"/>
    </row>
    <row r="243" spans="2:11">
      <c r="B243" s="94"/>
      <c r="C243" s="95"/>
      <c r="D243" s="112"/>
      <c r="E243" s="112"/>
      <c r="F243" s="112"/>
      <c r="G243" s="112"/>
      <c r="H243" s="112"/>
      <c r="I243" s="95"/>
      <c r="J243" s="95"/>
      <c r="K243" s="95"/>
    </row>
    <row r="244" spans="2:11">
      <c r="B244" s="94"/>
      <c r="C244" s="95"/>
      <c r="D244" s="112"/>
      <c r="E244" s="112"/>
      <c r="F244" s="112"/>
      <c r="G244" s="112"/>
      <c r="H244" s="112"/>
      <c r="I244" s="95"/>
      <c r="J244" s="95"/>
      <c r="K244" s="95"/>
    </row>
    <row r="245" spans="2:11">
      <c r="B245" s="94"/>
      <c r="C245" s="95"/>
      <c r="D245" s="112"/>
      <c r="E245" s="112"/>
      <c r="F245" s="112"/>
      <c r="G245" s="112"/>
      <c r="H245" s="112"/>
      <c r="I245" s="95"/>
      <c r="J245" s="95"/>
      <c r="K245" s="95"/>
    </row>
    <row r="246" spans="2:11">
      <c r="B246" s="94"/>
      <c r="C246" s="95"/>
      <c r="D246" s="112"/>
      <c r="E246" s="112"/>
      <c r="F246" s="112"/>
      <c r="G246" s="112"/>
      <c r="H246" s="112"/>
      <c r="I246" s="95"/>
      <c r="J246" s="95"/>
      <c r="K246" s="95"/>
    </row>
    <row r="247" spans="2:11">
      <c r="B247" s="94"/>
      <c r="C247" s="95"/>
      <c r="D247" s="112"/>
      <c r="E247" s="112"/>
      <c r="F247" s="112"/>
      <c r="G247" s="112"/>
      <c r="H247" s="112"/>
      <c r="I247" s="95"/>
      <c r="J247" s="95"/>
      <c r="K247" s="95"/>
    </row>
    <row r="248" spans="2:11">
      <c r="B248" s="94"/>
      <c r="C248" s="95"/>
      <c r="D248" s="112"/>
      <c r="E248" s="112"/>
      <c r="F248" s="112"/>
      <c r="G248" s="112"/>
      <c r="H248" s="112"/>
      <c r="I248" s="95"/>
      <c r="J248" s="95"/>
      <c r="K248" s="95"/>
    </row>
    <row r="249" spans="2:11">
      <c r="B249" s="94"/>
      <c r="C249" s="95"/>
      <c r="D249" s="112"/>
      <c r="E249" s="112"/>
      <c r="F249" s="112"/>
      <c r="G249" s="112"/>
      <c r="H249" s="112"/>
      <c r="I249" s="95"/>
      <c r="J249" s="95"/>
      <c r="K249" s="95"/>
    </row>
    <row r="250" spans="2:11">
      <c r="B250" s="94"/>
      <c r="C250" s="95"/>
      <c r="D250" s="112"/>
      <c r="E250" s="112"/>
      <c r="F250" s="112"/>
      <c r="G250" s="112"/>
      <c r="H250" s="112"/>
      <c r="I250" s="95"/>
      <c r="J250" s="95"/>
      <c r="K250" s="95"/>
    </row>
    <row r="251" spans="2:11">
      <c r="B251" s="94"/>
      <c r="C251" s="95"/>
      <c r="D251" s="112"/>
      <c r="E251" s="112"/>
      <c r="F251" s="112"/>
      <c r="G251" s="112"/>
      <c r="H251" s="112"/>
      <c r="I251" s="95"/>
      <c r="J251" s="95"/>
      <c r="K251" s="95"/>
    </row>
    <row r="252" spans="2:11">
      <c r="B252" s="94"/>
      <c r="C252" s="95"/>
      <c r="D252" s="112"/>
      <c r="E252" s="112"/>
      <c r="F252" s="112"/>
      <c r="G252" s="112"/>
      <c r="H252" s="112"/>
      <c r="I252" s="95"/>
      <c r="J252" s="95"/>
      <c r="K252" s="95"/>
    </row>
    <row r="253" spans="2:11">
      <c r="B253" s="94"/>
      <c r="C253" s="95"/>
      <c r="D253" s="112"/>
      <c r="E253" s="112"/>
      <c r="F253" s="112"/>
      <c r="G253" s="112"/>
      <c r="H253" s="112"/>
      <c r="I253" s="95"/>
      <c r="J253" s="95"/>
      <c r="K253" s="95"/>
    </row>
    <row r="254" spans="2:11">
      <c r="B254" s="94"/>
      <c r="C254" s="95"/>
      <c r="D254" s="112"/>
      <c r="E254" s="112"/>
      <c r="F254" s="112"/>
      <c r="G254" s="112"/>
      <c r="H254" s="112"/>
      <c r="I254" s="95"/>
      <c r="J254" s="95"/>
      <c r="K254" s="95"/>
    </row>
    <row r="255" spans="2:11">
      <c r="B255" s="94"/>
      <c r="C255" s="95"/>
      <c r="D255" s="112"/>
      <c r="E255" s="112"/>
      <c r="F255" s="112"/>
      <c r="G255" s="112"/>
      <c r="H255" s="112"/>
      <c r="I255" s="95"/>
      <c r="J255" s="95"/>
      <c r="K255" s="95"/>
    </row>
    <row r="256" spans="2:11">
      <c r="B256" s="94"/>
      <c r="C256" s="95"/>
      <c r="D256" s="112"/>
      <c r="E256" s="112"/>
      <c r="F256" s="112"/>
      <c r="G256" s="112"/>
      <c r="H256" s="112"/>
      <c r="I256" s="95"/>
      <c r="J256" s="95"/>
      <c r="K256" s="95"/>
    </row>
    <row r="257" spans="2:11">
      <c r="B257" s="94"/>
      <c r="C257" s="95"/>
      <c r="D257" s="112"/>
      <c r="E257" s="112"/>
      <c r="F257" s="112"/>
      <c r="G257" s="112"/>
      <c r="H257" s="112"/>
      <c r="I257" s="95"/>
      <c r="J257" s="95"/>
      <c r="K257" s="95"/>
    </row>
    <row r="258" spans="2:11">
      <c r="B258" s="94"/>
      <c r="C258" s="95"/>
      <c r="D258" s="112"/>
      <c r="E258" s="112"/>
      <c r="F258" s="112"/>
      <c r="G258" s="112"/>
      <c r="H258" s="112"/>
      <c r="I258" s="95"/>
      <c r="J258" s="95"/>
      <c r="K258" s="95"/>
    </row>
    <row r="259" spans="2:11">
      <c r="B259" s="94"/>
      <c r="C259" s="95"/>
      <c r="D259" s="112"/>
      <c r="E259" s="112"/>
      <c r="F259" s="112"/>
      <c r="G259" s="112"/>
      <c r="H259" s="112"/>
      <c r="I259" s="95"/>
      <c r="J259" s="95"/>
      <c r="K259" s="95"/>
    </row>
    <row r="260" spans="2:11">
      <c r="B260" s="94"/>
      <c r="C260" s="95"/>
      <c r="D260" s="112"/>
      <c r="E260" s="112"/>
      <c r="F260" s="112"/>
      <c r="G260" s="112"/>
      <c r="H260" s="112"/>
      <c r="I260" s="95"/>
      <c r="J260" s="95"/>
      <c r="K260" s="95"/>
    </row>
    <row r="261" spans="2:11">
      <c r="B261" s="94"/>
      <c r="C261" s="95"/>
      <c r="D261" s="112"/>
      <c r="E261" s="112"/>
      <c r="F261" s="112"/>
      <c r="G261" s="112"/>
      <c r="H261" s="112"/>
      <c r="I261" s="95"/>
      <c r="J261" s="95"/>
      <c r="K261" s="95"/>
    </row>
    <row r="262" spans="2:11">
      <c r="B262" s="94"/>
      <c r="C262" s="95"/>
      <c r="D262" s="112"/>
      <c r="E262" s="112"/>
      <c r="F262" s="112"/>
      <c r="G262" s="112"/>
      <c r="H262" s="112"/>
      <c r="I262" s="95"/>
      <c r="J262" s="95"/>
      <c r="K262" s="95"/>
    </row>
    <row r="263" spans="2:11">
      <c r="B263" s="94"/>
      <c r="C263" s="95"/>
      <c r="D263" s="112"/>
      <c r="E263" s="112"/>
      <c r="F263" s="112"/>
      <c r="G263" s="112"/>
      <c r="H263" s="112"/>
      <c r="I263" s="95"/>
      <c r="J263" s="95"/>
      <c r="K263" s="95"/>
    </row>
    <row r="264" spans="2:11">
      <c r="B264" s="94"/>
      <c r="C264" s="95"/>
      <c r="D264" s="112"/>
      <c r="E264" s="112"/>
      <c r="F264" s="112"/>
      <c r="G264" s="112"/>
      <c r="H264" s="112"/>
      <c r="I264" s="95"/>
      <c r="J264" s="95"/>
      <c r="K264" s="95"/>
    </row>
    <row r="265" spans="2:11">
      <c r="B265" s="94"/>
      <c r="C265" s="95"/>
      <c r="D265" s="112"/>
      <c r="E265" s="112"/>
      <c r="F265" s="112"/>
      <c r="G265" s="112"/>
      <c r="H265" s="112"/>
      <c r="I265" s="95"/>
      <c r="J265" s="95"/>
      <c r="K265" s="95"/>
    </row>
    <row r="266" spans="2:11">
      <c r="B266" s="94"/>
      <c r="C266" s="95"/>
      <c r="D266" s="112"/>
      <c r="E266" s="112"/>
      <c r="F266" s="112"/>
      <c r="G266" s="112"/>
      <c r="H266" s="112"/>
      <c r="I266" s="95"/>
      <c r="J266" s="95"/>
      <c r="K266" s="95"/>
    </row>
    <row r="267" spans="2:11">
      <c r="B267" s="94"/>
      <c r="C267" s="95"/>
      <c r="D267" s="112"/>
      <c r="E267" s="112"/>
      <c r="F267" s="112"/>
      <c r="G267" s="112"/>
      <c r="H267" s="112"/>
      <c r="I267" s="95"/>
      <c r="J267" s="95"/>
      <c r="K267" s="95"/>
    </row>
    <row r="268" spans="2:11">
      <c r="B268" s="94"/>
      <c r="C268" s="95"/>
      <c r="D268" s="112"/>
      <c r="E268" s="112"/>
      <c r="F268" s="112"/>
      <c r="G268" s="112"/>
      <c r="H268" s="112"/>
      <c r="I268" s="95"/>
      <c r="J268" s="95"/>
      <c r="K268" s="95"/>
    </row>
    <row r="269" spans="2:11">
      <c r="B269" s="94"/>
      <c r="C269" s="95"/>
      <c r="D269" s="112"/>
      <c r="E269" s="112"/>
      <c r="F269" s="112"/>
      <c r="G269" s="112"/>
      <c r="H269" s="112"/>
      <c r="I269" s="95"/>
      <c r="J269" s="95"/>
      <c r="K269" s="95"/>
    </row>
    <row r="270" spans="2:11">
      <c r="B270" s="94"/>
      <c r="C270" s="95"/>
      <c r="D270" s="112"/>
      <c r="E270" s="112"/>
      <c r="F270" s="112"/>
      <c r="G270" s="112"/>
      <c r="H270" s="112"/>
      <c r="I270" s="95"/>
      <c r="J270" s="95"/>
      <c r="K270" s="95"/>
    </row>
    <row r="271" spans="2:11">
      <c r="B271" s="94"/>
      <c r="C271" s="95"/>
      <c r="D271" s="112"/>
      <c r="E271" s="112"/>
      <c r="F271" s="112"/>
      <c r="G271" s="112"/>
      <c r="H271" s="112"/>
      <c r="I271" s="95"/>
      <c r="J271" s="95"/>
      <c r="K271" s="95"/>
    </row>
    <row r="272" spans="2:11">
      <c r="B272" s="94"/>
      <c r="C272" s="95"/>
      <c r="D272" s="112"/>
      <c r="E272" s="112"/>
      <c r="F272" s="112"/>
      <c r="G272" s="112"/>
      <c r="H272" s="112"/>
      <c r="I272" s="95"/>
      <c r="J272" s="95"/>
      <c r="K272" s="95"/>
    </row>
    <row r="273" spans="2:11">
      <c r="B273" s="94"/>
      <c r="C273" s="95"/>
      <c r="D273" s="112"/>
      <c r="E273" s="112"/>
      <c r="F273" s="112"/>
      <c r="G273" s="112"/>
      <c r="H273" s="112"/>
      <c r="I273" s="95"/>
      <c r="J273" s="95"/>
      <c r="K273" s="95"/>
    </row>
    <row r="274" spans="2:11">
      <c r="B274" s="94"/>
      <c r="C274" s="95"/>
      <c r="D274" s="112"/>
      <c r="E274" s="112"/>
      <c r="F274" s="112"/>
      <c r="G274" s="112"/>
      <c r="H274" s="112"/>
      <c r="I274" s="95"/>
      <c r="J274" s="95"/>
      <c r="K274" s="95"/>
    </row>
    <row r="275" spans="2:11">
      <c r="B275" s="94"/>
      <c r="C275" s="95"/>
      <c r="D275" s="112"/>
      <c r="E275" s="112"/>
      <c r="F275" s="112"/>
      <c r="G275" s="112"/>
      <c r="H275" s="112"/>
      <c r="I275" s="95"/>
      <c r="J275" s="95"/>
      <c r="K275" s="95"/>
    </row>
    <row r="276" spans="2:11">
      <c r="B276" s="94"/>
      <c r="C276" s="95"/>
      <c r="D276" s="112"/>
      <c r="E276" s="112"/>
      <c r="F276" s="112"/>
      <c r="G276" s="112"/>
      <c r="H276" s="112"/>
      <c r="I276" s="95"/>
      <c r="J276" s="95"/>
      <c r="K276" s="95"/>
    </row>
    <row r="277" spans="2:11">
      <c r="B277" s="94"/>
      <c r="C277" s="95"/>
      <c r="D277" s="112"/>
      <c r="E277" s="112"/>
      <c r="F277" s="112"/>
      <c r="G277" s="112"/>
      <c r="H277" s="112"/>
      <c r="I277" s="95"/>
      <c r="J277" s="95"/>
      <c r="K277" s="95"/>
    </row>
    <row r="278" spans="2:11">
      <c r="B278" s="94"/>
      <c r="C278" s="95"/>
      <c r="D278" s="112"/>
      <c r="E278" s="112"/>
      <c r="F278" s="112"/>
      <c r="G278" s="112"/>
      <c r="H278" s="112"/>
      <c r="I278" s="95"/>
      <c r="J278" s="95"/>
      <c r="K278" s="95"/>
    </row>
    <row r="279" spans="2:11">
      <c r="B279" s="94"/>
      <c r="C279" s="95"/>
      <c r="D279" s="112"/>
      <c r="E279" s="112"/>
      <c r="F279" s="112"/>
      <c r="G279" s="112"/>
      <c r="H279" s="112"/>
      <c r="I279" s="95"/>
      <c r="J279" s="95"/>
      <c r="K279" s="95"/>
    </row>
    <row r="280" spans="2:11">
      <c r="B280" s="94"/>
      <c r="C280" s="95"/>
      <c r="D280" s="112"/>
      <c r="E280" s="112"/>
      <c r="F280" s="112"/>
      <c r="G280" s="112"/>
      <c r="H280" s="112"/>
      <c r="I280" s="95"/>
      <c r="J280" s="95"/>
      <c r="K280" s="95"/>
    </row>
    <row r="281" spans="2:11">
      <c r="B281" s="94"/>
      <c r="C281" s="95"/>
      <c r="D281" s="112"/>
      <c r="E281" s="112"/>
      <c r="F281" s="112"/>
      <c r="G281" s="112"/>
      <c r="H281" s="112"/>
      <c r="I281" s="95"/>
      <c r="J281" s="95"/>
      <c r="K281" s="95"/>
    </row>
    <row r="282" spans="2:11">
      <c r="B282" s="94"/>
      <c r="C282" s="95"/>
      <c r="D282" s="112"/>
      <c r="E282" s="112"/>
      <c r="F282" s="112"/>
      <c r="G282" s="112"/>
      <c r="H282" s="112"/>
      <c r="I282" s="95"/>
      <c r="J282" s="95"/>
      <c r="K282" s="95"/>
    </row>
    <row r="283" spans="2:11">
      <c r="B283" s="94"/>
      <c r="C283" s="95"/>
      <c r="D283" s="112"/>
      <c r="E283" s="112"/>
      <c r="F283" s="112"/>
      <c r="G283" s="112"/>
      <c r="H283" s="112"/>
      <c r="I283" s="95"/>
      <c r="J283" s="95"/>
      <c r="K283" s="95"/>
    </row>
    <row r="284" spans="2:11">
      <c r="B284" s="94"/>
      <c r="C284" s="95"/>
      <c r="D284" s="112"/>
      <c r="E284" s="112"/>
      <c r="F284" s="112"/>
      <c r="G284" s="112"/>
      <c r="H284" s="112"/>
      <c r="I284" s="95"/>
      <c r="J284" s="95"/>
      <c r="K284" s="95"/>
    </row>
    <row r="285" spans="2:11">
      <c r="B285" s="94"/>
      <c r="C285" s="95"/>
      <c r="D285" s="112"/>
      <c r="E285" s="112"/>
      <c r="F285" s="112"/>
      <c r="G285" s="112"/>
      <c r="H285" s="112"/>
      <c r="I285" s="95"/>
      <c r="J285" s="95"/>
      <c r="K285" s="95"/>
    </row>
    <row r="286" spans="2:11">
      <c r="B286" s="94"/>
      <c r="C286" s="95"/>
      <c r="D286" s="112"/>
      <c r="E286" s="112"/>
      <c r="F286" s="112"/>
      <c r="G286" s="112"/>
      <c r="H286" s="112"/>
      <c r="I286" s="95"/>
      <c r="J286" s="95"/>
      <c r="K286" s="95"/>
    </row>
    <row r="287" spans="2:11">
      <c r="B287" s="94"/>
      <c r="C287" s="95"/>
      <c r="D287" s="112"/>
      <c r="E287" s="112"/>
      <c r="F287" s="112"/>
      <c r="G287" s="112"/>
      <c r="H287" s="112"/>
      <c r="I287" s="95"/>
      <c r="J287" s="95"/>
      <c r="K287" s="95"/>
    </row>
    <row r="288" spans="2:11">
      <c r="B288" s="94"/>
      <c r="C288" s="95"/>
      <c r="D288" s="112"/>
      <c r="E288" s="112"/>
      <c r="F288" s="112"/>
      <c r="G288" s="112"/>
      <c r="H288" s="112"/>
      <c r="I288" s="95"/>
      <c r="J288" s="95"/>
      <c r="K288" s="95"/>
    </row>
    <row r="289" spans="2:11">
      <c r="B289" s="94"/>
      <c r="C289" s="95"/>
      <c r="D289" s="112"/>
      <c r="E289" s="112"/>
      <c r="F289" s="112"/>
      <c r="G289" s="112"/>
      <c r="H289" s="112"/>
      <c r="I289" s="95"/>
      <c r="J289" s="95"/>
      <c r="K289" s="95"/>
    </row>
    <row r="290" spans="2:11">
      <c r="B290" s="94"/>
      <c r="C290" s="95"/>
      <c r="D290" s="112"/>
      <c r="E290" s="112"/>
      <c r="F290" s="112"/>
      <c r="G290" s="112"/>
      <c r="H290" s="112"/>
      <c r="I290" s="95"/>
      <c r="J290" s="95"/>
      <c r="K290" s="95"/>
    </row>
    <row r="291" spans="2:11">
      <c r="B291" s="94"/>
      <c r="C291" s="95"/>
      <c r="D291" s="112"/>
      <c r="E291" s="112"/>
      <c r="F291" s="112"/>
      <c r="G291" s="112"/>
      <c r="H291" s="112"/>
      <c r="I291" s="95"/>
      <c r="J291" s="95"/>
      <c r="K291" s="95"/>
    </row>
    <row r="292" spans="2:11">
      <c r="B292" s="94"/>
      <c r="C292" s="95"/>
      <c r="D292" s="112"/>
      <c r="E292" s="112"/>
      <c r="F292" s="112"/>
      <c r="G292" s="112"/>
      <c r="H292" s="112"/>
      <c r="I292" s="95"/>
      <c r="J292" s="95"/>
      <c r="K292" s="95"/>
    </row>
    <row r="293" spans="2:11">
      <c r="B293" s="94"/>
      <c r="C293" s="95"/>
      <c r="D293" s="112"/>
      <c r="E293" s="112"/>
      <c r="F293" s="112"/>
      <c r="G293" s="112"/>
      <c r="H293" s="112"/>
      <c r="I293" s="95"/>
      <c r="J293" s="95"/>
      <c r="K293" s="95"/>
    </row>
    <row r="294" spans="2:11">
      <c r="B294" s="94"/>
      <c r="C294" s="95"/>
      <c r="D294" s="112"/>
      <c r="E294" s="112"/>
      <c r="F294" s="112"/>
      <c r="G294" s="112"/>
      <c r="H294" s="112"/>
      <c r="I294" s="95"/>
      <c r="J294" s="95"/>
      <c r="K294" s="95"/>
    </row>
    <row r="295" spans="2:11">
      <c r="B295" s="94"/>
      <c r="C295" s="95"/>
      <c r="D295" s="112"/>
      <c r="E295" s="112"/>
      <c r="F295" s="112"/>
      <c r="G295" s="112"/>
      <c r="H295" s="112"/>
      <c r="I295" s="95"/>
      <c r="J295" s="95"/>
      <c r="K295" s="95"/>
    </row>
    <row r="296" spans="2:11">
      <c r="B296" s="94"/>
      <c r="C296" s="95"/>
      <c r="D296" s="112"/>
      <c r="E296" s="112"/>
      <c r="F296" s="112"/>
      <c r="G296" s="112"/>
      <c r="H296" s="112"/>
      <c r="I296" s="95"/>
      <c r="J296" s="95"/>
      <c r="K296" s="95"/>
    </row>
    <row r="297" spans="2:11">
      <c r="B297" s="94"/>
      <c r="C297" s="95"/>
      <c r="D297" s="112"/>
      <c r="E297" s="112"/>
      <c r="F297" s="112"/>
      <c r="G297" s="112"/>
      <c r="H297" s="112"/>
      <c r="I297" s="95"/>
      <c r="J297" s="95"/>
      <c r="K297" s="95"/>
    </row>
    <row r="298" spans="2:11">
      <c r="B298" s="94"/>
      <c r="C298" s="95"/>
      <c r="D298" s="112"/>
      <c r="E298" s="112"/>
      <c r="F298" s="112"/>
      <c r="G298" s="112"/>
      <c r="H298" s="112"/>
      <c r="I298" s="95"/>
      <c r="J298" s="95"/>
      <c r="K298" s="95"/>
    </row>
    <row r="299" spans="2:11">
      <c r="B299" s="94"/>
      <c r="C299" s="95"/>
      <c r="D299" s="112"/>
      <c r="E299" s="112"/>
      <c r="F299" s="112"/>
      <c r="G299" s="112"/>
      <c r="H299" s="112"/>
      <c r="I299" s="95"/>
      <c r="J299" s="95"/>
      <c r="K299" s="95"/>
    </row>
    <row r="300" spans="2:11">
      <c r="B300" s="94"/>
      <c r="C300" s="95"/>
      <c r="D300" s="112"/>
      <c r="E300" s="112"/>
      <c r="F300" s="112"/>
      <c r="G300" s="112"/>
      <c r="H300" s="112"/>
      <c r="I300" s="95"/>
      <c r="J300" s="95"/>
      <c r="K300" s="95"/>
    </row>
    <row r="301" spans="2:11">
      <c r="B301" s="94"/>
      <c r="C301" s="95"/>
      <c r="D301" s="112"/>
      <c r="E301" s="112"/>
      <c r="F301" s="112"/>
      <c r="G301" s="112"/>
      <c r="H301" s="112"/>
      <c r="I301" s="95"/>
      <c r="J301" s="95"/>
      <c r="K301" s="95"/>
    </row>
    <row r="302" spans="2:11">
      <c r="B302" s="94"/>
      <c r="C302" s="95"/>
      <c r="D302" s="112"/>
      <c r="E302" s="112"/>
      <c r="F302" s="112"/>
      <c r="G302" s="112"/>
      <c r="H302" s="112"/>
      <c r="I302" s="95"/>
      <c r="J302" s="95"/>
      <c r="K302" s="95"/>
    </row>
    <row r="303" spans="2:11">
      <c r="B303" s="94"/>
      <c r="C303" s="95"/>
      <c r="D303" s="112"/>
      <c r="E303" s="112"/>
      <c r="F303" s="112"/>
      <c r="G303" s="112"/>
      <c r="H303" s="112"/>
      <c r="I303" s="95"/>
      <c r="J303" s="95"/>
      <c r="K303" s="95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6 B1:B16 D1:K9 D14:K16 D10:H13 I10:I11 A1:A18 B17:K18 J10:K13 L1:XFD18 A19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57.28515625" style="2" bestFit="1" customWidth="1"/>
    <col min="3" max="3" width="46.5703125" style="1" customWidth="1"/>
    <col min="4" max="4" width="11.85546875" style="1" customWidth="1"/>
    <col min="5" max="16384" width="9.140625" style="1"/>
  </cols>
  <sheetData>
    <row r="1" spans="2:6">
      <c r="B1" s="46" t="s">
        <v>145</v>
      </c>
      <c r="C1" s="46" t="s" vm="1">
        <v>229</v>
      </c>
    </row>
    <row r="2" spans="2:6">
      <c r="B2" s="46" t="s">
        <v>144</v>
      </c>
      <c r="C2" s="46" t="s">
        <v>230</v>
      </c>
    </row>
    <row r="3" spans="2:6">
      <c r="B3" s="46" t="s">
        <v>146</v>
      </c>
      <c r="C3" s="46" t="s">
        <v>231</v>
      </c>
    </row>
    <row r="4" spans="2:6">
      <c r="B4" s="46" t="s">
        <v>147</v>
      </c>
      <c r="C4" s="46">
        <v>12152</v>
      </c>
    </row>
    <row r="6" spans="2:6" ht="26.25" customHeight="1">
      <c r="B6" s="137" t="s">
        <v>179</v>
      </c>
      <c r="C6" s="138"/>
      <c r="D6" s="139"/>
    </row>
    <row r="7" spans="2:6" s="3" customFormat="1" ht="31.5">
      <c r="B7" s="47" t="s">
        <v>115</v>
      </c>
      <c r="C7" s="52" t="s">
        <v>107</v>
      </c>
      <c r="D7" s="53" t="s">
        <v>106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27" t="s">
        <v>2826</v>
      </c>
      <c r="C10" s="128">
        <v>10442.520263935403</v>
      </c>
      <c r="D10" s="127"/>
    </row>
    <row r="11" spans="2:6">
      <c r="B11" s="129" t="s">
        <v>26</v>
      </c>
      <c r="C11" s="128">
        <v>2891.4148854072441</v>
      </c>
      <c r="D11" s="130"/>
    </row>
    <row r="12" spans="2:6">
      <c r="B12" s="131" t="s">
        <v>2961</v>
      </c>
      <c r="C12" s="132">
        <v>122.74606064119232</v>
      </c>
      <c r="D12" s="133">
        <v>46698</v>
      </c>
      <c r="E12" s="3"/>
      <c r="F12" s="3"/>
    </row>
    <row r="13" spans="2:6">
      <c r="B13" s="131" t="s">
        <v>1854</v>
      </c>
      <c r="C13" s="132">
        <v>67.628850277162783</v>
      </c>
      <c r="D13" s="133">
        <v>48274</v>
      </c>
      <c r="E13" s="3"/>
      <c r="F13" s="3"/>
    </row>
    <row r="14" spans="2:6">
      <c r="B14" s="131" t="s">
        <v>1855</v>
      </c>
      <c r="C14" s="132">
        <v>40.839093428319771</v>
      </c>
      <c r="D14" s="133">
        <v>48274</v>
      </c>
    </row>
    <row r="15" spans="2:6">
      <c r="B15" s="131" t="s">
        <v>2834</v>
      </c>
      <c r="C15" s="132">
        <v>200.01525923367311</v>
      </c>
      <c r="D15" s="133">
        <v>48297</v>
      </c>
      <c r="E15" s="3"/>
      <c r="F15" s="3"/>
    </row>
    <row r="16" spans="2:6">
      <c r="B16" s="131" t="s">
        <v>2830</v>
      </c>
      <c r="C16" s="132">
        <v>0.30055100000000007</v>
      </c>
      <c r="D16" s="133">
        <v>47907</v>
      </c>
      <c r="E16" s="3"/>
      <c r="F16" s="3"/>
    </row>
    <row r="17" spans="2:4">
      <c r="B17" s="131" t="s">
        <v>2835</v>
      </c>
      <c r="C17" s="132">
        <v>10.788053</v>
      </c>
      <c r="D17" s="133">
        <v>47848</v>
      </c>
    </row>
    <row r="18" spans="2:4">
      <c r="B18" s="131" t="s">
        <v>2831</v>
      </c>
      <c r="C18" s="132">
        <v>0.53923800000000011</v>
      </c>
      <c r="D18" s="133">
        <v>47848</v>
      </c>
    </row>
    <row r="19" spans="2:4">
      <c r="B19" s="131" t="s">
        <v>2836</v>
      </c>
      <c r="C19" s="132">
        <v>162.92014</v>
      </c>
      <c r="D19" s="133">
        <v>47969</v>
      </c>
    </row>
    <row r="20" spans="2:4">
      <c r="B20" s="131" t="s">
        <v>2837</v>
      </c>
      <c r="C20" s="132">
        <v>61.047629999999998</v>
      </c>
      <c r="D20" s="133">
        <v>48700</v>
      </c>
    </row>
    <row r="21" spans="2:4">
      <c r="B21" s="131" t="s">
        <v>2838</v>
      </c>
      <c r="C21" s="132">
        <v>644.80408999999997</v>
      </c>
      <c r="D21" s="133">
        <v>47938</v>
      </c>
    </row>
    <row r="22" spans="2:4">
      <c r="B22" s="131" t="s">
        <v>1863</v>
      </c>
      <c r="C22" s="132">
        <v>167.04236037871971</v>
      </c>
      <c r="D22" s="133">
        <v>48233</v>
      </c>
    </row>
    <row r="23" spans="2:4">
      <c r="B23" s="131" t="s">
        <v>2839</v>
      </c>
      <c r="C23" s="132">
        <v>51.737726569965808</v>
      </c>
      <c r="D23" s="133">
        <v>48212</v>
      </c>
    </row>
    <row r="24" spans="2:4">
      <c r="B24" s="131" t="s">
        <v>2840</v>
      </c>
      <c r="C24" s="132">
        <v>0.54227200000000009</v>
      </c>
      <c r="D24" s="133">
        <v>47566</v>
      </c>
    </row>
    <row r="25" spans="2:4">
      <c r="B25" s="131" t="s">
        <v>2841</v>
      </c>
      <c r="C25" s="132">
        <v>40.169791169795701</v>
      </c>
      <c r="D25" s="133">
        <v>48212</v>
      </c>
    </row>
    <row r="26" spans="2:4">
      <c r="B26" s="131" t="s">
        <v>2842</v>
      </c>
      <c r="C26" s="132">
        <v>0.37751100000000004</v>
      </c>
      <c r="D26" s="133">
        <v>48297</v>
      </c>
    </row>
    <row r="27" spans="2:4">
      <c r="B27" s="131" t="s">
        <v>2962</v>
      </c>
      <c r="C27" s="132">
        <v>10.800410376011852</v>
      </c>
      <c r="D27" s="133">
        <v>45199</v>
      </c>
    </row>
    <row r="28" spans="2:4">
      <c r="B28" s="131" t="s">
        <v>2963</v>
      </c>
      <c r="C28" s="132">
        <v>309.45711098721875</v>
      </c>
      <c r="D28" s="133">
        <v>46871</v>
      </c>
    </row>
    <row r="29" spans="2:4">
      <c r="B29" s="131" t="s">
        <v>2964</v>
      </c>
      <c r="C29" s="132">
        <v>10.012178958299101</v>
      </c>
      <c r="D29" s="133">
        <v>48482</v>
      </c>
    </row>
    <row r="30" spans="2:4">
      <c r="B30" s="131" t="s">
        <v>2965</v>
      </c>
      <c r="C30" s="132">
        <v>36.630210714330154</v>
      </c>
      <c r="D30" s="133">
        <v>45169</v>
      </c>
    </row>
    <row r="31" spans="2:4">
      <c r="B31" s="131" t="s">
        <v>2966</v>
      </c>
      <c r="C31" s="132">
        <v>50.144925389197951</v>
      </c>
      <c r="D31" s="133">
        <v>46253</v>
      </c>
    </row>
    <row r="32" spans="2:4">
      <c r="B32" s="131" t="s">
        <v>2967</v>
      </c>
      <c r="C32" s="132">
        <v>261.8037046996061</v>
      </c>
      <c r="D32" s="133">
        <v>46022</v>
      </c>
    </row>
    <row r="33" spans="2:4">
      <c r="B33" s="131" t="s">
        <v>2968</v>
      </c>
      <c r="C33" s="132">
        <v>3.7293430939649999</v>
      </c>
      <c r="D33" s="133">
        <v>48844</v>
      </c>
    </row>
    <row r="34" spans="2:4">
      <c r="B34" s="131" t="s">
        <v>2969</v>
      </c>
      <c r="C34" s="132">
        <v>7.1128582441258503</v>
      </c>
      <c r="D34" s="133">
        <v>45340</v>
      </c>
    </row>
    <row r="35" spans="2:4">
      <c r="B35" s="131" t="s">
        <v>2970</v>
      </c>
      <c r="C35" s="132">
        <v>133.905675</v>
      </c>
      <c r="D35" s="133">
        <v>45838</v>
      </c>
    </row>
    <row r="36" spans="2:4">
      <c r="B36" s="131" t="s">
        <v>2971</v>
      </c>
      <c r="C36" s="132">
        <v>443.18364121006852</v>
      </c>
      <c r="D36" s="133">
        <v>45935</v>
      </c>
    </row>
    <row r="37" spans="2:4">
      <c r="B37" s="131" t="s">
        <v>2972</v>
      </c>
      <c r="C37" s="132">
        <v>15.0695750355921</v>
      </c>
      <c r="D37" s="133">
        <v>52047</v>
      </c>
    </row>
    <row r="38" spans="2:4">
      <c r="B38" s="131" t="s">
        <v>2973</v>
      </c>
      <c r="C38" s="132">
        <v>38.066625000000002</v>
      </c>
      <c r="D38" s="133">
        <v>45363</v>
      </c>
    </row>
    <row r="39" spans="2:4">
      <c r="B39" s="129" t="s">
        <v>41</v>
      </c>
      <c r="C39" s="128">
        <v>7551.1053785281583</v>
      </c>
      <c r="D39" s="130"/>
    </row>
    <row r="40" spans="2:4">
      <c r="B40" s="131" t="s">
        <v>2843</v>
      </c>
      <c r="C40" s="132">
        <v>128.29342545</v>
      </c>
      <c r="D40" s="133">
        <v>48366</v>
      </c>
    </row>
    <row r="41" spans="2:4">
      <c r="B41" s="131" t="s">
        <v>2844</v>
      </c>
      <c r="C41" s="132">
        <v>141.71910200000002</v>
      </c>
      <c r="D41" s="133">
        <v>48914</v>
      </c>
    </row>
    <row r="42" spans="2:4">
      <c r="B42" s="131" t="s">
        <v>1889</v>
      </c>
      <c r="C42" s="132">
        <v>11.2002412074186</v>
      </c>
      <c r="D42" s="133">
        <v>47467</v>
      </c>
    </row>
    <row r="43" spans="2:4">
      <c r="B43" s="131" t="s">
        <v>1890</v>
      </c>
      <c r="C43" s="132">
        <v>68.54040701191488</v>
      </c>
      <c r="D43" s="133">
        <v>47848</v>
      </c>
    </row>
    <row r="44" spans="2:4">
      <c r="B44" s="131" t="s">
        <v>2845</v>
      </c>
      <c r="C44" s="132">
        <v>182.64487600000001</v>
      </c>
      <c r="D44" s="133">
        <v>47398</v>
      </c>
    </row>
    <row r="45" spans="2:4">
      <c r="B45" s="131" t="s">
        <v>1891</v>
      </c>
      <c r="C45" s="132">
        <v>78.360549075000023</v>
      </c>
      <c r="D45" s="133">
        <v>48054</v>
      </c>
    </row>
    <row r="46" spans="2:4">
      <c r="B46" s="131" t="s">
        <v>1892</v>
      </c>
      <c r="C46" s="132">
        <v>130.13485982023971</v>
      </c>
      <c r="D46" s="133">
        <v>48757</v>
      </c>
    </row>
    <row r="47" spans="2:4">
      <c r="B47" s="131" t="s">
        <v>2846</v>
      </c>
      <c r="C47" s="132">
        <v>167.00966871</v>
      </c>
      <c r="D47" s="133">
        <v>47301</v>
      </c>
    </row>
    <row r="48" spans="2:4">
      <c r="B48" s="131" t="s">
        <v>2847</v>
      </c>
      <c r="C48" s="132">
        <v>63.263598999999999</v>
      </c>
      <c r="D48" s="133">
        <v>47301</v>
      </c>
    </row>
    <row r="49" spans="2:4">
      <c r="B49" s="131" t="s">
        <v>2848</v>
      </c>
      <c r="C49" s="132">
        <v>0.60067018549941587</v>
      </c>
      <c r="D49" s="133">
        <v>48122</v>
      </c>
    </row>
    <row r="50" spans="2:4">
      <c r="B50" s="131" t="s">
        <v>2849</v>
      </c>
      <c r="C50" s="132">
        <v>166.6794076738833</v>
      </c>
      <c r="D50" s="133">
        <v>48395</v>
      </c>
    </row>
    <row r="51" spans="2:4">
      <c r="B51" s="131" t="s">
        <v>1897</v>
      </c>
      <c r="C51" s="132">
        <v>254.44282100000004</v>
      </c>
      <c r="D51" s="133">
        <v>48365</v>
      </c>
    </row>
    <row r="52" spans="2:4">
      <c r="B52" s="131" t="s">
        <v>1867</v>
      </c>
      <c r="C52" s="132">
        <v>79.172713168895044</v>
      </c>
      <c r="D52" s="133">
        <v>48395</v>
      </c>
    </row>
    <row r="53" spans="2:4">
      <c r="B53" s="131" t="s">
        <v>2850</v>
      </c>
      <c r="C53" s="132">
        <v>237.92484155336641</v>
      </c>
      <c r="D53" s="133">
        <v>48669</v>
      </c>
    </row>
    <row r="54" spans="2:4">
      <c r="B54" s="131" t="s">
        <v>1900</v>
      </c>
      <c r="C54" s="132">
        <v>27.651527502917844</v>
      </c>
      <c r="D54" s="133">
        <v>46753</v>
      </c>
    </row>
    <row r="55" spans="2:4">
      <c r="B55" s="131" t="s">
        <v>2851</v>
      </c>
      <c r="C55" s="132">
        <v>182.57974380000002</v>
      </c>
      <c r="D55" s="133">
        <v>49427</v>
      </c>
    </row>
    <row r="56" spans="2:4">
      <c r="B56" s="131" t="s">
        <v>1902</v>
      </c>
      <c r="C56" s="132">
        <v>144.96213201999998</v>
      </c>
      <c r="D56" s="133">
        <v>46149</v>
      </c>
    </row>
    <row r="57" spans="2:4">
      <c r="B57" s="131" t="s">
        <v>2852</v>
      </c>
      <c r="C57" s="132">
        <v>370.64161609818854</v>
      </c>
      <c r="D57" s="133">
        <v>48693</v>
      </c>
    </row>
    <row r="58" spans="2:4">
      <c r="B58" s="131" t="s">
        <v>2974</v>
      </c>
      <c r="C58" s="132">
        <v>29.959762342748036</v>
      </c>
      <c r="D58" s="133">
        <v>45515</v>
      </c>
    </row>
    <row r="59" spans="2:4">
      <c r="B59" s="131" t="s">
        <v>1903</v>
      </c>
      <c r="C59" s="132">
        <v>128.27018683666503</v>
      </c>
      <c r="D59" s="133">
        <v>47665</v>
      </c>
    </row>
    <row r="60" spans="2:4">
      <c r="B60" s="131" t="s">
        <v>2853</v>
      </c>
      <c r="C60" s="132">
        <v>174.83298460000003</v>
      </c>
      <c r="D60" s="133">
        <v>46752</v>
      </c>
    </row>
    <row r="61" spans="2:4">
      <c r="B61" s="131" t="s">
        <v>2854</v>
      </c>
      <c r="C61" s="132">
        <v>487.15304561000005</v>
      </c>
      <c r="D61" s="133">
        <v>47927</v>
      </c>
    </row>
    <row r="62" spans="2:4">
      <c r="B62" s="131" t="s">
        <v>2975</v>
      </c>
      <c r="C62" s="132">
        <v>5.1020200000000004</v>
      </c>
      <c r="D62" s="133">
        <v>45615</v>
      </c>
    </row>
    <row r="63" spans="2:4">
      <c r="B63" s="131" t="s">
        <v>2855</v>
      </c>
      <c r="C63" s="132">
        <v>298.18080775000004</v>
      </c>
      <c r="D63" s="133">
        <v>47528</v>
      </c>
    </row>
    <row r="64" spans="2:4">
      <c r="B64" s="131" t="s">
        <v>2856</v>
      </c>
      <c r="C64" s="132">
        <v>262.49755655950617</v>
      </c>
      <c r="D64" s="133">
        <v>48332</v>
      </c>
    </row>
    <row r="65" spans="2:4">
      <c r="B65" s="131" t="s">
        <v>1905</v>
      </c>
      <c r="C65" s="132">
        <v>21.542214060000003</v>
      </c>
      <c r="D65" s="133">
        <v>48466</v>
      </c>
    </row>
    <row r="66" spans="2:4">
      <c r="B66" s="131" t="s">
        <v>1906</v>
      </c>
      <c r="C66" s="132">
        <v>15.808102000000002</v>
      </c>
      <c r="D66" s="133">
        <v>48466</v>
      </c>
    </row>
    <row r="67" spans="2:4">
      <c r="B67" s="131" t="s">
        <v>1908</v>
      </c>
      <c r="C67" s="132">
        <v>5.7862341315000005</v>
      </c>
      <c r="D67" s="133">
        <v>48319</v>
      </c>
    </row>
    <row r="68" spans="2:4">
      <c r="B68" s="131" t="s">
        <v>2857</v>
      </c>
      <c r="C68" s="132">
        <v>153.329036</v>
      </c>
      <c r="D68" s="133">
        <v>50586</v>
      </c>
    </row>
    <row r="69" spans="2:4">
      <c r="B69" s="131" t="s">
        <v>2976</v>
      </c>
      <c r="C69" s="132">
        <v>70.58512337565854</v>
      </c>
      <c r="D69" s="133">
        <v>46418</v>
      </c>
    </row>
    <row r="70" spans="2:4">
      <c r="B70" s="131" t="s">
        <v>2858</v>
      </c>
      <c r="C70" s="132">
        <v>164.42245256710075</v>
      </c>
      <c r="D70" s="133">
        <v>48760</v>
      </c>
    </row>
    <row r="71" spans="2:4">
      <c r="B71" s="131" t="s">
        <v>1910</v>
      </c>
      <c r="C71" s="132">
        <v>0.26554899999999998</v>
      </c>
      <c r="D71" s="133">
        <v>47453</v>
      </c>
    </row>
    <row r="72" spans="2:4">
      <c r="B72" s="131" t="s">
        <v>2977</v>
      </c>
      <c r="C72" s="132">
        <v>0.55859850331392003</v>
      </c>
      <c r="D72" s="133">
        <v>45126</v>
      </c>
    </row>
    <row r="73" spans="2:4">
      <c r="B73" s="131" t="s">
        <v>1912</v>
      </c>
      <c r="C73" s="132">
        <v>65.813432490000011</v>
      </c>
      <c r="D73" s="133">
        <v>45930</v>
      </c>
    </row>
    <row r="74" spans="2:4">
      <c r="B74" s="131" t="s">
        <v>2859</v>
      </c>
      <c r="C74" s="132">
        <v>364.88288519555914</v>
      </c>
      <c r="D74" s="133">
        <v>47665</v>
      </c>
    </row>
    <row r="75" spans="2:4">
      <c r="B75" s="131" t="s">
        <v>2860</v>
      </c>
      <c r="C75" s="132">
        <v>36.840974735525606</v>
      </c>
      <c r="D75" s="133">
        <v>45485</v>
      </c>
    </row>
    <row r="76" spans="2:4">
      <c r="B76" s="131" t="s">
        <v>2861</v>
      </c>
      <c r="C76" s="132">
        <v>91.549980240123119</v>
      </c>
      <c r="D76" s="133">
        <v>46417</v>
      </c>
    </row>
    <row r="77" spans="2:4">
      <c r="B77" s="131" t="s">
        <v>2862</v>
      </c>
      <c r="C77" s="132">
        <v>70.361644960000007</v>
      </c>
      <c r="D77" s="133">
        <v>47987</v>
      </c>
    </row>
    <row r="78" spans="2:4">
      <c r="B78" s="131" t="s">
        <v>1872</v>
      </c>
      <c r="C78" s="132">
        <v>170.00128805288267</v>
      </c>
      <c r="D78" s="133">
        <v>48180</v>
      </c>
    </row>
    <row r="79" spans="2:4">
      <c r="B79" s="131" t="s">
        <v>2863</v>
      </c>
      <c r="C79" s="132">
        <v>217.18219300000001</v>
      </c>
      <c r="D79" s="133">
        <v>47735</v>
      </c>
    </row>
    <row r="80" spans="2:4">
      <c r="B80" s="131" t="s">
        <v>2864</v>
      </c>
      <c r="C80" s="132">
        <v>6.1468965800000008</v>
      </c>
      <c r="D80" s="133">
        <v>48151</v>
      </c>
    </row>
    <row r="81" spans="2:4">
      <c r="B81" s="131" t="s">
        <v>2865</v>
      </c>
      <c r="C81" s="132">
        <v>156.1622977732647</v>
      </c>
      <c r="D81" s="133">
        <v>47848</v>
      </c>
    </row>
    <row r="82" spans="2:4">
      <c r="B82" s="131" t="s">
        <v>2866</v>
      </c>
      <c r="C82" s="132">
        <v>57.134108745000006</v>
      </c>
      <c r="D82" s="133">
        <v>46573</v>
      </c>
    </row>
    <row r="83" spans="2:4">
      <c r="B83" s="131" t="s">
        <v>2867</v>
      </c>
      <c r="C83" s="132">
        <v>96.245437659890285</v>
      </c>
      <c r="D83" s="133">
        <v>47832</v>
      </c>
    </row>
    <row r="84" spans="2:4">
      <c r="B84" s="131" t="s">
        <v>2868</v>
      </c>
      <c r="C84" s="132">
        <v>101.22379574943912</v>
      </c>
      <c r="D84" s="133">
        <v>48121</v>
      </c>
    </row>
    <row r="85" spans="2:4">
      <c r="B85" s="131" t="s">
        <v>2869</v>
      </c>
      <c r="C85" s="132">
        <v>26.863239681552169</v>
      </c>
      <c r="D85" s="133">
        <v>48121</v>
      </c>
    </row>
    <row r="86" spans="2:4">
      <c r="B86" s="131" t="s">
        <v>2870</v>
      </c>
      <c r="C86" s="132">
        <v>23.117660957250003</v>
      </c>
      <c r="D86" s="133">
        <v>48029</v>
      </c>
    </row>
    <row r="87" spans="2:4">
      <c r="B87" s="131" t="s">
        <v>2978</v>
      </c>
      <c r="C87" s="132">
        <v>1.7391928266610501</v>
      </c>
      <c r="D87" s="133">
        <v>45371</v>
      </c>
    </row>
    <row r="88" spans="2:4">
      <c r="B88" s="131" t="s">
        <v>2871</v>
      </c>
      <c r="C88" s="132">
        <v>26.637891000000003</v>
      </c>
      <c r="D88" s="133">
        <v>48294</v>
      </c>
    </row>
    <row r="89" spans="2:4">
      <c r="B89" s="131" t="s">
        <v>1926</v>
      </c>
      <c r="C89" s="132">
        <v>142.22033776210398</v>
      </c>
      <c r="D89" s="133">
        <v>47937</v>
      </c>
    </row>
    <row r="90" spans="2:4">
      <c r="B90" s="131" t="s">
        <v>2979</v>
      </c>
      <c r="C90" s="132">
        <v>26.1286451027418</v>
      </c>
      <c r="D90" s="133">
        <v>45187</v>
      </c>
    </row>
    <row r="91" spans="2:4">
      <c r="B91" s="131" t="s">
        <v>2980</v>
      </c>
      <c r="C91" s="132">
        <v>35.646290445189663</v>
      </c>
      <c r="D91" s="133">
        <v>45602</v>
      </c>
    </row>
    <row r="92" spans="2:4">
      <c r="B92" s="131" t="s">
        <v>2872</v>
      </c>
      <c r="C92" s="132">
        <v>4.9395000000000001E-2</v>
      </c>
      <c r="D92" s="133">
        <v>50586</v>
      </c>
    </row>
    <row r="93" spans="2:4">
      <c r="B93" s="131" t="s">
        <v>2873</v>
      </c>
      <c r="C93" s="132">
        <v>70.662501059935423</v>
      </c>
      <c r="D93" s="133">
        <v>50586</v>
      </c>
    </row>
    <row r="94" spans="2:4">
      <c r="B94" s="131" t="s">
        <v>2874</v>
      </c>
      <c r="C94" s="132">
        <v>101.09433188</v>
      </c>
      <c r="D94" s="133">
        <v>46660</v>
      </c>
    </row>
    <row r="95" spans="2:4">
      <c r="B95" s="131" t="s">
        <v>1934</v>
      </c>
      <c r="C95" s="132">
        <v>37.129055999999999</v>
      </c>
      <c r="D95" s="133">
        <v>47301</v>
      </c>
    </row>
    <row r="96" spans="2:4">
      <c r="B96" s="131" t="s">
        <v>2875</v>
      </c>
      <c r="C96" s="132">
        <v>127.06257024000001</v>
      </c>
      <c r="D96" s="133">
        <v>48176</v>
      </c>
    </row>
    <row r="97" spans="2:4">
      <c r="B97" s="131" t="s">
        <v>2876</v>
      </c>
      <c r="C97" s="132">
        <v>15.266812679243499</v>
      </c>
      <c r="D97" s="133">
        <v>46722</v>
      </c>
    </row>
    <row r="98" spans="2:4">
      <c r="B98" s="131" t="s">
        <v>2877</v>
      </c>
      <c r="C98" s="132">
        <v>21.910547470214702</v>
      </c>
      <c r="D98" s="133">
        <v>46794</v>
      </c>
    </row>
    <row r="99" spans="2:4">
      <c r="B99" s="131" t="s">
        <v>2878</v>
      </c>
      <c r="C99" s="132">
        <v>146.87504982000002</v>
      </c>
      <c r="D99" s="133">
        <v>48234</v>
      </c>
    </row>
    <row r="100" spans="2:4">
      <c r="B100" s="131" t="s">
        <v>1939</v>
      </c>
      <c r="C100" s="132">
        <v>15.497188540820307</v>
      </c>
      <c r="D100" s="133">
        <v>47467</v>
      </c>
    </row>
    <row r="101" spans="2:4">
      <c r="B101" s="131" t="s">
        <v>2879</v>
      </c>
      <c r="C101" s="132">
        <v>81.039102</v>
      </c>
      <c r="D101" s="133">
        <v>47599</v>
      </c>
    </row>
    <row r="102" spans="2:4">
      <c r="B102" s="131" t="s">
        <v>2832</v>
      </c>
      <c r="C102" s="132">
        <v>0.18007900000000002</v>
      </c>
      <c r="D102" s="133">
        <v>46082</v>
      </c>
    </row>
    <row r="103" spans="2:4">
      <c r="B103" s="131" t="s">
        <v>2833</v>
      </c>
      <c r="C103" s="132">
        <v>59.162593000000001</v>
      </c>
      <c r="D103" s="133">
        <v>47236</v>
      </c>
    </row>
    <row r="104" spans="2:4">
      <c r="B104" s="131" t="s">
        <v>2981</v>
      </c>
      <c r="C104" s="132">
        <v>8.6486116353814495</v>
      </c>
      <c r="D104" s="133">
        <v>46014</v>
      </c>
    </row>
    <row r="105" spans="2:4">
      <c r="B105" s="131" t="s">
        <v>2982</v>
      </c>
      <c r="C105" s="132">
        <v>4.06436653839447</v>
      </c>
      <c r="D105" s="133">
        <v>45830</v>
      </c>
    </row>
    <row r="106" spans="2:4">
      <c r="B106" s="131" t="s">
        <v>1948</v>
      </c>
      <c r="C106" s="132">
        <v>29.535573150000001</v>
      </c>
      <c r="D106" s="133">
        <v>47848</v>
      </c>
    </row>
    <row r="107" spans="2:4">
      <c r="B107" s="131" t="s">
        <v>2880</v>
      </c>
      <c r="C107" s="132">
        <v>46.368300470000001</v>
      </c>
      <c r="D107" s="133">
        <v>48942</v>
      </c>
    </row>
    <row r="108" spans="2:4">
      <c r="B108" s="131" t="s">
        <v>2881</v>
      </c>
      <c r="C108" s="132">
        <v>63.760860129999998</v>
      </c>
      <c r="D108" s="133">
        <v>48942</v>
      </c>
    </row>
    <row r="109" spans="2:4">
      <c r="B109" s="131" t="s">
        <v>1880</v>
      </c>
      <c r="C109" s="132">
        <v>275.47498999999999</v>
      </c>
      <c r="D109" s="133">
        <v>49405</v>
      </c>
    </row>
    <row r="110" spans="2:4">
      <c r="B110" s="131" t="s">
        <v>1950</v>
      </c>
      <c r="C110" s="132">
        <v>88.758152630000012</v>
      </c>
      <c r="D110" s="133">
        <v>46742</v>
      </c>
    </row>
    <row r="111" spans="2:4">
      <c r="B111" s="131" t="s">
        <v>2882</v>
      </c>
      <c r="C111" s="132">
        <v>46.974645000000002</v>
      </c>
      <c r="D111" s="133">
        <v>46112</v>
      </c>
    </row>
    <row r="112" spans="2:4">
      <c r="B112" s="131" t="s">
        <v>1951</v>
      </c>
      <c r="C112" s="132">
        <v>318.35082199000004</v>
      </c>
      <c r="D112" s="133">
        <v>46722</v>
      </c>
    </row>
    <row r="113" spans="2:4">
      <c r="B113" s="131" t="s">
        <v>1952</v>
      </c>
      <c r="C113" s="132">
        <v>22.722662</v>
      </c>
      <c r="D113" s="133">
        <v>46722</v>
      </c>
    </row>
    <row r="114" spans="2:4">
      <c r="B114" s="131" t="s">
        <v>1881</v>
      </c>
      <c r="C114" s="132">
        <v>0.50071952000000008</v>
      </c>
      <c r="D114" s="133">
        <v>48030</v>
      </c>
    </row>
    <row r="115" spans="2:4">
      <c r="B115" s="131"/>
      <c r="C115" s="132"/>
      <c r="D115" s="133"/>
    </row>
    <row r="116" spans="2:4">
      <c r="B116" s="131"/>
      <c r="C116" s="132"/>
      <c r="D116" s="133"/>
    </row>
    <row r="117" spans="2:4">
      <c r="B117" s="131"/>
      <c r="C117" s="132"/>
      <c r="D117" s="133"/>
    </row>
    <row r="118" spans="2:4">
      <c r="B118" s="131"/>
      <c r="C118" s="132"/>
      <c r="D118" s="133"/>
    </row>
    <row r="119" spans="2:4">
      <c r="B119" s="131"/>
      <c r="C119" s="132"/>
      <c r="D119" s="133"/>
    </row>
    <row r="120" spans="2:4">
      <c r="B120" s="131"/>
      <c r="C120" s="132"/>
      <c r="D120" s="133"/>
    </row>
    <row r="121" spans="2:4">
      <c r="B121" s="131"/>
      <c r="C121" s="132"/>
      <c r="D121" s="133"/>
    </row>
    <row r="122" spans="2:4">
      <c r="B122" s="131"/>
      <c r="C122" s="132"/>
      <c r="D122" s="133"/>
    </row>
    <row r="123" spans="2:4">
      <c r="B123" s="131"/>
      <c r="C123" s="132"/>
      <c r="D123" s="133"/>
    </row>
    <row r="124" spans="2:4">
      <c r="B124" s="131"/>
      <c r="C124" s="132"/>
      <c r="D124" s="133"/>
    </row>
    <row r="125" spans="2:4">
      <c r="B125" s="131"/>
      <c r="C125" s="132"/>
      <c r="D125" s="133"/>
    </row>
    <row r="126" spans="2:4">
      <c r="B126" s="131"/>
      <c r="C126" s="132"/>
      <c r="D126" s="133"/>
    </row>
    <row r="127" spans="2:4">
      <c r="B127" s="131"/>
      <c r="C127" s="132"/>
      <c r="D127" s="133"/>
    </row>
    <row r="128" spans="2:4">
      <c r="B128" s="131"/>
      <c r="C128" s="132"/>
      <c r="D128" s="133"/>
    </row>
    <row r="129" spans="2:4">
      <c r="B129" s="131"/>
      <c r="C129" s="132"/>
      <c r="D129" s="133"/>
    </row>
    <row r="130" spans="2:4">
      <c r="B130" s="131"/>
      <c r="C130" s="132"/>
      <c r="D130" s="133"/>
    </row>
    <row r="131" spans="2:4">
      <c r="B131" s="131"/>
      <c r="C131" s="132"/>
      <c r="D131" s="133"/>
    </row>
    <row r="132" spans="2:4">
      <c r="B132" s="131"/>
      <c r="C132" s="132"/>
      <c r="D132" s="133"/>
    </row>
    <row r="133" spans="2:4">
      <c r="B133" s="131"/>
      <c r="C133" s="132"/>
      <c r="D133" s="133"/>
    </row>
    <row r="134" spans="2:4">
      <c r="B134" s="131"/>
      <c r="C134" s="132"/>
      <c r="D134" s="133"/>
    </row>
    <row r="135" spans="2:4">
      <c r="B135" s="131"/>
      <c r="C135" s="132"/>
      <c r="D135" s="133"/>
    </row>
    <row r="136" spans="2:4">
      <c r="B136" s="131"/>
      <c r="C136" s="132"/>
      <c r="D136" s="133"/>
    </row>
    <row r="137" spans="2:4">
      <c r="B137" s="131"/>
      <c r="C137" s="132"/>
      <c r="D137" s="133"/>
    </row>
    <row r="138" spans="2:4">
      <c r="B138" s="131"/>
      <c r="C138" s="132"/>
      <c r="D138" s="133"/>
    </row>
    <row r="139" spans="2:4">
      <c r="B139" s="131"/>
      <c r="C139" s="132"/>
      <c r="D139" s="133"/>
    </row>
    <row r="140" spans="2:4">
      <c r="B140" s="131"/>
      <c r="C140" s="132"/>
      <c r="D140" s="133"/>
    </row>
    <row r="141" spans="2:4">
      <c r="B141" s="131"/>
      <c r="C141" s="132"/>
      <c r="D141" s="133"/>
    </row>
    <row r="142" spans="2:4">
      <c r="B142" s="131"/>
      <c r="C142" s="132"/>
      <c r="D142" s="133"/>
    </row>
    <row r="143" spans="2:4">
      <c r="B143" s="131"/>
      <c r="C143" s="132"/>
      <c r="D143" s="133"/>
    </row>
    <row r="144" spans="2:4">
      <c r="B144" s="131"/>
      <c r="C144" s="132"/>
      <c r="D144" s="133"/>
    </row>
    <row r="145" spans="2:4">
      <c r="B145" s="131"/>
      <c r="C145" s="132"/>
      <c r="D145" s="133"/>
    </row>
    <row r="146" spans="2:4">
      <c r="B146" s="131"/>
      <c r="C146" s="132"/>
      <c r="D146" s="133"/>
    </row>
    <row r="147" spans="2:4">
      <c r="B147" s="131"/>
      <c r="C147" s="132"/>
      <c r="D147" s="133"/>
    </row>
    <row r="148" spans="2:4">
      <c r="B148" s="131"/>
      <c r="C148" s="132"/>
      <c r="D148" s="133"/>
    </row>
    <row r="149" spans="2:4">
      <c r="B149" s="131"/>
      <c r="C149" s="132"/>
      <c r="D149" s="133"/>
    </row>
    <row r="150" spans="2:4">
      <c r="B150" s="131"/>
      <c r="C150" s="132"/>
      <c r="D150" s="133"/>
    </row>
    <row r="151" spans="2:4">
      <c r="B151" s="131"/>
      <c r="C151" s="132"/>
      <c r="D151" s="133"/>
    </row>
    <row r="152" spans="2:4">
      <c r="B152" s="94"/>
      <c r="C152" s="95"/>
      <c r="D152" s="95"/>
    </row>
    <row r="153" spans="2:4">
      <c r="B153" s="94"/>
      <c r="C153" s="95"/>
      <c r="D153" s="95"/>
    </row>
    <row r="154" spans="2:4">
      <c r="B154" s="94"/>
      <c r="C154" s="95"/>
      <c r="D154" s="95"/>
    </row>
    <row r="155" spans="2:4">
      <c r="B155" s="94"/>
      <c r="C155" s="95"/>
      <c r="D155" s="95"/>
    </row>
    <row r="156" spans="2:4">
      <c r="B156" s="94"/>
      <c r="C156" s="95"/>
      <c r="D156" s="95"/>
    </row>
    <row r="157" spans="2:4">
      <c r="B157" s="94"/>
      <c r="C157" s="95"/>
      <c r="D157" s="95"/>
    </row>
    <row r="158" spans="2:4">
      <c r="B158" s="94"/>
      <c r="C158" s="95"/>
      <c r="D158" s="95"/>
    </row>
    <row r="159" spans="2:4">
      <c r="B159" s="94"/>
      <c r="C159" s="95"/>
      <c r="D159" s="95"/>
    </row>
    <row r="160" spans="2:4">
      <c r="B160" s="94"/>
      <c r="C160" s="95"/>
      <c r="D160" s="95"/>
    </row>
    <row r="161" spans="2:4">
      <c r="B161" s="94"/>
      <c r="C161" s="95"/>
      <c r="D161" s="95"/>
    </row>
    <row r="162" spans="2:4">
      <c r="B162" s="94"/>
      <c r="C162" s="95"/>
      <c r="D162" s="95"/>
    </row>
    <row r="163" spans="2:4">
      <c r="B163" s="94"/>
      <c r="C163" s="95"/>
      <c r="D163" s="95"/>
    </row>
    <row r="164" spans="2:4">
      <c r="B164" s="94"/>
      <c r="C164" s="95"/>
      <c r="D164" s="95"/>
    </row>
    <row r="165" spans="2:4">
      <c r="B165" s="94"/>
      <c r="C165" s="95"/>
      <c r="D165" s="95"/>
    </row>
    <row r="166" spans="2:4">
      <c r="B166" s="94"/>
      <c r="C166" s="95"/>
      <c r="D166" s="95"/>
    </row>
    <row r="167" spans="2:4">
      <c r="B167" s="94"/>
      <c r="C167" s="95"/>
      <c r="D167" s="95"/>
    </row>
    <row r="168" spans="2:4">
      <c r="B168" s="94"/>
      <c r="C168" s="95"/>
      <c r="D168" s="95"/>
    </row>
    <row r="169" spans="2:4">
      <c r="B169" s="94"/>
      <c r="C169" s="95"/>
      <c r="D169" s="95"/>
    </row>
    <row r="170" spans="2:4">
      <c r="B170" s="94"/>
      <c r="C170" s="95"/>
      <c r="D170" s="95"/>
    </row>
    <row r="171" spans="2:4">
      <c r="B171" s="94"/>
      <c r="C171" s="95"/>
      <c r="D171" s="95"/>
    </row>
    <row r="172" spans="2:4">
      <c r="B172" s="94"/>
      <c r="C172" s="95"/>
      <c r="D172" s="95"/>
    </row>
    <row r="173" spans="2:4">
      <c r="B173" s="94"/>
      <c r="C173" s="95"/>
      <c r="D173" s="95"/>
    </row>
    <row r="174" spans="2:4">
      <c r="B174" s="94"/>
      <c r="C174" s="95"/>
      <c r="D174" s="95"/>
    </row>
    <row r="175" spans="2:4">
      <c r="B175" s="94"/>
      <c r="C175" s="95"/>
      <c r="D175" s="95"/>
    </row>
    <row r="176" spans="2:4">
      <c r="B176" s="94"/>
      <c r="C176" s="95"/>
      <c r="D176" s="95"/>
    </row>
    <row r="177" spans="2:4">
      <c r="B177" s="94"/>
      <c r="C177" s="95"/>
      <c r="D177" s="95"/>
    </row>
    <row r="178" spans="2:4">
      <c r="B178" s="94"/>
      <c r="C178" s="95"/>
      <c r="D178" s="95"/>
    </row>
    <row r="179" spans="2:4">
      <c r="B179" s="94"/>
      <c r="C179" s="95"/>
      <c r="D179" s="95"/>
    </row>
    <row r="180" spans="2:4">
      <c r="B180" s="94"/>
      <c r="C180" s="95"/>
      <c r="D180" s="95"/>
    </row>
    <row r="181" spans="2:4">
      <c r="B181" s="94"/>
      <c r="C181" s="95"/>
      <c r="D181" s="95"/>
    </row>
    <row r="182" spans="2:4">
      <c r="B182" s="94"/>
      <c r="C182" s="95"/>
      <c r="D182" s="95"/>
    </row>
    <row r="183" spans="2:4">
      <c r="B183" s="94"/>
      <c r="C183" s="95"/>
      <c r="D183" s="95"/>
    </row>
    <row r="184" spans="2:4">
      <c r="B184" s="94"/>
      <c r="C184" s="95"/>
      <c r="D184" s="95"/>
    </row>
    <row r="185" spans="2:4">
      <c r="B185" s="94"/>
      <c r="C185" s="95"/>
      <c r="D185" s="95"/>
    </row>
    <row r="186" spans="2:4">
      <c r="B186" s="94"/>
      <c r="C186" s="95"/>
      <c r="D186" s="95"/>
    </row>
    <row r="187" spans="2:4">
      <c r="B187" s="94"/>
      <c r="C187" s="95"/>
      <c r="D187" s="95"/>
    </row>
    <row r="188" spans="2:4">
      <c r="B188" s="94"/>
      <c r="C188" s="95"/>
      <c r="D188" s="95"/>
    </row>
    <row r="189" spans="2:4">
      <c r="B189" s="94"/>
      <c r="C189" s="95"/>
      <c r="D189" s="95"/>
    </row>
    <row r="190" spans="2:4">
      <c r="B190" s="94"/>
      <c r="C190" s="95"/>
      <c r="D190" s="95"/>
    </row>
    <row r="191" spans="2:4">
      <c r="B191" s="94"/>
      <c r="C191" s="95"/>
      <c r="D191" s="95"/>
    </row>
    <row r="192" spans="2:4">
      <c r="B192" s="94"/>
      <c r="C192" s="95"/>
      <c r="D192" s="95"/>
    </row>
    <row r="193" spans="2:4">
      <c r="B193" s="94"/>
      <c r="C193" s="95"/>
      <c r="D193" s="95"/>
    </row>
    <row r="194" spans="2:4">
      <c r="B194" s="94"/>
      <c r="C194" s="95"/>
      <c r="D194" s="95"/>
    </row>
    <row r="195" spans="2:4">
      <c r="B195" s="94"/>
      <c r="C195" s="95"/>
      <c r="D195" s="95"/>
    </row>
    <row r="196" spans="2:4">
      <c r="B196" s="94"/>
      <c r="C196" s="95"/>
      <c r="D196" s="95"/>
    </row>
    <row r="197" spans="2:4">
      <c r="B197" s="94"/>
      <c r="C197" s="95"/>
      <c r="D197" s="95"/>
    </row>
    <row r="198" spans="2:4">
      <c r="B198" s="94"/>
      <c r="C198" s="95"/>
      <c r="D198" s="95"/>
    </row>
    <row r="199" spans="2:4">
      <c r="B199" s="94"/>
      <c r="C199" s="95"/>
      <c r="D199" s="95"/>
    </row>
    <row r="200" spans="2:4">
      <c r="B200" s="94"/>
      <c r="C200" s="95"/>
      <c r="D200" s="95"/>
    </row>
    <row r="201" spans="2:4">
      <c r="B201" s="94"/>
      <c r="C201" s="95"/>
      <c r="D201" s="95"/>
    </row>
    <row r="202" spans="2:4">
      <c r="B202" s="94"/>
      <c r="C202" s="95"/>
      <c r="D202" s="95"/>
    </row>
    <row r="203" spans="2:4">
      <c r="B203" s="94"/>
      <c r="C203" s="95"/>
      <c r="D203" s="95"/>
    </row>
    <row r="204" spans="2:4">
      <c r="B204" s="94"/>
      <c r="C204" s="95"/>
      <c r="D204" s="95"/>
    </row>
    <row r="205" spans="2:4">
      <c r="B205" s="94"/>
      <c r="C205" s="95"/>
      <c r="D205" s="95"/>
    </row>
    <row r="206" spans="2:4">
      <c r="B206" s="94"/>
      <c r="C206" s="95"/>
      <c r="D206" s="95"/>
    </row>
    <row r="207" spans="2:4">
      <c r="B207" s="94"/>
      <c r="C207" s="95"/>
      <c r="D207" s="95"/>
    </row>
    <row r="208" spans="2:4">
      <c r="B208" s="94"/>
      <c r="C208" s="95"/>
      <c r="D208" s="95"/>
    </row>
    <row r="209" spans="2:4">
      <c r="B209" s="94"/>
      <c r="C209" s="95"/>
      <c r="D209" s="95"/>
    </row>
    <row r="210" spans="2:4">
      <c r="B210" s="94"/>
      <c r="C210" s="95"/>
      <c r="D210" s="95"/>
    </row>
    <row r="211" spans="2:4">
      <c r="B211" s="94"/>
      <c r="C211" s="95"/>
      <c r="D211" s="95"/>
    </row>
    <row r="212" spans="2:4">
      <c r="B212" s="94"/>
      <c r="C212" s="95"/>
      <c r="D212" s="95"/>
    </row>
    <row r="213" spans="2:4">
      <c r="B213" s="94"/>
      <c r="C213" s="95"/>
      <c r="D213" s="95"/>
    </row>
    <row r="214" spans="2:4">
      <c r="B214" s="94"/>
      <c r="C214" s="95"/>
      <c r="D214" s="95"/>
    </row>
    <row r="215" spans="2:4">
      <c r="B215" s="94"/>
      <c r="C215" s="95"/>
      <c r="D215" s="95"/>
    </row>
    <row r="216" spans="2:4">
      <c r="B216" s="94"/>
      <c r="C216" s="95"/>
      <c r="D216" s="95"/>
    </row>
    <row r="217" spans="2:4">
      <c r="B217" s="94"/>
      <c r="C217" s="95"/>
      <c r="D217" s="95"/>
    </row>
    <row r="218" spans="2:4">
      <c r="B218" s="94"/>
      <c r="C218" s="95"/>
      <c r="D218" s="95"/>
    </row>
    <row r="219" spans="2:4">
      <c r="B219" s="94"/>
      <c r="C219" s="95"/>
      <c r="D219" s="95"/>
    </row>
    <row r="220" spans="2:4">
      <c r="B220" s="94"/>
      <c r="C220" s="95"/>
      <c r="D220" s="95"/>
    </row>
    <row r="221" spans="2:4">
      <c r="B221" s="94"/>
      <c r="C221" s="95"/>
      <c r="D221" s="95"/>
    </row>
    <row r="222" spans="2:4">
      <c r="B222" s="94"/>
      <c r="C222" s="95"/>
      <c r="D222" s="95"/>
    </row>
    <row r="223" spans="2:4">
      <c r="B223" s="94"/>
      <c r="C223" s="95"/>
      <c r="D223" s="95"/>
    </row>
    <row r="224" spans="2:4">
      <c r="B224" s="94"/>
      <c r="C224" s="95"/>
      <c r="D224" s="95"/>
    </row>
    <row r="225" spans="2:4">
      <c r="B225" s="94"/>
      <c r="C225" s="95"/>
      <c r="D225" s="95"/>
    </row>
    <row r="226" spans="2:4">
      <c r="B226" s="94"/>
      <c r="C226" s="95"/>
      <c r="D226" s="95"/>
    </row>
    <row r="227" spans="2:4">
      <c r="B227" s="94"/>
      <c r="C227" s="95"/>
      <c r="D227" s="95"/>
    </row>
    <row r="228" spans="2:4">
      <c r="B228" s="94"/>
      <c r="C228" s="95"/>
      <c r="D228" s="95"/>
    </row>
    <row r="229" spans="2:4">
      <c r="B229" s="94"/>
      <c r="C229" s="95"/>
      <c r="D229" s="95"/>
    </row>
    <row r="230" spans="2:4">
      <c r="B230" s="94"/>
      <c r="C230" s="95"/>
      <c r="D230" s="95"/>
    </row>
    <row r="231" spans="2:4">
      <c r="B231" s="94"/>
      <c r="C231" s="95"/>
      <c r="D231" s="95"/>
    </row>
    <row r="232" spans="2:4">
      <c r="B232" s="94"/>
      <c r="C232" s="95"/>
      <c r="D232" s="95"/>
    </row>
    <row r="233" spans="2:4">
      <c r="B233" s="94"/>
      <c r="C233" s="95"/>
      <c r="D233" s="95"/>
    </row>
    <row r="234" spans="2:4">
      <c r="B234" s="94"/>
      <c r="C234" s="95"/>
      <c r="D234" s="95"/>
    </row>
    <row r="235" spans="2:4">
      <c r="B235" s="94"/>
      <c r="C235" s="95"/>
      <c r="D235" s="95"/>
    </row>
    <row r="236" spans="2:4">
      <c r="B236" s="94"/>
      <c r="C236" s="95"/>
      <c r="D236" s="95"/>
    </row>
    <row r="237" spans="2:4">
      <c r="B237" s="94"/>
      <c r="C237" s="95"/>
      <c r="D237" s="95"/>
    </row>
    <row r="238" spans="2:4">
      <c r="B238" s="94"/>
      <c r="C238" s="95"/>
      <c r="D238" s="95"/>
    </row>
    <row r="239" spans="2:4">
      <c r="B239" s="94"/>
      <c r="C239" s="95"/>
      <c r="D239" s="95"/>
    </row>
    <row r="240" spans="2:4">
      <c r="B240" s="94"/>
      <c r="C240" s="95"/>
      <c r="D240" s="95"/>
    </row>
    <row r="241" spans="2:4">
      <c r="B241" s="94"/>
      <c r="C241" s="95"/>
      <c r="D241" s="95"/>
    </row>
    <row r="242" spans="2:4">
      <c r="B242" s="94"/>
      <c r="C242" s="95"/>
      <c r="D242" s="95"/>
    </row>
    <row r="243" spans="2:4">
      <c r="B243" s="94"/>
      <c r="C243" s="95"/>
      <c r="D243" s="95"/>
    </row>
    <row r="244" spans="2:4">
      <c r="B244" s="94"/>
      <c r="C244" s="95"/>
      <c r="D244" s="95"/>
    </row>
    <row r="245" spans="2:4">
      <c r="B245" s="94"/>
      <c r="C245" s="95"/>
      <c r="D245" s="95"/>
    </row>
    <row r="246" spans="2:4">
      <c r="B246" s="94"/>
      <c r="C246" s="95"/>
      <c r="D246" s="95"/>
    </row>
    <row r="247" spans="2:4">
      <c r="B247" s="94"/>
      <c r="C247" s="95"/>
      <c r="D247" s="95"/>
    </row>
    <row r="248" spans="2:4">
      <c r="B248" s="94"/>
      <c r="C248" s="95"/>
      <c r="D248" s="95"/>
    </row>
    <row r="249" spans="2:4">
      <c r="B249" s="94"/>
      <c r="C249" s="95"/>
      <c r="D249" s="95"/>
    </row>
    <row r="250" spans="2:4">
      <c r="B250" s="94"/>
      <c r="C250" s="95"/>
      <c r="D250" s="95"/>
    </row>
    <row r="251" spans="2:4">
      <c r="B251" s="94"/>
      <c r="C251" s="95"/>
      <c r="D251" s="95"/>
    </row>
    <row r="252" spans="2:4">
      <c r="B252" s="94"/>
      <c r="C252" s="95"/>
      <c r="D252" s="95"/>
    </row>
    <row r="253" spans="2:4">
      <c r="B253" s="94"/>
      <c r="C253" s="95"/>
      <c r="D253" s="95"/>
    </row>
    <row r="254" spans="2:4">
      <c r="B254" s="94"/>
      <c r="C254" s="95"/>
      <c r="D254" s="95"/>
    </row>
    <row r="255" spans="2:4">
      <c r="B255" s="94"/>
      <c r="C255" s="95"/>
      <c r="D255" s="95"/>
    </row>
    <row r="256" spans="2:4">
      <c r="B256" s="94"/>
      <c r="C256" s="95"/>
      <c r="D256" s="95"/>
    </row>
    <row r="257" spans="2:4">
      <c r="B257" s="94"/>
      <c r="C257" s="95"/>
      <c r="D257" s="95"/>
    </row>
    <row r="258" spans="2:4">
      <c r="B258" s="94"/>
      <c r="C258" s="95"/>
      <c r="D258" s="95"/>
    </row>
    <row r="259" spans="2:4">
      <c r="B259" s="94"/>
      <c r="C259" s="95"/>
      <c r="D259" s="95"/>
    </row>
    <row r="260" spans="2:4">
      <c r="B260" s="94"/>
      <c r="C260" s="95"/>
      <c r="D260" s="95"/>
    </row>
    <row r="261" spans="2:4">
      <c r="B261" s="94"/>
      <c r="C261" s="95"/>
      <c r="D261" s="95"/>
    </row>
    <row r="262" spans="2:4">
      <c r="B262" s="94"/>
      <c r="C262" s="95"/>
      <c r="D262" s="95"/>
    </row>
    <row r="263" spans="2:4">
      <c r="B263" s="94"/>
      <c r="C263" s="95"/>
      <c r="D263" s="95"/>
    </row>
    <row r="264" spans="2:4">
      <c r="B264" s="94"/>
      <c r="C264" s="95"/>
      <c r="D264" s="95"/>
    </row>
    <row r="265" spans="2:4">
      <c r="B265" s="94"/>
      <c r="C265" s="95"/>
      <c r="D265" s="95"/>
    </row>
    <row r="266" spans="2:4">
      <c r="B266" s="94"/>
      <c r="C266" s="95"/>
      <c r="D266" s="95"/>
    </row>
    <row r="267" spans="2:4">
      <c r="B267" s="94"/>
      <c r="C267" s="95"/>
      <c r="D267" s="95"/>
    </row>
    <row r="268" spans="2:4">
      <c r="B268" s="94"/>
      <c r="C268" s="95"/>
      <c r="D268" s="95"/>
    </row>
    <row r="269" spans="2:4">
      <c r="B269" s="94"/>
      <c r="C269" s="95"/>
      <c r="D269" s="95"/>
    </row>
    <row r="270" spans="2:4">
      <c r="B270" s="94"/>
      <c r="C270" s="95"/>
      <c r="D270" s="95"/>
    </row>
    <row r="271" spans="2:4">
      <c r="B271" s="94"/>
      <c r="C271" s="95"/>
      <c r="D271" s="95"/>
    </row>
    <row r="272" spans="2:4">
      <c r="B272" s="94"/>
      <c r="C272" s="95"/>
      <c r="D272" s="95"/>
    </row>
    <row r="273" spans="2:4">
      <c r="B273" s="94"/>
      <c r="C273" s="95"/>
      <c r="D273" s="95"/>
    </row>
    <row r="274" spans="2:4">
      <c r="B274" s="94"/>
      <c r="C274" s="95"/>
      <c r="D274" s="95"/>
    </row>
    <row r="275" spans="2:4">
      <c r="B275" s="94"/>
      <c r="C275" s="95"/>
      <c r="D275" s="95"/>
    </row>
    <row r="276" spans="2:4">
      <c r="B276" s="94"/>
      <c r="C276" s="95"/>
      <c r="D276" s="95"/>
    </row>
    <row r="277" spans="2:4">
      <c r="B277" s="94"/>
      <c r="C277" s="95"/>
      <c r="D277" s="95"/>
    </row>
    <row r="278" spans="2:4">
      <c r="B278" s="94"/>
      <c r="C278" s="95"/>
      <c r="D278" s="95"/>
    </row>
    <row r="279" spans="2:4">
      <c r="B279" s="94"/>
      <c r="C279" s="95"/>
      <c r="D279" s="95"/>
    </row>
    <row r="280" spans="2:4">
      <c r="B280" s="94"/>
      <c r="C280" s="95"/>
      <c r="D280" s="95"/>
    </row>
    <row r="281" spans="2:4">
      <c r="B281" s="94"/>
      <c r="C281" s="95"/>
      <c r="D281" s="95"/>
    </row>
    <row r="282" spans="2:4">
      <c r="B282" s="94"/>
      <c r="C282" s="95"/>
      <c r="D282" s="95"/>
    </row>
    <row r="283" spans="2:4">
      <c r="B283" s="94"/>
      <c r="C283" s="95"/>
      <c r="D283" s="95"/>
    </row>
    <row r="284" spans="2:4">
      <c r="B284" s="94"/>
      <c r="C284" s="95"/>
      <c r="D284" s="95"/>
    </row>
    <row r="285" spans="2:4">
      <c r="B285" s="94"/>
      <c r="C285" s="95"/>
      <c r="D285" s="95"/>
    </row>
    <row r="286" spans="2:4">
      <c r="B286" s="94"/>
      <c r="C286" s="95"/>
      <c r="D286" s="95"/>
    </row>
    <row r="287" spans="2:4">
      <c r="B287" s="94"/>
      <c r="C287" s="95"/>
      <c r="D287" s="95"/>
    </row>
    <row r="288" spans="2:4">
      <c r="B288" s="94"/>
      <c r="C288" s="95"/>
      <c r="D288" s="95"/>
    </row>
    <row r="289" spans="2:4">
      <c r="B289" s="94"/>
      <c r="C289" s="95"/>
      <c r="D289" s="95"/>
    </row>
    <row r="290" spans="2:4">
      <c r="B290" s="94"/>
      <c r="C290" s="95"/>
      <c r="D290" s="95"/>
    </row>
    <row r="291" spans="2:4">
      <c r="B291" s="94"/>
      <c r="C291" s="95"/>
      <c r="D291" s="95"/>
    </row>
    <row r="292" spans="2:4">
      <c r="B292" s="94"/>
      <c r="C292" s="95"/>
      <c r="D292" s="95"/>
    </row>
    <row r="293" spans="2:4">
      <c r="B293" s="94"/>
      <c r="C293" s="95"/>
      <c r="D293" s="95"/>
    </row>
    <row r="294" spans="2:4">
      <c r="B294" s="94"/>
      <c r="C294" s="95"/>
      <c r="D294" s="95"/>
    </row>
    <row r="295" spans="2:4">
      <c r="B295" s="94"/>
      <c r="C295" s="95"/>
      <c r="D295" s="95"/>
    </row>
    <row r="296" spans="2:4">
      <c r="B296" s="94"/>
      <c r="C296" s="95"/>
      <c r="D296" s="95"/>
    </row>
    <row r="297" spans="2:4">
      <c r="B297" s="94"/>
      <c r="C297" s="95"/>
      <c r="D297" s="95"/>
    </row>
    <row r="298" spans="2:4">
      <c r="B298" s="94"/>
      <c r="C298" s="95"/>
      <c r="D298" s="95"/>
    </row>
    <row r="299" spans="2:4">
      <c r="B299" s="94"/>
      <c r="C299" s="95"/>
      <c r="D299" s="95"/>
    </row>
    <row r="300" spans="2:4">
      <c r="B300" s="94"/>
      <c r="C300" s="95"/>
      <c r="D300" s="95"/>
    </row>
    <row r="301" spans="2:4">
      <c r="B301" s="94"/>
      <c r="C301" s="95"/>
      <c r="D301" s="95"/>
    </row>
    <row r="302" spans="2:4">
      <c r="B302" s="94"/>
      <c r="C302" s="95"/>
      <c r="D302" s="95"/>
    </row>
    <row r="303" spans="2:4">
      <c r="B303" s="94"/>
      <c r="C303" s="95"/>
      <c r="D303" s="95"/>
    </row>
    <row r="304" spans="2:4">
      <c r="B304" s="94"/>
      <c r="C304" s="95"/>
      <c r="D304" s="95"/>
    </row>
    <row r="305" spans="2:4">
      <c r="B305" s="94"/>
      <c r="C305" s="95"/>
      <c r="D305" s="95"/>
    </row>
    <row r="306" spans="2:4">
      <c r="B306" s="94"/>
      <c r="C306" s="95"/>
      <c r="D306" s="95"/>
    </row>
    <row r="307" spans="2:4">
      <c r="B307" s="94"/>
      <c r="C307" s="95"/>
      <c r="D307" s="95"/>
    </row>
    <row r="308" spans="2:4">
      <c r="B308" s="94"/>
      <c r="C308" s="95"/>
      <c r="D308" s="95"/>
    </row>
    <row r="309" spans="2:4">
      <c r="B309" s="94"/>
      <c r="C309" s="95"/>
      <c r="D309" s="95"/>
    </row>
    <row r="310" spans="2:4">
      <c r="B310" s="94"/>
      <c r="C310" s="95"/>
      <c r="D310" s="95"/>
    </row>
    <row r="311" spans="2:4">
      <c r="B311" s="94"/>
      <c r="C311" s="95"/>
      <c r="D311" s="95"/>
    </row>
    <row r="312" spans="2:4">
      <c r="B312" s="94"/>
      <c r="C312" s="95"/>
      <c r="D312" s="95"/>
    </row>
    <row r="313" spans="2:4">
      <c r="B313" s="94"/>
      <c r="C313" s="95"/>
      <c r="D313" s="95"/>
    </row>
    <row r="314" spans="2:4">
      <c r="B314" s="94"/>
      <c r="C314" s="95"/>
      <c r="D314" s="95"/>
    </row>
    <row r="315" spans="2:4">
      <c r="B315" s="94"/>
      <c r="C315" s="95"/>
      <c r="D315" s="95"/>
    </row>
    <row r="316" spans="2:4">
      <c r="B316" s="94"/>
      <c r="C316" s="95"/>
      <c r="D316" s="95"/>
    </row>
    <row r="317" spans="2:4">
      <c r="B317" s="94"/>
      <c r="C317" s="95"/>
      <c r="D317" s="95"/>
    </row>
    <row r="318" spans="2:4">
      <c r="B318" s="94"/>
      <c r="C318" s="95"/>
      <c r="D318" s="95"/>
    </row>
    <row r="319" spans="2:4">
      <c r="B319" s="94"/>
      <c r="C319" s="95"/>
      <c r="D319" s="95"/>
    </row>
    <row r="320" spans="2:4">
      <c r="B320" s="94"/>
      <c r="C320" s="95"/>
      <c r="D320" s="95"/>
    </row>
    <row r="321" spans="2:4">
      <c r="B321" s="94"/>
      <c r="C321" s="95"/>
      <c r="D321" s="95"/>
    </row>
    <row r="322" spans="2:4">
      <c r="B322" s="94"/>
      <c r="C322" s="95"/>
      <c r="D322" s="95"/>
    </row>
    <row r="323" spans="2:4">
      <c r="B323" s="94"/>
      <c r="C323" s="95"/>
      <c r="D323" s="95"/>
    </row>
    <row r="324" spans="2:4">
      <c r="B324" s="94"/>
      <c r="C324" s="95"/>
      <c r="D324" s="95"/>
    </row>
    <row r="325" spans="2:4">
      <c r="B325" s="94"/>
      <c r="C325" s="95"/>
      <c r="D325" s="95"/>
    </row>
    <row r="326" spans="2:4">
      <c r="B326" s="94"/>
      <c r="C326" s="95"/>
      <c r="D326" s="95"/>
    </row>
    <row r="327" spans="2:4">
      <c r="B327" s="94"/>
      <c r="C327" s="95"/>
      <c r="D327" s="95"/>
    </row>
    <row r="328" spans="2:4">
      <c r="B328" s="94"/>
      <c r="C328" s="95"/>
      <c r="D328" s="95"/>
    </row>
    <row r="329" spans="2:4">
      <c r="B329" s="94"/>
      <c r="C329" s="95"/>
      <c r="D329" s="95"/>
    </row>
    <row r="330" spans="2:4">
      <c r="B330" s="94"/>
      <c r="C330" s="95"/>
      <c r="D330" s="95"/>
    </row>
    <row r="331" spans="2:4">
      <c r="B331" s="94"/>
      <c r="C331" s="95"/>
      <c r="D331" s="95"/>
    </row>
    <row r="332" spans="2:4">
      <c r="B332" s="94"/>
      <c r="C332" s="95"/>
      <c r="D332" s="95"/>
    </row>
    <row r="333" spans="2:4">
      <c r="B333" s="94"/>
      <c r="C333" s="95"/>
      <c r="D333" s="95"/>
    </row>
    <row r="334" spans="2:4">
      <c r="B334" s="94"/>
      <c r="C334" s="95"/>
      <c r="D334" s="95"/>
    </row>
    <row r="335" spans="2:4">
      <c r="B335" s="94"/>
      <c r="C335" s="95"/>
      <c r="D335" s="95"/>
    </row>
    <row r="336" spans="2:4">
      <c r="B336" s="94"/>
      <c r="C336" s="95"/>
      <c r="D336" s="95"/>
    </row>
    <row r="337" spans="2:4">
      <c r="B337" s="94"/>
      <c r="C337" s="95"/>
      <c r="D337" s="95"/>
    </row>
    <row r="338" spans="2:4">
      <c r="B338" s="94"/>
      <c r="C338" s="95"/>
      <c r="D338" s="95"/>
    </row>
    <row r="339" spans="2:4">
      <c r="B339" s="94"/>
      <c r="C339" s="95"/>
      <c r="D339" s="95"/>
    </row>
    <row r="340" spans="2:4">
      <c r="B340" s="94"/>
      <c r="C340" s="95"/>
      <c r="D340" s="95"/>
    </row>
    <row r="341" spans="2:4">
      <c r="B341" s="94"/>
      <c r="C341" s="95"/>
      <c r="D341" s="95"/>
    </row>
    <row r="342" spans="2:4">
      <c r="B342" s="94"/>
      <c r="C342" s="95"/>
      <c r="D342" s="95"/>
    </row>
    <row r="343" spans="2:4">
      <c r="B343" s="94"/>
      <c r="C343" s="95"/>
      <c r="D343" s="95"/>
    </row>
    <row r="344" spans="2:4">
      <c r="B344" s="94"/>
      <c r="C344" s="95"/>
      <c r="D344" s="95"/>
    </row>
    <row r="345" spans="2:4">
      <c r="B345" s="94"/>
      <c r="C345" s="95"/>
      <c r="D345" s="95"/>
    </row>
    <row r="346" spans="2:4">
      <c r="B346" s="94"/>
      <c r="C346" s="95"/>
      <c r="D346" s="95"/>
    </row>
    <row r="347" spans="2:4">
      <c r="B347" s="94"/>
      <c r="C347" s="95"/>
      <c r="D347" s="95"/>
    </row>
    <row r="348" spans="2:4">
      <c r="B348" s="94"/>
      <c r="C348" s="95"/>
      <c r="D348" s="95"/>
    </row>
    <row r="349" spans="2:4">
      <c r="B349" s="94"/>
      <c r="C349" s="95"/>
      <c r="D349" s="95"/>
    </row>
    <row r="350" spans="2:4">
      <c r="B350" s="94"/>
      <c r="C350" s="95"/>
      <c r="D350" s="95"/>
    </row>
    <row r="351" spans="2:4">
      <c r="B351" s="94"/>
      <c r="C351" s="95"/>
      <c r="D351" s="95"/>
    </row>
    <row r="352" spans="2:4">
      <c r="B352" s="94"/>
      <c r="C352" s="95"/>
      <c r="D352" s="95"/>
    </row>
    <row r="353" spans="2:4">
      <c r="B353" s="94"/>
      <c r="C353" s="95"/>
      <c r="D353" s="95"/>
    </row>
    <row r="354" spans="2:4">
      <c r="B354" s="94"/>
      <c r="C354" s="95"/>
      <c r="D354" s="95"/>
    </row>
    <row r="355" spans="2:4">
      <c r="B355" s="94"/>
      <c r="C355" s="95"/>
      <c r="D355" s="95"/>
    </row>
    <row r="356" spans="2:4">
      <c r="B356" s="94"/>
      <c r="C356" s="95"/>
      <c r="D356" s="95"/>
    </row>
    <row r="357" spans="2:4">
      <c r="B357" s="94"/>
      <c r="C357" s="95"/>
      <c r="D357" s="95"/>
    </row>
    <row r="358" spans="2:4">
      <c r="B358" s="94"/>
      <c r="C358" s="95"/>
      <c r="D358" s="95"/>
    </row>
    <row r="359" spans="2:4">
      <c r="B359" s="94"/>
      <c r="C359" s="95"/>
      <c r="D359" s="95"/>
    </row>
    <row r="360" spans="2:4">
      <c r="B360" s="94"/>
      <c r="C360" s="95"/>
      <c r="D360" s="95"/>
    </row>
    <row r="361" spans="2:4">
      <c r="B361" s="94"/>
      <c r="C361" s="95"/>
      <c r="D361" s="95"/>
    </row>
    <row r="362" spans="2:4">
      <c r="B362" s="94"/>
      <c r="C362" s="95"/>
      <c r="D362" s="95"/>
    </row>
    <row r="363" spans="2:4">
      <c r="B363" s="94"/>
      <c r="C363" s="95"/>
      <c r="D363" s="95"/>
    </row>
    <row r="364" spans="2:4">
      <c r="B364" s="94"/>
      <c r="C364" s="95"/>
      <c r="D364" s="95"/>
    </row>
    <row r="365" spans="2:4">
      <c r="B365" s="94"/>
      <c r="C365" s="95"/>
      <c r="D365" s="95"/>
    </row>
    <row r="366" spans="2:4">
      <c r="B366" s="94"/>
      <c r="C366" s="95"/>
      <c r="D366" s="95"/>
    </row>
    <row r="367" spans="2:4">
      <c r="B367" s="94"/>
      <c r="C367" s="95"/>
      <c r="D367" s="95"/>
    </row>
    <row r="368" spans="2:4">
      <c r="B368" s="94"/>
      <c r="C368" s="95"/>
      <c r="D368" s="95"/>
    </row>
    <row r="369" spans="2:4">
      <c r="B369" s="94"/>
      <c r="C369" s="95"/>
      <c r="D369" s="95"/>
    </row>
    <row r="370" spans="2:4">
      <c r="B370" s="94"/>
      <c r="C370" s="95"/>
      <c r="D370" s="95"/>
    </row>
    <row r="371" spans="2:4">
      <c r="B371" s="94"/>
      <c r="C371" s="95"/>
      <c r="D371" s="95"/>
    </row>
    <row r="372" spans="2:4">
      <c r="B372" s="94"/>
      <c r="C372" s="95"/>
      <c r="D372" s="95"/>
    </row>
    <row r="373" spans="2:4">
      <c r="B373" s="94"/>
      <c r="C373" s="95"/>
      <c r="D373" s="95"/>
    </row>
    <row r="374" spans="2:4">
      <c r="B374" s="94"/>
      <c r="C374" s="95"/>
      <c r="D374" s="95"/>
    </row>
    <row r="375" spans="2:4">
      <c r="B375" s="94"/>
      <c r="C375" s="95"/>
      <c r="D375" s="95"/>
    </row>
    <row r="376" spans="2:4">
      <c r="B376" s="94"/>
      <c r="C376" s="95"/>
      <c r="D376" s="95"/>
    </row>
    <row r="377" spans="2:4">
      <c r="B377" s="94"/>
      <c r="C377" s="95"/>
      <c r="D377" s="95"/>
    </row>
    <row r="378" spans="2:4">
      <c r="B378" s="94"/>
      <c r="C378" s="95"/>
      <c r="D378" s="95"/>
    </row>
    <row r="379" spans="2:4">
      <c r="B379" s="94"/>
      <c r="C379" s="95"/>
      <c r="D379" s="95"/>
    </row>
    <row r="380" spans="2:4">
      <c r="B380" s="94"/>
      <c r="C380" s="95"/>
      <c r="D380" s="95"/>
    </row>
    <row r="381" spans="2:4">
      <c r="B381" s="94"/>
      <c r="C381" s="95"/>
      <c r="D381" s="95"/>
    </row>
    <row r="382" spans="2:4">
      <c r="B382" s="94"/>
      <c r="C382" s="95"/>
      <c r="D382" s="95"/>
    </row>
    <row r="383" spans="2:4">
      <c r="B383" s="94"/>
      <c r="C383" s="95"/>
      <c r="D383" s="95"/>
    </row>
    <row r="384" spans="2:4">
      <c r="B384" s="94"/>
      <c r="C384" s="95"/>
      <c r="D384" s="95"/>
    </row>
    <row r="385" spans="2:4">
      <c r="B385" s="94"/>
      <c r="C385" s="95"/>
      <c r="D385" s="95"/>
    </row>
    <row r="386" spans="2:4">
      <c r="B386" s="94"/>
      <c r="C386" s="95"/>
      <c r="D386" s="95"/>
    </row>
    <row r="387" spans="2:4">
      <c r="B387" s="94"/>
      <c r="C387" s="95"/>
      <c r="D387" s="95"/>
    </row>
    <row r="388" spans="2:4">
      <c r="B388" s="94"/>
      <c r="C388" s="95"/>
      <c r="D388" s="95"/>
    </row>
    <row r="389" spans="2:4">
      <c r="B389" s="94"/>
      <c r="C389" s="95"/>
      <c r="D389" s="95"/>
    </row>
    <row r="390" spans="2:4">
      <c r="B390" s="94"/>
      <c r="C390" s="95"/>
      <c r="D390" s="95"/>
    </row>
    <row r="391" spans="2:4">
      <c r="B391" s="94"/>
      <c r="C391" s="95"/>
      <c r="D391" s="95"/>
    </row>
    <row r="392" spans="2:4">
      <c r="B392" s="94"/>
      <c r="C392" s="95"/>
      <c r="D392" s="95"/>
    </row>
    <row r="393" spans="2:4">
      <c r="B393" s="94"/>
      <c r="C393" s="95"/>
      <c r="D393" s="95"/>
    </row>
    <row r="394" spans="2:4">
      <c r="B394" s="94"/>
      <c r="C394" s="95"/>
      <c r="D394" s="95"/>
    </row>
    <row r="395" spans="2:4">
      <c r="B395" s="94"/>
      <c r="C395" s="95"/>
      <c r="D395" s="95"/>
    </row>
    <row r="396" spans="2:4">
      <c r="B396" s="94"/>
      <c r="C396" s="95"/>
      <c r="D396" s="95"/>
    </row>
    <row r="397" spans="2:4">
      <c r="B397" s="94"/>
      <c r="C397" s="95"/>
      <c r="D397" s="95"/>
    </row>
    <row r="398" spans="2:4">
      <c r="B398" s="94"/>
      <c r="C398" s="95"/>
      <c r="D398" s="95"/>
    </row>
    <row r="399" spans="2:4">
      <c r="B399" s="94"/>
      <c r="C399" s="95"/>
      <c r="D399" s="95"/>
    </row>
    <row r="400" spans="2:4">
      <c r="B400" s="94"/>
      <c r="C400" s="95"/>
      <c r="D400" s="95"/>
    </row>
    <row r="401" spans="2:4">
      <c r="B401" s="94"/>
      <c r="C401" s="95"/>
      <c r="D401" s="95"/>
    </row>
    <row r="402" spans="2:4">
      <c r="B402" s="94"/>
      <c r="C402" s="95"/>
      <c r="D402" s="95"/>
    </row>
    <row r="403" spans="2:4">
      <c r="B403" s="94"/>
      <c r="C403" s="95"/>
      <c r="D403" s="95"/>
    </row>
    <row r="404" spans="2:4">
      <c r="B404" s="94"/>
      <c r="C404" s="95"/>
      <c r="D404" s="95"/>
    </row>
    <row r="405" spans="2:4">
      <c r="B405" s="94"/>
      <c r="C405" s="95"/>
      <c r="D405" s="95"/>
    </row>
    <row r="406" spans="2:4">
      <c r="B406" s="94"/>
      <c r="C406" s="95"/>
      <c r="D406" s="95"/>
    </row>
    <row r="407" spans="2:4">
      <c r="B407" s="94"/>
      <c r="C407" s="95"/>
      <c r="D407" s="95"/>
    </row>
    <row r="408" spans="2:4">
      <c r="B408" s="94"/>
      <c r="C408" s="95"/>
      <c r="D408" s="95"/>
    </row>
    <row r="409" spans="2:4">
      <c r="B409" s="94"/>
      <c r="C409" s="95"/>
      <c r="D409" s="95"/>
    </row>
    <row r="410" spans="2:4">
      <c r="B410" s="94"/>
      <c r="C410" s="95"/>
      <c r="D410" s="95"/>
    </row>
    <row r="411" spans="2:4">
      <c r="B411" s="94"/>
      <c r="C411" s="95"/>
      <c r="D411" s="95"/>
    </row>
    <row r="412" spans="2:4">
      <c r="B412" s="94"/>
      <c r="C412" s="95"/>
      <c r="D412" s="95"/>
    </row>
    <row r="413" spans="2:4">
      <c r="B413" s="94"/>
      <c r="C413" s="95"/>
      <c r="D413" s="95"/>
    </row>
    <row r="414" spans="2:4">
      <c r="B414" s="94"/>
      <c r="C414" s="95"/>
      <c r="D414" s="95"/>
    </row>
    <row r="415" spans="2:4">
      <c r="B415" s="94"/>
      <c r="C415" s="95"/>
      <c r="D415" s="95"/>
    </row>
    <row r="416" spans="2:4">
      <c r="B416" s="94"/>
      <c r="C416" s="95"/>
      <c r="D416" s="95"/>
    </row>
    <row r="417" spans="2:4">
      <c r="B417" s="94"/>
      <c r="C417" s="95"/>
      <c r="D417" s="95"/>
    </row>
    <row r="418" spans="2:4">
      <c r="B418" s="94"/>
      <c r="C418" s="95"/>
      <c r="D418" s="95"/>
    </row>
    <row r="419" spans="2:4">
      <c r="B419" s="94"/>
      <c r="C419" s="95"/>
      <c r="D419" s="95"/>
    </row>
    <row r="420" spans="2:4">
      <c r="B420" s="94"/>
      <c r="C420" s="95"/>
      <c r="D420" s="95"/>
    </row>
    <row r="421" spans="2:4">
      <c r="B421" s="94"/>
      <c r="C421" s="95"/>
      <c r="D421" s="95"/>
    </row>
    <row r="422" spans="2:4">
      <c r="B422" s="94"/>
      <c r="C422" s="95"/>
      <c r="D422" s="95"/>
    </row>
    <row r="423" spans="2:4">
      <c r="B423" s="94"/>
      <c r="C423" s="95"/>
      <c r="D423" s="95"/>
    </row>
    <row r="424" spans="2:4">
      <c r="B424" s="94"/>
      <c r="C424" s="95"/>
      <c r="D424" s="95"/>
    </row>
    <row r="425" spans="2:4">
      <c r="B425" s="94"/>
      <c r="C425" s="95"/>
      <c r="D425" s="95"/>
    </row>
    <row r="426" spans="2:4">
      <c r="B426" s="94"/>
      <c r="C426" s="95"/>
      <c r="D426" s="95"/>
    </row>
    <row r="427" spans="2:4">
      <c r="B427" s="94"/>
      <c r="C427" s="95"/>
      <c r="D427" s="95"/>
    </row>
    <row r="428" spans="2:4">
      <c r="B428" s="94"/>
      <c r="C428" s="95"/>
      <c r="D428" s="95"/>
    </row>
    <row r="429" spans="2:4">
      <c r="B429" s="94"/>
      <c r="C429" s="95"/>
      <c r="D429" s="95"/>
    </row>
    <row r="430" spans="2:4">
      <c r="B430" s="94"/>
      <c r="C430" s="95"/>
      <c r="D430" s="95"/>
    </row>
    <row r="431" spans="2:4">
      <c r="B431" s="94"/>
      <c r="C431" s="95"/>
      <c r="D431" s="95"/>
    </row>
    <row r="432" spans="2:4">
      <c r="B432" s="94"/>
      <c r="C432" s="95"/>
      <c r="D432" s="95"/>
    </row>
    <row r="433" spans="2:4">
      <c r="B433" s="94"/>
      <c r="C433" s="95"/>
      <c r="D433" s="95"/>
    </row>
    <row r="434" spans="2:4">
      <c r="B434" s="94"/>
      <c r="C434" s="95"/>
      <c r="D434" s="95"/>
    </row>
    <row r="435" spans="2:4">
      <c r="B435" s="94"/>
      <c r="C435" s="95"/>
      <c r="D435" s="95"/>
    </row>
    <row r="436" spans="2:4">
      <c r="B436" s="94"/>
      <c r="C436" s="95"/>
      <c r="D436" s="95"/>
    </row>
    <row r="437" spans="2:4">
      <c r="B437" s="94"/>
      <c r="C437" s="95"/>
      <c r="D437" s="95"/>
    </row>
    <row r="438" spans="2:4">
      <c r="B438" s="94"/>
      <c r="C438" s="95"/>
      <c r="D438" s="95"/>
    </row>
    <row r="439" spans="2:4">
      <c r="B439" s="94"/>
      <c r="C439" s="95"/>
      <c r="D439" s="95"/>
    </row>
    <row r="440" spans="2:4">
      <c r="B440" s="94"/>
      <c r="C440" s="95"/>
      <c r="D440" s="95"/>
    </row>
    <row r="441" spans="2:4">
      <c r="B441" s="94"/>
      <c r="C441" s="95"/>
      <c r="D441" s="95"/>
    </row>
    <row r="442" spans="2:4">
      <c r="B442" s="94"/>
      <c r="C442" s="95"/>
      <c r="D442" s="95"/>
    </row>
    <row r="443" spans="2:4">
      <c r="B443" s="94"/>
      <c r="C443" s="95"/>
      <c r="D443" s="95"/>
    </row>
    <row r="444" spans="2:4">
      <c r="B444" s="94"/>
      <c r="C444" s="95"/>
      <c r="D444" s="95"/>
    </row>
    <row r="445" spans="2:4">
      <c r="B445" s="94"/>
      <c r="C445" s="95"/>
      <c r="D445" s="95"/>
    </row>
    <row r="446" spans="2:4">
      <c r="B446" s="94"/>
      <c r="C446" s="95"/>
      <c r="D446" s="95"/>
    </row>
    <row r="447" spans="2:4">
      <c r="B447" s="94"/>
      <c r="C447" s="95"/>
      <c r="D447" s="95"/>
    </row>
    <row r="448" spans="2:4">
      <c r="B448" s="94"/>
      <c r="C448" s="95"/>
      <c r="D448" s="95"/>
    </row>
    <row r="449" spans="2:4">
      <c r="B449" s="94"/>
      <c r="C449" s="95"/>
      <c r="D449" s="95"/>
    </row>
    <row r="450" spans="2:4">
      <c r="B450" s="94"/>
      <c r="C450" s="95"/>
      <c r="D450" s="95"/>
    </row>
    <row r="451" spans="2:4">
      <c r="B451" s="94"/>
      <c r="C451" s="95"/>
      <c r="D451" s="95"/>
    </row>
    <row r="452" spans="2:4">
      <c r="B452" s="94"/>
      <c r="C452" s="95"/>
      <c r="D452" s="95"/>
    </row>
    <row r="453" spans="2:4">
      <c r="B453" s="94"/>
      <c r="C453" s="95"/>
      <c r="D453" s="95"/>
    </row>
    <row r="454" spans="2:4">
      <c r="B454" s="94"/>
      <c r="C454" s="95"/>
      <c r="D454" s="95"/>
    </row>
    <row r="455" spans="2:4">
      <c r="B455" s="94"/>
      <c r="C455" s="95"/>
      <c r="D455" s="95"/>
    </row>
    <row r="456" spans="2:4">
      <c r="B456" s="94"/>
      <c r="C456" s="95"/>
      <c r="D456" s="95"/>
    </row>
    <row r="457" spans="2:4">
      <c r="B457" s="94"/>
      <c r="C457" s="95"/>
      <c r="D457" s="95"/>
    </row>
    <row r="458" spans="2:4">
      <c r="B458" s="94"/>
      <c r="C458" s="95"/>
      <c r="D458" s="95"/>
    </row>
    <row r="459" spans="2:4">
      <c r="B459" s="94"/>
      <c r="C459" s="95"/>
      <c r="D459" s="95"/>
    </row>
    <row r="460" spans="2:4">
      <c r="B460" s="94"/>
      <c r="C460" s="95"/>
      <c r="D460" s="95"/>
    </row>
    <row r="461" spans="2:4">
      <c r="B461" s="94"/>
      <c r="C461" s="95"/>
      <c r="D461" s="95"/>
    </row>
    <row r="462" spans="2:4">
      <c r="B462" s="94"/>
      <c r="C462" s="95"/>
      <c r="D462" s="95"/>
    </row>
    <row r="463" spans="2:4">
      <c r="B463" s="94"/>
      <c r="C463" s="95"/>
      <c r="D463" s="95"/>
    </row>
    <row r="464" spans="2:4">
      <c r="B464" s="94"/>
      <c r="C464" s="95"/>
      <c r="D464" s="95"/>
    </row>
    <row r="465" spans="2:4">
      <c r="B465" s="94"/>
      <c r="C465" s="95"/>
      <c r="D465" s="95"/>
    </row>
    <row r="466" spans="2:4">
      <c r="B466" s="94"/>
      <c r="C466" s="95"/>
      <c r="D466" s="95"/>
    </row>
    <row r="467" spans="2:4">
      <c r="B467" s="94"/>
      <c r="C467" s="95"/>
      <c r="D467" s="95"/>
    </row>
    <row r="468" spans="2:4">
      <c r="B468" s="94"/>
      <c r="C468" s="95"/>
      <c r="D468" s="95"/>
    </row>
    <row r="469" spans="2:4">
      <c r="B469" s="94"/>
      <c r="C469" s="95"/>
      <c r="D469" s="95"/>
    </row>
    <row r="470" spans="2:4">
      <c r="B470" s="94"/>
      <c r="C470" s="95"/>
      <c r="D470" s="95"/>
    </row>
    <row r="471" spans="2:4">
      <c r="B471" s="94"/>
      <c r="C471" s="95"/>
      <c r="D471" s="95"/>
    </row>
    <row r="472" spans="2:4">
      <c r="B472" s="94"/>
      <c r="C472" s="95"/>
      <c r="D472" s="95"/>
    </row>
    <row r="473" spans="2:4">
      <c r="B473" s="94"/>
      <c r="C473" s="95"/>
      <c r="D473" s="95"/>
    </row>
    <row r="474" spans="2:4">
      <c r="B474" s="94"/>
      <c r="C474" s="95"/>
      <c r="D474" s="95"/>
    </row>
    <row r="475" spans="2:4">
      <c r="B475" s="94"/>
      <c r="C475" s="95"/>
      <c r="D475" s="95"/>
    </row>
    <row r="476" spans="2:4">
      <c r="B476" s="94"/>
      <c r="C476" s="95"/>
      <c r="D476" s="95"/>
    </row>
    <row r="477" spans="2:4">
      <c r="B477" s="94"/>
      <c r="C477" s="95"/>
      <c r="D477" s="95"/>
    </row>
    <row r="478" spans="2:4">
      <c r="B478" s="94"/>
      <c r="C478" s="95"/>
      <c r="D478" s="95"/>
    </row>
    <row r="479" spans="2:4">
      <c r="B479" s="94"/>
      <c r="C479" s="95"/>
      <c r="D479" s="95"/>
    </row>
    <row r="480" spans="2:4">
      <c r="B480" s="94"/>
      <c r="C480" s="95"/>
      <c r="D480" s="95"/>
    </row>
    <row r="481" spans="2:4">
      <c r="B481" s="94"/>
      <c r="C481" s="95"/>
      <c r="D481" s="95"/>
    </row>
    <row r="482" spans="2:4">
      <c r="B482" s="94"/>
      <c r="C482" s="95"/>
      <c r="D482" s="95"/>
    </row>
    <row r="483" spans="2:4">
      <c r="B483" s="94"/>
      <c r="C483" s="95"/>
      <c r="D483" s="95"/>
    </row>
    <row r="484" spans="2:4">
      <c r="B484" s="94"/>
      <c r="C484" s="95"/>
      <c r="D484" s="95"/>
    </row>
    <row r="485" spans="2:4">
      <c r="B485" s="94"/>
      <c r="C485" s="95"/>
      <c r="D485" s="95"/>
    </row>
    <row r="486" spans="2:4">
      <c r="B486" s="94"/>
      <c r="C486" s="95"/>
      <c r="D486" s="95"/>
    </row>
    <row r="487" spans="2:4">
      <c r="B487" s="94"/>
      <c r="C487" s="95"/>
      <c r="D487" s="95"/>
    </row>
    <row r="488" spans="2:4">
      <c r="B488" s="94"/>
      <c r="C488" s="95"/>
      <c r="D488" s="95"/>
    </row>
    <row r="489" spans="2:4">
      <c r="B489" s="94"/>
      <c r="C489" s="95"/>
      <c r="D489" s="95"/>
    </row>
    <row r="490" spans="2:4">
      <c r="B490" s="94"/>
      <c r="C490" s="95"/>
      <c r="D490" s="95"/>
    </row>
    <row r="491" spans="2:4">
      <c r="B491" s="94"/>
      <c r="C491" s="95"/>
      <c r="D491" s="95"/>
    </row>
    <row r="492" spans="2:4">
      <c r="B492" s="94"/>
      <c r="C492" s="95"/>
      <c r="D492" s="95"/>
    </row>
    <row r="493" spans="2:4">
      <c r="B493" s="94"/>
      <c r="C493" s="95"/>
      <c r="D493" s="95"/>
    </row>
    <row r="494" spans="2:4">
      <c r="B494" s="94"/>
      <c r="C494" s="95"/>
      <c r="D494" s="95"/>
    </row>
    <row r="495" spans="2:4">
      <c r="B495" s="94"/>
      <c r="C495" s="95"/>
      <c r="D495" s="95"/>
    </row>
    <row r="496" spans="2:4">
      <c r="B496" s="94"/>
      <c r="C496" s="95"/>
      <c r="D496" s="95"/>
    </row>
    <row r="497" spans="2:4">
      <c r="B497" s="94"/>
      <c r="C497" s="95"/>
      <c r="D497" s="95"/>
    </row>
    <row r="498" spans="2:4">
      <c r="B498" s="94"/>
      <c r="C498" s="95"/>
      <c r="D498" s="95"/>
    </row>
    <row r="499" spans="2:4">
      <c r="B499" s="94"/>
      <c r="C499" s="95"/>
      <c r="D499" s="95"/>
    </row>
    <row r="500" spans="2:4">
      <c r="B500" s="94"/>
      <c r="C500" s="95"/>
      <c r="D500" s="95"/>
    </row>
    <row r="501" spans="2:4">
      <c r="B501" s="94"/>
      <c r="C501" s="95"/>
      <c r="D501" s="95"/>
    </row>
    <row r="502" spans="2:4">
      <c r="B502" s="94"/>
      <c r="C502" s="95"/>
      <c r="D502" s="95"/>
    </row>
    <row r="503" spans="2:4">
      <c r="B503" s="94"/>
      <c r="C503" s="95"/>
      <c r="D503" s="95"/>
    </row>
    <row r="504" spans="2:4">
      <c r="B504" s="94"/>
      <c r="C504" s="95"/>
      <c r="D504" s="95"/>
    </row>
    <row r="505" spans="2:4">
      <c r="B505" s="94"/>
      <c r="C505" s="95"/>
      <c r="D505" s="95"/>
    </row>
    <row r="506" spans="2:4">
      <c r="B506" s="94"/>
      <c r="C506" s="95"/>
      <c r="D506" s="95"/>
    </row>
    <row r="507" spans="2:4">
      <c r="B507" s="94"/>
      <c r="C507" s="95"/>
      <c r="D507" s="95"/>
    </row>
    <row r="508" spans="2:4">
      <c r="B508" s="94"/>
      <c r="C508" s="95"/>
      <c r="D508" s="95"/>
    </row>
    <row r="509" spans="2:4">
      <c r="B509" s="94"/>
      <c r="C509" s="95"/>
      <c r="D509" s="95"/>
    </row>
    <row r="510" spans="2:4">
      <c r="B510" s="94"/>
      <c r="C510" s="95"/>
      <c r="D510" s="95"/>
    </row>
    <row r="511" spans="2:4">
      <c r="B511" s="94"/>
      <c r="C511" s="95"/>
      <c r="D511" s="95"/>
    </row>
    <row r="512" spans="2:4">
      <c r="B512" s="94"/>
      <c r="C512" s="95"/>
      <c r="D512" s="95"/>
    </row>
    <row r="513" spans="2:4">
      <c r="B513" s="94"/>
      <c r="C513" s="95"/>
      <c r="D513" s="95"/>
    </row>
    <row r="514" spans="2:4">
      <c r="B514" s="94"/>
      <c r="C514" s="95"/>
      <c r="D514" s="95"/>
    </row>
    <row r="515" spans="2:4">
      <c r="B515" s="94"/>
      <c r="C515" s="95"/>
      <c r="D515" s="95"/>
    </row>
    <row r="516" spans="2:4">
      <c r="B516" s="94"/>
      <c r="C516" s="95"/>
      <c r="D516" s="95"/>
    </row>
    <row r="517" spans="2:4">
      <c r="B517" s="94"/>
      <c r="C517" s="95"/>
      <c r="D517" s="95"/>
    </row>
    <row r="518" spans="2:4">
      <c r="B518" s="94"/>
      <c r="C518" s="95"/>
      <c r="D518" s="95"/>
    </row>
    <row r="519" spans="2:4">
      <c r="B519" s="94"/>
      <c r="C519" s="95"/>
      <c r="D519" s="95"/>
    </row>
    <row r="520" spans="2:4">
      <c r="B520" s="94"/>
      <c r="C520" s="95"/>
      <c r="D520" s="95"/>
    </row>
    <row r="521" spans="2:4">
      <c r="B521" s="94"/>
      <c r="C521" s="95"/>
      <c r="D521" s="95"/>
    </row>
    <row r="522" spans="2:4">
      <c r="B522" s="94"/>
      <c r="C522" s="95"/>
      <c r="D522" s="95"/>
    </row>
    <row r="523" spans="2:4">
      <c r="B523" s="94"/>
      <c r="C523" s="95"/>
      <c r="D523" s="95"/>
    </row>
    <row r="524" spans="2:4">
      <c r="B524" s="94"/>
      <c r="C524" s="95"/>
      <c r="D524" s="95"/>
    </row>
    <row r="525" spans="2:4">
      <c r="B525" s="94"/>
      <c r="C525" s="95"/>
      <c r="D525" s="95"/>
    </row>
    <row r="526" spans="2:4">
      <c r="B526" s="94"/>
      <c r="C526" s="95"/>
      <c r="D526" s="95"/>
    </row>
    <row r="527" spans="2:4">
      <c r="B527" s="94"/>
      <c r="C527" s="95"/>
      <c r="D527" s="95"/>
    </row>
    <row r="528" spans="2:4">
      <c r="B528" s="94"/>
      <c r="C528" s="95"/>
      <c r="D528" s="95"/>
    </row>
    <row r="529" spans="2:4">
      <c r="B529" s="94"/>
      <c r="C529" s="95"/>
      <c r="D529" s="95"/>
    </row>
    <row r="530" spans="2:4">
      <c r="B530" s="94"/>
      <c r="C530" s="95"/>
      <c r="D530" s="95"/>
    </row>
    <row r="531" spans="2:4">
      <c r="B531" s="94"/>
      <c r="C531" s="95"/>
      <c r="D531" s="95"/>
    </row>
    <row r="532" spans="2:4">
      <c r="B532" s="94"/>
      <c r="C532" s="95"/>
      <c r="D532" s="95"/>
    </row>
    <row r="533" spans="2:4">
      <c r="B533" s="94"/>
      <c r="C533" s="95"/>
      <c r="D533" s="95"/>
    </row>
    <row r="534" spans="2:4">
      <c r="B534" s="94"/>
      <c r="C534" s="95"/>
      <c r="D534" s="95"/>
    </row>
    <row r="535" spans="2:4">
      <c r="B535" s="94"/>
      <c r="C535" s="95"/>
      <c r="D535" s="95"/>
    </row>
    <row r="536" spans="2:4">
      <c r="B536" s="94"/>
      <c r="C536" s="95"/>
      <c r="D536" s="95"/>
    </row>
    <row r="537" spans="2:4">
      <c r="B537" s="94"/>
      <c r="C537" s="95"/>
      <c r="D537" s="95"/>
    </row>
    <row r="538" spans="2:4">
      <c r="B538" s="94"/>
      <c r="C538" s="95"/>
      <c r="D538" s="95"/>
    </row>
    <row r="539" spans="2:4">
      <c r="B539" s="94"/>
      <c r="C539" s="95"/>
      <c r="D539" s="95"/>
    </row>
    <row r="540" spans="2:4">
      <c r="B540" s="94"/>
      <c r="C540" s="95"/>
      <c r="D540" s="95"/>
    </row>
    <row r="541" spans="2:4">
      <c r="B541" s="94"/>
      <c r="C541" s="95"/>
      <c r="D541" s="95"/>
    </row>
    <row r="542" spans="2:4">
      <c r="B542" s="94"/>
      <c r="C542" s="95"/>
      <c r="D542" s="95"/>
    </row>
    <row r="543" spans="2:4">
      <c r="B543" s="94"/>
      <c r="C543" s="95"/>
      <c r="D543" s="95"/>
    </row>
    <row r="544" spans="2:4">
      <c r="B544" s="94"/>
      <c r="C544" s="95"/>
      <c r="D544" s="95"/>
    </row>
    <row r="545" spans="2:4">
      <c r="B545" s="94"/>
      <c r="C545" s="95"/>
      <c r="D545" s="95"/>
    </row>
    <row r="546" spans="2:4">
      <c r="B546" s="94"/>
      <c r="C546" s="95"/>
      <c r="D546" s="95"/>
    </row>
    <row r="547" spans="2:4">
      <c r="B547" s="94"/>
      <c r="C547" s="95"/>
      <c r="D547" s="95"/>
    </row>
    <row r="548" spans="2:4">
      <c r="B548" s="94"/>
      <c r="C548" s="95"/>
      <c r="D548" s="95"/>
    </row>
    <row r="549" spans="2:4">
      <c r="B549" s="94"/>
      <c r="C549" s="95"/>
      <c r="D549" s="95"/>
    </row>
    <row r="550" spans="2:4">
      <c r="B550" s="94"/>
      <c r="C550" s="95"/>
      <c r="D550" s="95"/>
    </row>
    <row r="551" spans="2:4">
      <c r="B551" s="94"/>
      <c r="C551" s="95"/>
      <c r="D551" s="95"/>
    </row>
    <row r="552" spans="2:4">
      <c r="B552" s="94"/>
      <c r="C552" s="95"/>
      <c r="D552" s="95"/>
    </row>
    <row r="553" spans="2:4">
      <c r="B553" s="94"/>
      <c r="C553" s="95"/>
      <c r="D553" s="95"/>
    </row>
    <row r="554" spans="2:4">
      <c r="B554" s="94"/>
      <c r="C554" s="95"/>
      <c r="D554" s="95"/>
    </row>
    <row r="555" spans="2:4">
      <c r="B555" s="94"/>
      <c r="C555" s="95"/>
      <c r="D555" s="95"/>
    </row>
    <row r="556" spans="2:4">
      <c r="B556" s="94"/>
      <c r="C556" s="95"/>
      <c r="D556" s="95"/>
    </row>
    <row r="557" spans="2:4">
      <c r="B557" s="94"/>
      <c r="C557" s="95"/>
      <c r="D557" s="95"/>
    </row>
    <row r="558" spans="2:4">
      <c r="B558" s="94"/>
      <c r="C558" s="95"/>
      <c r="D558" s="95"/>
    </row>
    <row r="559" spans="2:4">
      <c r="B559" s="94"/>
      <c r="C559" s="95"/>
      <c r="D559" s="95"/>
    </row>
    <row r="560" spans="2:4">
      <c r="B560" s="94"/>
      <c r="C560" s="95"/>
      <c r="D560" s="95"/>
    </row>
    <row r="561" spans="2:4">
      <c r="B561" s="94"/>
      <c r="C561" s="95"/>
      <c r="D561" s="95"/>
    </row>
    <row r="562" spans="2:4">
      <c r="B562" s="94"/>
      <c r="C562" s="95"/>
      <c r="D562" s="95"/>
    </row>
    <row r="563" spans="2:4">
      <c r="B563" s="94"/>
      <c r="C563" s="95"/>
      <c r="D563" s="95"/>
    </row>
    <row r="564" spans="2:4">
      <c r="B564" s="94"/>
      <c r="C564" s="95"/>
      <c r="D564" s="95"/>
    </row>
    <row r="565" spans="2:4">
      <c r="B565" s="94"/>
      <c r="C565" s="95"/>
      <c r="D565" s="95"/>
    </row>
    <row r="566" spans="2:4">
      <c r="B566" s="94"/>
      <c r="C566" s="95"/>
      <c r="D566" s="95"/>
    </row>
    <row r="567" spans="2:4">
      <c r="B567" s="94"/>
      <c r="C567" s="95"/>
      <c r="D567" s="95"/>
    </row>
    <row r="568" spans="2:4">
      <c r="B568" s="94"/>
      <c r="C568" s="95"/>
      <c r="D568" s="95"/>
    </row>
    <row r="569" spans="2:4">
      <c r="B569" s="94"/>
      <c r="C569" s="95"/>
      <c r="D569" s="95"/>
    </row>
    <row r="570" spans="2:4">
      <c r="B570" s="94"/>
      <c r="C570" s="95"/>
      <c r="D570" s="95"/>
    </row>
    <row r="571" spans="2:4">
      <c r="B571" s="94"/>
      <c r="C571" s="95"/>
      <c r="D571" s="95"/>
    </row>
    <row r="572" spans="2:4">
      <c r="B572" s="94"/>
      <c r="C572" s="95"/>
      <c r="D572" s="95"/>
    </row>
    <row r="573" spans="2:4">
      <c r="B573" s="94"/>
      <c r="C573" s="95"/>
      <c r="D573" s="95"/>
    </row>
    <row r="574" spans="2:4">
      <c r="B574" s="94"/>
      <c r="C574" s="95"/>
      <c r="D574" s="95"/>
    </row>
    <row r="575" spans="2:4">
      <c r="B575" s="94"/>
      <c r="C575" s="95"/>
      <c r="D575" s="95"/>
    </row>
    <row r="576" spans="2:4">
      <c r="B576" s="94"/>
      <c r="C576" s="95"/>
      <c r="D576" s="95"/>
    </row>
    <row r="577" spans="2:4">
      <c r="B577" s="94"/>
      <c r="C577" s="95"/>
      <c r="D577" s="95"/>
    </row>
    <row r="578" spans="2:4">
      <c r="B578" s="94"/>
      <c r="C578" s="95"/>
      <c r="D578" s="95"/>
    </row>
    <row r="579" spans="2:4">
      <c r="B579" s="94"/>
      <c r="C579" s="95"/>
      <c r="D579" s="95"/>
    </row>
    <row r="580" spans="2:4">
      <c r="B580" s="94"/>
      <c r="C580" s="95"/>
      <c r="D580" s="95"/>
    </row>
    <row r="581" spans="2:4">
      <c r="B581" s="94"/>
      <c r="C581" s="95"/>
      <c r="D581" s="95"/>
    </row>
    <row r="582" spans="2:4">
      <c r="B582" s="94"/>
      <c r="C582" s="95"/>
      <c r="D582" s="95"/>
    </row>
    <row r="583" spans="2:4">
      <c r="B583" s="94"/>
      <c r="C583" s="95"/>
      <c r="D583" s="95"/>
    </row>
    <row r="584" spans="2:4">
      <c r="B584" s="94"/>
      <c r="C584" s="95"/>
      <c r="D584" s="95"/>
    </row>
    <row r="585" spans="2:4">
      <c r="B585" s="94"/>
      <c r="C585" s="95"/>
      <c r="D585" s="95"/>
    </row>
    <row r="586" spans="2:4">
      <c r="B586" s="94"/>
      <c r="C586" s="95"/>
      <c r="D586" s="95"/>
    </row>
    <row r="587" spans="2:4">
      <c r="B587" s="94"/>
      <c r="C587" s="95"/>
      <c r="D587" s="95"/>
    </row>
    <row r="588" spans="2:4">
      <c r="B588" s="94"/>
      <c r="C588" s="95"/>
      <c r="D588" s="95"/>
    </row>
    <row r="589" spans="2:4">
      <c r="B589" s="94"/>
      <c r="C589" s="95"/>
      <c r="D589" s="95"/>
    </row>
    <row r="590" spans="2:4">
      <c r="B590" s="94"/>
      <c r="C590" s="95"/>
      <c r="D590" s="95"/>
    </row>
    <row r="591" spans="2:4">
      <c r="B591" s="94"/>
      <c r="C591" s="95"/>
      <c r="D591" s="95"/>
    </row>
    <row r="592" spans="2:4">
      <c r="B592" s="94"/>
      <c r="C592" s="95"/>
      <c r="D592" s="95"/>
    </row>
    <row r="593" spans="2:4">
      <c r="B593" s="94"/>
      <c r="C593" s="95"/>
      <c r="D593" s="95"/>
    </row>
    <row r="594" spans="2:4">
      <c r="B594" s="94"/>
      <c r="C594" s="95"/>
      <c r="D594" s="95"/>
    </row>
    <row r="595" spans="2:4">
      <c r="B595" s="94"/>
      <c r="C595" s="95"/>
      <c r="D595" s="95"/>
    </row>
    <row r="596" spans="2:4">
      <c r="B596" s="94"/>
      <c r="C596" s="95"/>
      <c r="D596" s="95"/>
    </row>
    <row r="597" spans="2:4">
      <c r="B597" s="94"/>
      <c r="C597" s="95"/>
      <c r="D597" s="95"/>
    </row>
    <row r="598" spans="2:4">
      <c r="B598" s="94"/>
      <c r="C598" s="95"/>
      <c r="D598" s="95"/>
    </row>
    <row r="599" spans="2:4">
      <c r="B599" s="94"/>
      <c r="C599" s="95"/>
      <c r="D599" s="95"/>
    </row>
    <row r="600" spans="2:4">
      <c r="B600" s="94"/>
      <c r="C600" s="95"/>
      <c r="D600" s="95"/>
    </row>
    <row r="601" spans="2:4">
      <c r="B601" s="94"/>
      <c r="C601" s="95"/>
      <c r="D601" s="95"/>
    </row>
    <row r="602" spans="2:4">
      <c r="B602" s="94"/>
      <c r="C602" s="95"/>
      <c r="D602" s="95"/>
    </row>
    <row r="603" spans="2:4">
      <c r="B603" s="94"/>
      <c r="C603" s="95"/>
      <c r="D603" s="95"/>
    </row>
    <row r="604" spans="2:4">
      <c r="B604" s="94"/>
      <c r="C604" s="95"/>
      <c r="D604" s="95"/>
    </row>
    <row r="605" spans="2:4">
      <c r="B605" s="94"/>
      <c r="C605" s="95"/>
      <c r="D605" s="95"/>
    </row>
    <row r="606" spans="2:4">
      <c r="B606" s="94"/>
      <c r="C606" s="95"/>
      <c r="D606" s="95"/>
    </row>
    <row r="607" spans="2:4">
      <c r="B607" s="94"/>
      <c r="C607" s="95"/>
      <c r="D607" s="95"/>
    </row>
    <row r="608" spans="2:4">
      <c r="B608" s="94"/>
      <c r="C608" s="95"/>
      <c r="D608" s="95"/>
    </row>
    <row r="609" spans="2:4">
      <c r="B609" s="94"/>
      <c r="C609" s="95"/>
      <c r="D609" s="95"/>
    </row>
    <row r="610" spans="2:4">
      <c r="B610" s="94"/>
      <c r="C610" s="95"/>
      <c r="D610" s="95"/>
    </row>
    <row r="611" spans="2:4">
      <c r="B611" s="94"/>
      <c r="C611" s="95"/>
      <c r="D611" s="95"/>
    </row>
    <row r="612" spans="2:4">
      <c r="B612" s="94"/>
      <c r="C612" s="95"/>
      <c r="D612" s="95"/>
    </row>
    <row r="613" spans="2:4">
      <c r="B613" s="94"/>
      <c r="C613" s="95"/>
      <c r="D613" s="95"/>
    </row>
    <row r="614" spans="2:4">
      <c r="B614" s="94"/>
      <c r="C614" s="95"/>
      <c r="D614" s="95"/>
    </row>
    <row r="615" spans="2:4">
      <c r="B615" s="94"/>
      <c r="C615" s="95"/>
      <c r="D615" s="95"/>
    </row>
    <row r="616" spans="2:4">
      <c r="B616" s="94"/>
      <c r="C616" s="95"/>
      <c r="D616" s="95"/>
    </row>
    <row r="617" spans="2:4">
      <c r="B617" s="94"/>
      <c r="C617" s="95"/>
      <c r="D617" s="95"/>
    </row>
    <row r="618" spans="2:4">
      <c r="B618" s="94"/>
      <c r="C618" s="95"/>
      <c r="D618" s="95"/>
    </row>
    <row r="619" spans="2:4">
      <c r="B619" s="94"/>
      <c r="C619" s="95"/>
      <c r="D619" s="95"/>
    </row>
    <row r="620" spans="2:4">
      <c r="B620" s="94"/>
      <c r="C620" s="95"/>
      <c r="D620" s="95"/>
    </row>
    <row r="621" spans="2:4">
      <c r="B621" s="94"/>
      <c r="C621" s="95"/>
      <c r="D621" s="95"/>
    </row>
    <row r="622" spans="2:4">
      <c r="B622" s="94"/>
      <c r="C622" s="95"/>
      <c r="D622" s="95"/>
    </row>
    <row r="623" spans="2:4">
      <c r="B623" s="94"/>
      <c r="C623" s="95"/>
      <c r="D623" s="95"/>
    </row>
    <row r="624" spans="2:4">
      <c r="B624" s="94"/>
      <c r="C624" s="95"/>
      <c r="D624" s="95"/>
    </row>
    <row r="625" spans="2:4">
      <c r="B625" s="94"/>
      <c r="C625" s="95"/>
      <c r="D625" s="95"/>
    </row>
    <row r="626" spans="2:4">
      <c r="B626" s="94"/>
      <c r="C626" s="95"/>
      <c r="D626" s="95"/>
    </row>
    <row r="627" spans="2:4">
      <c r="B627" s="94"/>
      <c r="C627" s="95"/>
      <c r="D627" s="95"/>
    </row>
    <row r="628" spans="2:4">
      <c r="B628" s="94"/>
      <c r="C628" s="95"/>
      <c r="D628" s="95"/>
    </row>
    <row r="629" spans="2:4">
      <c r="B629" s="94"/>
      <c r="C629" s="95"/>
      <c r="D629" s="95"/>
    </row>
    <row r="630" spans="2:4">
      <c r="B630" s="94"/>
      <c r="C630" s="95"/>
      <c r="D630" s="95"/>
    </row>
    <row r="631" spans="2:4">
      <c r="B631" s="94"/>
      <c r="C631" s="95"/>
      <c r="D631" s="95"/>
    </row>
    <row r="632" spans="2:4">
      <c r="B632" s="94"/>
      <c r="C632" s="95"/>
      <c r="D632" s="95"/>
    </row>
    <row r="633" spans="2:4">
      <c r="B633" s="94"/>
      <c r="C633" s="95"/>
      <c r="D633" s="95"/>
    </row>
    <row r="634" spans="2:4">
      <c r="B634" s="94"/>
      <c r="C634" s="95"/>
      <c r="D634" s="95"/>
    </row>
    <row r="635" spans="2:4">
      <c r="B635" s="94"/>
      <c r="C635" s="95"/>
      <c r="D635" s="95"/>
    </row>
    <row r="636" spans="2:4">
      <c r="B636" s="94"/>
      <c r="C636" s="95"/>
      <c r="D636" s="95"/>
    </row>
    <row r="637" spans="2:4">
      <c r="B637" s="94"/>
      <c r="C637" s="95"/>
      <c r="D637" s="95"/>
    </row>
    <row r="638" spans="2:4">
      <c r="B638" s="94"/>
      <c r="C638" s="95"/>
      <c r="D638" s="95"/>
    </row>
    <row r="639" spans="2:4">
      <c r="B639" s="94"/>
      <c r="C639" s="95"/>
      <c r="D639" s="95"/>
    </row>
    <row r="640" spans="2:4">
      <c r="B640" s="94"/>
      <c r="C640" s="95"/>
      <c r="D640" s="95"/>
    </row>
    <row r="641" spans="2:4">
      <c r="B641" s="94"/>
      <c r="C641" s="95"/>
      <c r="D641" s="95"/>
    </row>
    <row r="642" spans="2:4">
      <c r="B642" s="94"/>
      <c r="C642" s="95"/>
      <c r="D642" s="95"/>
    </row>
    <row r="643" spans="2:4">
      <c r="B643" s="94"/>
      <c r="C643" s="95"/>
      <c r="D643" s="95"/>
    </row>
    <row r="644" spans="2:4">
      <c r="B644" s="94"/>
      <c r="C644" s="95"/>
      <c r="D644" s="95"/>
    </row>
    <row r="645" spans="2:4">
      <c r="B645" s="94"/>
      <c r="C645" s="95"/>
      <c r="D645" s="95"/>
    </row>
    <row r="646" spans="2:4">
      <c r="B646" s="94"/>
      <c r="C646" s="95"/>
      <c r="D646" s="95"/>
    </row>
    <row r="647" spans="2:4">
      <c r="B647" s="94"/>
      <c r="C647" s="95"/>
      <c r="D647" s="95"/>
    </row>
    <row r="648" spans="2:4">
      <c r="B648" s="94"/>
      <c r="C648" s="95"/>
      <c r="D648" s="95"/>
    </row>
    <row r="649" spans="2:4">
      <c r="B649" s="94"/>
      <c r="C649" s="95"/>
      <c r="D649" s="95"/>
    </row>
    <row r="650" spans="2:4">
      <c r="B650" s="94"/>
      <c r="C650" s="95"/>
      <c r="D650" s="95"/>
    </row>
    <row r="651" spans="2:4">
      <c r="B651" s="94"/>
      <c r="C651" s="95"/>
      <c r="D651" s="95"/>
    </row>
    <row r="652" spans="2:4">
      <c r="B652" s="94"/>
      <c r="C652" s="95"/>
      <c r="D652" s="95"/>
    </row>
    <row r="653" spans="2:4">
      <c r="B653" s="94"/>
      <c r="C653" s="95"/>
      <c r="D653" s="95"/>
    </row>
    <row r="654" spans="2:4">
      <c r="B654" s="94"/>
      <c r="C654" s="95"/>
      <c r="D654" s="95"/>
    </row>
    <row r="655" spans="2:4">
      <c r="B655" s="94"/>
      <c r="C655" s="95"/>
      <c r="D655" s="95"/>
    </row>
    <row r="656" spans="2:4">
      <c r="B656" s="94"/>
      <c r="C656" s="95"/>
      <c r="D656" s="95"/>
    </row>
    <row r="657" spans="2:4">
      <c r="B657" s="94"/>
      <c r="C657" s="95"/>
      <c r="D657" s="95"/>
    </row>
    <row r="658" spans="2:4">
      <c r="B658" s="94"/>
      <c r="C658" s="95"/>
      <c r="D658" s="95"/>
    </row>
    <row r="659" spans="2:4">
      <c r="B659" s="94"/>
      <c r="C659" s="95"/>
      <c r="D659" s="95"/>
    </row>
    <row r="660" spans="2:4">
      <c r="B660" s="94"/>
      <c r="C660" s="95"/>
      <c r="D660" s="95"/>
    </row>
    <row r="661" spans="2:4">
      <c r="B661" s="94"/>
      <c r="C661" s="95"/>
      <c r="D661" s="95"/>
    </row>
    <row r="662" spans="2:4">
      <c r="B662" s="94"/>
      <c r="C662" s="95"/>
      <c r="D662" s="95"/>
    </row>
    <row r="663" spans="2:4">
      <c r="B663" s="94"/>
      <c r="C663" s="95"/>
      <c r="D663" s="95"/>
    </row>
    <row r="664" spans="2:4">
      <c r="B664" s="94"/>
      <c r="C664" s="95"/>
      <c r="D664" s="95"/>
    </row>
    <row r="665" spans="2:4">
      <c r="B665" s="94"/>
      <c r="C665" s="95"/>
      <c r="D665" s="95"/>
    </row>
    <row r="666" spans="2:4">
      <c r="B666" s="94"/>
      <c r="C666" s="95"/>
      <c r="D666" s="95"/>
    </row>
    <row r="667" spans="2:4">
      <c r="B667" s="94"/>
      <c r="C667" s="95"/>
      <c r="D667" s="95"/>
    </row>
    <row r="668" spans="2:4">
      <c r="B668" s="94"/>
      <c r="C668" s="95"/>
      <c r="D668" s="95"/>
    </row>
    <row r="669" spans="2:4">
      <c r="B669" s="94"/>
      <c r="C669" s="95"/>
      <c r="D669" s="95"/>
    </row>
    <row r="670" spans="2:4">
      <c r="B670" s="94"/>
      <c r="C670" s="95"/>
      <c r="D670" s="95"/>
    </row>
    <row r="671" spans="2:4">
      <c r="B671" s="94"/>
      <c r="C671" s="95"/>
      <c r="D671" s="95"/>
    </row>
    <row r="672" spans="2:4">
      <c r="B672" s="94"/>
      <c r="C672" s="95"/>
      <c r="D672" s="95"/>
    </row>
    <row r="673" spans="2:4">
      <c r="B673" s="94"/>
      <c r="C673" s="95"/>
      <c r="D673" s="95"/>
    </row>
    <row r="674" spans="2:4">
      <c r="B674" s="94"/>
      <c r="C674" s="95"/>
      <c r="D674" s="95"/>
    </row>
    <row r="675" spans="2:4">
      <c r="B675" s="94"/>
      <c r="C675" s="95"/>
      <c r="D675" s="95"/>
    </row>
    <row r="676" spans="2:4">
      <c r="B676" s="94"/>
      <c r="C676" s="95"/>
      <c r="D676" s="95"/>
    </row>
    <row r="677" spans="2:4">
      <c r="B677" s="94"/>
      <c r="C677" s="95"/>
      <c r="D677" s="95"/>
    </row>
    <row r="678" spans="2:4">
      <c r="B678" s="94"/>
      <c r="C678" s="95"/>
      <c r="D678" s="95"/>
    </row>
    <row r="679" spans="2:4">
      <c r="B679" s="94"/>
      <c r="C679" s="95"/>
      <c r="D679" s="95"/>
    </row>
    <row r="680" spans="2:4">
      <c r="B680" s="94"/>
      <c r="C680" s="95"/>
      <c r="D680" s="95"/>
    </row>
    <row r="681" spans="2:4">
      <c r="B681" s="94"/>
      <c r="C681" s="95"/>
      <c r="D681" s="95"/>
    </row>
    <row r="682" spans="2:4">
      <c r="B682" s="94"/>
      <c r="C682" s="95"/>
      <c r="D682" s="95"/>
    </row>
    <row r="683" spans="2:4">
      <c r="B683" s="94"/>
      <c r="C683" s="95"/>
      <c r="D683" s="95"/>
    </row>
    <row r="684" spans="2:4">
      <c r="B684" s="94"/>
      <c r="C684" s="95"/>
      <c r="D684" s="95"/>
    </row>
    <row r="685" spans="2:4">
      <c r="B685" s="94"/>
      <c r="C685" s="95"/>
      <c r="D685" s="95"/>
    </row>
    <row r="686" spans="2:4">
      <c r="B686" s="94"/>
      <c r="C686" s="95"/>
      <c r="D686" s="95"/>
    </row>
    <row r="687" spans="2:4">
      <c r="B687" s="94"/>
      <c r="C687" s="95"/>
      <c r="D687" s="95"/>
    </row>
    <row r="688" spans="2:4">
      <c r="B688" s="94"/>
      <c r="C688" s="95"/>
      <c r="D688" s="95"/>
    </row>
    <row r="689" spans="2:4">
      <c r="B689" s="94"/>
      <c r="C689" s="95"/>
      <c r="D689" s="95"/>
    </row>
    <row r="690" spans="2:4">
      <c r="B690" s="94"/>
      <c r="C690" s="95"/>
      <c r="D690" s="95"/>
    </row>
    <row r="691" spans="2:4">
      <c r="B691" s="94"/>
      <c r="C691" s="95"/>
      <c r="D691" s="95"/>
    </row>
    <row r="692" spans="2:4">
      <c r="B692" s="94"/>
      <c r="C692" s="95"/>
      <c r="D692" s="95"/>
    </row>
    <row r="693" spans="2:4">
      <c r="B693" s="94"/>
      <c r="C693" s="95"/>
      <c r="D693" s="95"/>
    </row>
    <row r="694" spans="2:4">
      <c r="B694" s="94"/>
      <c r="C694" s="95"/>
      <c r="D694" s="95"/>
    </row>
    <row r="695" spans="2:4">
      <c r="B695" s="94"/>
      <c r="C695" s="95"/>
      <c r="D695" s="95"/>
    </row>
    <row r="696" spans="2:4">
      <c r="B696" s="94"/>
      <c r="C696" s="95"/>
      <c r="D696" s="95"/>
    </row>
    <row r="697" spans="2:4">
      <c r="B697" s="94"/>
      <c r="C697" s="95"/>
      <c r="D697" s="95"/>
    </row>
    <row r="698" spans="2:4">
      <c r="B698" s="94"/>
      <c r="C698" s="95"/>
      <c r="D698" s="95"/>
    </row>
    <row r="699" spans="2:4">
      <c r="B699" s="94"/>
      <c r="C699" s="95"/>
      <c r="D699" s="95"/>
    </row>
    <row r="700" spans="2:4">
      <c r="B700" s="94"/>
      <c r="C700" s="95"/>
      <c r="D700" s="95"/>
    </row>
    <row r="701" spans="2:4">
      <c r="B701" s="94"/>
      <c r="C701" s="95"/>
      <c r="D701" s="95"/>
    </row>
    <row r="702" spans="2:4">
      <c r="B702" s="94"/>
      <c r="C702" s="95"/>
      <c r="D702" s="95"/>
    </row>
    <row r="703" spans="2:4">
      <c r="B703" s="94"/>
      <c r="C703" s="95"/>
      <c r="D703" s="95"/>
    </row>
    <row r="704" spans="2:4">
      <c r="B704" s="94"/>
      <c r="C704" s="95"/>
      <c r="D704" s="95"/>
    </row>
    <row r="705" spans="2:4">
      <c r="B705" s="94"/>
      <c r="C705" s="95"/>
      <c r="D705" s="95"/>
    </row>
    <row r="706" spans="2:4">
      <c r="B706" s="94"/>
      <c r="C706" s="95"/>
      <c r="D706" s="95"/>
    </row>
    <row r="707" spans="2:4">
      <c r="B707" s="94"/>
      <c r="C707" s="95"/>
      <c r="D707" s="95"/>
    </row>
    <row r="708" spans="2:4">
      <c r="B708" s="94"/>
      <c r="C708" s="95"/>
      <c r="D708" s="95"/>
    </row>
    <row r="709" spans="2:4">
      <c r="B709" s="94"/>
      <c r="C709" s="95"/>
      <c r="D709" s="95"/>
    </row>
    <row r="710" spans="2:4">
      <c r="B710" s="94"/>
      <c r="C710" s="95"/>
      <c r="D710" s="95"/>
    </row>
    <row r="711" spans="2:4">
      <c r="B711" s="94"/>
      <c r="C711" s="95"/>
      <c r="D711" s="95"/>
    </row>
    <row r="712" spans="2:4">
      <c r="B712" s="94"/>
      <c r="C712" s="95"/>
      <c r="D712" s="95"/>
    </row>
    <row r="713" spans="2:4">
      <c r="B713" s="94"/>
      <c r="C713" s="95"/>
      <c r="D713" s="95"/>
    </row>
    <row r="714" spans="2:4">
      <c r="B714" s="94"/>
      <c r="C714" s="95"/>
      <c r="D714" s="95"/>
    </row>
    <row r="715" spans="2:4">
      <c r="B715" s="94"/>
      <c r="C715" s="95"/>
      <c r="D715" s="95"/>
    </row>
    <row r="716" spans="2:4">
      <c r="B716" s="94"/>
      <c r="C716" s="95"/>
      <c r="D716" s="95"/>
    </row>
    <row r="717" spans="2:4">
      <c r="B717" s="94"/>
      <c r="C717" s="95"/>
      <c r="D717" s="95"/>
    </row>
    <row r="718" spans="2:4">
      <c r="B718" s="94"/>
      <c r="C718" s="95"/>
      <c r="D718" s="95"/>
    </row>
    <row r="719" spans="2:4">
      <c r="B719" s="94"/>
      <c r="C719" s="95"/>
      <c r="D719" s="95"/>
    </row>
    <row r="720" spans="2:4">
      <c r="B720" s="94"/>
      <c r="C720" s="95"/>
      <c r="D720" s="95"/>
    </row>
    <row r="721" spans="2:4">
      <c r="B721" s="94"/>
      <c r="C721" s="95"/>
      <c r="D721" s="95"/>
    </row>
    <row r="722" spans="2:4">
      <c r="B722" s="94"/>
      <c r="C722" s="95"/>
      <c r="D722" s="95"/>
    </row>
    <row r="723" spans="2:4">
      <c r="B723" s="94"/>
      <c r="C723" s="95"/>
      <c r="D723" s="95"/>
    </row>
    <row r="724" spans="2:4">
      <c r="B724" s="94"/>
      <c r="C724" s="95"/>
      <c r="D724" s="95"/>
    </row>
    <row r="725" spans="2:4">
      <c r="B725" s="94"/>
      <c r="C725" s="95"/>
      <c r="D725" s="95"/>
    </row>
    <row r="726" spans="2:4">
      <c r="B726" s="94"/>
      <c r="C726" s="95"/>
      <c r="D726" s="95"/>
    </row>
    <row r="727" spans="2:4">
      <c r="B727" s="94"/>
      <c r="C727" s="95"/>
      <c r="D727" s="95"/>
    </row>
    <row r="728" spans="2:4">
      <c r="B728" s="94"/>
      <c r="C728" s="95"/>
      <c r="D728" s="95"/>
    </row>
    <row r="729" spans="2:4">
      <c r="B729" s="94"/>
      <c r="C729" s="95"/>
      <c r="D729" s="95"/>
    </row>
    <row r="730" spans="2:4">
      <c r="B730" s="94"/>
      <c r="C730" s="95"/>
      <c r="D730" s="95"/>
    </row>
    <row r="731" spans="2:4">
      <c r="B731" s="94"/>
      <c r="C731" s="95"/>
      <c r="D731" s="95"/>
    </row>
    <row r="732" spans="2:4">
      <c r="B732" s="94"/>
      <c r="C732" s="95"/>
      <c r="D732" s="95"/>
    </row>
    <row r="733" spans="2:4">
      <c r="B733" s="94"/>
      <c r="C733" s="95"/>
      <c r="D733" s="95"/>
    </row>
    <row r="734" spans="2:4">
      <c r="B734" s="94"/>
      <c r="C734" s="95"/>
      <c r="D734" s="95"/>
    </row>
    <row r="735" spans="2:4">
      <c r="B735" s="94"/>
      <c r="C735" s="95"/>
      <c r="D735" s="95"/>
    </row>
    <row r="736" spans="2:4">
      <c r="B736" s="94"/>
      <c r="C736" s="95"/>
      <c r="D736" s="95"/>
    </row>
    <row r="737" spans="2:4">
      <c r="B737" s="94"/>
      <c r="C737" s="95"/>
      <c r="D737" s="95"/>
    </row>
    <row r="738" spans="2:4">
      <c r="B738" s="94"/>
      <c r="C738" s="95"/>
      <c r="D738" s="95"/>
    </row>
    <row r="739" spans="2:4">
      <c r="B739" s="94"/>
      <c r="C739" s="95"/>
      <c r="D739" s="95"/>
    </row>
    <row r="740" spans="2:4">
      <c r="B740" s="94"/>
      <c r="C740" s="95"/>
      <c r="D740" s="95"/>
    </row>
    <row r="741" spans="2:4">
      <c r="B741" s="94"/>
      <c r="C741" s="95"/>
      <c r="D741" s="95"/>
    </row>
    <row r="742" spans="2:4">
      <c r="B742" s="94"/>
      <c r="C742" s="95"/>
      <c r="D742" s="95"/>
    </row>
    <row r="743" spans="2:4">
      <c r="B743" s="94"/>
      <c r="C743" s="95"/>
      <c r="D743" s="95"/>
    </row>
    <row r="744" spans="2:4">
      <c r="B744" s="94"/>
      <c r="C744" s="95"/>
      <c r="D744" s="95"/>
    </row>
    <row r="745" spans="2:4">
      <c r="B745" s="94"/>
      <c r="C745" s="95"/>
      <c r="D745" s="95"/>
    </row>
    <row r="746" spans="2:4">
      <c r="B746" s="94"/>
      <c r="C746" s="95"/>
      <c r="D746" s="95"/>
    </row>
    <row r="747" spans="2:4">
      <c r="B747" s="94"/>
      <c r="C747" s="95"/>
      <c r="D747" s="95"/>
    </row>
    <row r="748" spans="2:4">
      <c r="B748" s="94"/>
      <c r="C748" s="95"/>
      <c r="D748" s="95"/>
    </row>
    <row r="749" spans="2:4">
      <c r="B749" s="94"/>
      <c r="C749" s="95"/>
      <c r="D749" s="95"/>
    </row>
    <row r="750" spans="2:4">
      <c r="B750" s="94"/>
      <c r="C750" s="95"/>
      <c r="D750" s="95"/>
    </row>
    <row r="751" spans="2:4">
      <c r="B751" s="94"/>
      <c r="C751" s="95"/>
      <c r="D751" s="95"/>
    </row>
    <row r="752" spans="2:4">
      <c r="B752" s="94"/>
      <c r="C752" s="95"/>
      <c r="D752" s="95"/>
    </row>
    <row r="753" spans="2:4">
      <c r="B753" s="94"/>
      <c r="C753" s="95"/>
      <c r="D753" s="95"/>
    </row>
    <row r="754" spans="2:4">
      <c r="B754" s="94"/>
      <c r="C754" s="95"/>
      <c r="D754" s="95"/>
    </row>
    <row r="755" spans="2:4">
      <c r="B755" s="94"/>
      <c r="C755" s="95"/>
      <c r="D755" s="95"/>
    </row>
    <row r="756" spans="2:4">
      <c r="B756" s="94"/>
      <c r="C756" s="95"/>
      <c r="D756" s="95"/>
    </row>
    <row r="757" spans="2:4">
      <c r="B757" s="94"/>
      <c r="C757" s="95"/>
      <c r="D757" s="95"/>
    </row>
    <row r="758" spans="2:4">
      <c r="B758" s="94"/>
      <c r="C758" s="95"/>
      <c r="D758" s="95"/>
    </row>
    <row r="759" spans="2:4">
      <c r="B759" s="94"/>
      <c r="C759" s="95"/>
      <c r="D759" s="95"/>
    </row>
    <row r="760" spans="2:4">
      <c r="B760" s="94"/>
      <c r="C760" s="95"/>
      <c r="D760" s="95"/>
    </row>
    <row r="761" spans="2:4">
      <c r="B761" s="94"/>
      <c r="C761" s="95"/>
      <c r="D761" s="95"/>
    </row>
    <row r="762" spans="2:4">
      <c r="B762" s="94"/>
      <c r="C762" s="95"/>
      <c r="D762" s="95"/>
    </row>
    <row r="763" spans="2:4">
      <c r="B763" s="94"/>
      <c r="C763" s="95"/>
      <c r="D763" s="95"/>
    </row>
    <row r="764" spans="2:4">
      <c r="B764" s="94"/>
      <c r="C764" s="95"/>
      <c r="D764" s="95"/>
    </row>
    <row r="765" spans="2:4">
      <c r="B765" s="94"/>
      <c r="C765" s="95"/>
      <c r="D765" s="95"/>
    </row>
    <row r="766" spans="2:4">
      <c r="B766" s="94"/>
      <c r="C766" s="95"/>
      <c r="D766" s="95"/>
    </row>
    <row r="767" spans="2:4">
      <c r="B767" s="94"/>
      <c r="C767" s="95"/>
      <c r="D767" s="95"/>
    </row>
    <row r="768" spans="2:4">
      <c r="B768" s="94"/>
      <c r="C768" s="95"/>
      <c r="D768" s="95"/>
    </row>
    <row r="769" spans="2:4">
      <c r="B769" s="94"/>
      <c r="C769" s="95"/>
      <c r="D769" s="95"/>
    </row>
    <row r="770" spans="2:4">
      <c r="B770" s="94"/>
      <c r="C770" s="95"/>
      <c r="D770" s="95"/>
    </row>
    <row r="771" spans="2:4">
      <c r="B771" s="94"/>
      <c r="C771" s="95"/>
      <c r="D771" s="95"/>
    </row>
    <row r="772" spans="2:4">
      <c r="B772" s="94"/>
      <c r="C772" s="95"/>
      <c r="D772" s="95"/>
    </row>
    <row r="773" spans="2:4">
      <c r="B773" s="94"/>
      <c r="C773" s="95"/>
      <c r="D773" s="95"/>
    </row>
    <row r="774" spans="2:4">
      <c r="B774" s="94"/>
      <c r="C774" s="95"/>
      <c r="D774" s="95"/>
    </row>
    <row r="775" spans="2:4">
      <c r="B775" s="94"/>
      <c r="C775" s="95"/>
      <c r="D775" s="95"/>
    </row>
    <row r="776" spans="2:4">
      <c r="B776" s="94"/>
      <c r="C776" s="95"/>
      <c r="D776" s="95"/>
    </row>
    <row r="777" spans="2:4">
      <c r="B777" s="94"/>
      <c r="C777" s="95"/>
      <c r="D777" s="95"/>
    </row>
    <row r="778" spans="2:4">
      <c r="B778" s="94"/>
      <c r="C778" s="95"/>
      <c r="D778" s="95"/>
    </row>
    <row r="779" spans="2:4">
      <c r="B779" s="94"/>
      <c r="C779" s="95"/>
      <c r="D779" s="95"/>
    </row>
    <row r="780" spans="2:4">
      <c r="B780" s="94"/>
      <c r="C780" s="95"/>
      <c r="D780" s="95"/>
    </row>
    <row r="781" spans="2:4">
      <c r="B781" s="94"/>
      <c r="C781" s="95"/>
      <c r="D781" s="95"/>
    </row>
    <row r="782" spans="2:4">
      <c r="B782" s="94"/>
      <c r="C782" s="95"/>
      <c r="D782" s="95"/>
    </row>
    <row r="783" spans="2:4">
      <c r="B783" s="94"/>
      <c r="C783" s="95"/>
      <c r="D783" s="95"/>
    </row>
    <row r="784" spans="2:4">
      <c r="B784" s="94"/>
      <c r="C784" s="95"/>
      <c r="D784" s="95"/>
    </row>
    <row r="785" spans="2:4">
      <c r="B785" s="94"/>
      <c r="C785" s="95"/>
      <c r="D785" s="95"/>
    </row>
    <row r="786" spans="2:4">
      <c r="B786" s="94"/>
      <c r="C786" s="95"/>
      <c r="D786" s="95"/>
    </row>
    <row r="787" spans="2:4">
      <c r="B787" s="94"/>
      <c r="C787" s="95"/>
      <c r="D787" s="95"/>
    </row>
    <row r="788" spans="2:4">
      <c r="B788" s="94"/>
      <c r="C788" s="95"/>
      <c r="D788" s="95"/>
    </row>
    <row r="789" spans="2:4">
      <c r="B789" s="94"/>
      <c r="C789" s="95"/>
      <c r="D789" s="95"/>
    </row>
    <row r="790" spans="2:4">
      <c r="B790" s="94"/>
      <c r="C790" s="95"/>
      <c r="D790" s="95"/>
    </row>
    <row r="791" spans="2:4">
      <c r="B791" s="94"/>
      <c r="C791" s="95"/>
      <c r="D791" s="95"/>
    </row>
    <row r="792" spans="2:4">
      <c r="B792" s="94"/>
      <c r="C792" s="95"/>
      <c r="D792" s="95"/>
    </row>
    <row r="793" spans="2:4">
      <c r="B793" s="94"/>
      <c r="C793" s="95"/>
      <c r="D793" s="95"/>
    </row>
    <row r="794" spans="2:4">
      <c r="B794" s="94"/>
      <c r="C794" s="95"/>
      <c r="D794" s="95"/>
    </row>
    <row r="795" spans="2:4">
      <c r="B795" s="94"/>
      <c r="C795" s="95"/>
      <c r="D795" s="95"/>
    </row>
    <row r="796" spans="2:4">
      <c r="B796" s="94"/>
      <c r="C796" s="95"/>
      <c r="D796" s="95"/>
    </row>
    <row r="797" spans="2:4">
      <c r="B797" s="94"/>
      <c r="C797" s="95"/>
      <c r="D797" s="95"/>
    </row>
    <row r="798" spans="2:4">
      <c r="B798" s="94"/>
      <c r="C798" s="95"/>
      <c r="D798" s="95"/>
    </row>
    <row r="799" spans="2:4">
      <c r="B799" s="94"/>
      <c r="C799" s="95"/>
      <c r="D799" s="95"/>
    </row>
    <row r="800" spans="2:4">
      <c r="B800" s="94"/>
      <c r="C800" s="95"/>
      <c r="D800" s="95"/>
    </row>
    <row r="801" spans="2:4">
      <c r="B801" s="94"/>
      <c r="C801" s="95"/>
      <c r="D801" s="95"/>
    </row>
    <row r="802" spans="2:4">
      <c r="B802" s="94"/>
      <c r="C802" s="95"/>
      <c r="D802" s="95"/>
    </row>
    <row r="803" spans="2:4">
      <c r="B803" s="94"/>
      <c r="C803" s="95"/>
      <c r="D803" s="95"/>
    </row>
    <row r="804" spans="2:4">
      <c r="B804" s="94"/>
      <c r="C804" s="95"/>
      <c r="D804" s="95"/>
    </row>
    <row r="805" spans="2:4">
      <c r="B805" s="94"/>
      <c r="C805" s="95"/>
      <c r="D805" s="95"/>
    </row>
    <row r="806" spans="2:4">
      <c r="B806" s="94"/>
      <c r="C806" s="95"/>
      <c r="D806" s="95"/>
    </row>
    <row r="807" spans="2:4">
      <c r="B807" s="94"/>
      <c r="C807" s="95"/>
      <c r="D807" s="95"/>
    </row>
    <row r="808" spans="2:4">
      <c r="B808" s="94"/>
      <c r="C808" s="95"/>
      <c r="D808" s="95"/>
    </row>
    <row r="809" spans="2:4">
      <c r="B809" s="94"/>
      <c r="C809" s="95"/>
      <c r="D809" s="95"/>
    </row>
    <row r="810" spans="2:4">
      <c r="B810" s="94"/>
      <c r="C810" s="95"/>
      <c r="D810" s="95"/>
    </row>
    <row r="811" spans="2:4">
      <c r="B811" s="94"/>
      <c r="C811" s="95"/>
      <c r="D811" s="95"/>
    </row>
    <row r="812" spans="2:4">
      <c r="B812" s="94"/>
      <c r="C812" s="95"/>
      <c r="D812" s="95"/>
    </row>
    <row r="813" spans="2:4">
      <c r="B813" s="94"/>
      <c r="C813" s="95"/>
      <c r="D813" s="95"/>
    </row>
    <row r="814" spans="2:4">
      <c r="B814" s="94"/>
      <c r="C814" s="95"/>
      <c r="D814" s="95"/>
    </row>
    <row r="815" spans="2:4">
      <c r="B815" s="94"/>
      <c r="C815" s="95"/>
      <c r="D815" s="95"/>
    </row>
    <row r="816" spans="2:4">
      <c r="B816" s="94"/>
      <c r="C816" s="95"/>
      <c r="D816" s="95"/>
    </row>
    <row r="817" spans="2:4">
      <c r="B817" s="94"/>
      <c r="C817" s="95"/>
      <c r="D817" s="95"/>
    </row>
    <row r="818" spans="2:4">
      <c r="B818" s="94"/>
      <c r="C818" s="95"/>
      <c r="D818" s="95"/>
    </row>
    <row r="819" spans="2:4">
      <c r="B819" s="94"/>
      <c r="C819" s="95"/>
      <c r="D819" s="95"/>
    </row>
    <row r="820" spans="2:4">
      <c r="B820" s="94"/>
      <c r="C820" s="95"/>
      <c r="D820" s="95"/>
    </row>
    <row r="821" spans="2:4">
      <c r="B821" s="94"/>
      <c r="C821" s="95"/>
      <c r="D821" s="95"/>
    </row>
    <row r="822" spans="2:4">
      <c r="B822" s="94"/>
      <c r="C822" s="95"/>
      <c r="D822" s="95"/>
    </row>
    <row r="823" spans="2:4">
      <c r="B823" s="94"/>
      <c r="C823" s="95"/>
      <c r="D823" s="95"/>
    </row>
    <row r="824" spans="2:4">
      <c r="B824" s="94"/>
      <c r="C824" s="95"/>
      <c r="D824" s="95"/>
    </row>
    <row r="825" spans="2:4">
      <c r="B825" s="94"/>
      <c r="C825" s="95"/>
      <c r="D825" s="95"/>
    </row>
    <row r="826" spans="2:4">
      <c r="B826" s="94"/>
      <c r="C826" s="95"/>
      <c r="D826" s="95"/>
    </row>
    <row r="827" spans="2:4">
      <c r="B827" s="94"/>
      <c r="C827" s="95"/>
      <c r="D827" s="95"/>
    </row>
    <row r="828" spans="2:4">
      <c r="B828" s="94"/>
      <c r="C828" s="95"/>
      <c r="D828" s="95"/>
    </row>
    <row r="829" spans="2:4">
      <c r="B829" s="94"/>
      <c r="C829" s="95"/>
      <c r="D829" s="95"/>
    </row>
    <row r="830" spans="2:4">
      <c r="B830" s="94"/>
      <c r="C830" s="95"/>
      <c r="D830" s="95"/>
    </row>
    <row r="831" spans="2:4">
      <c r="B831" s="94"/>
      <c r="C831" s="95"/>
      <c r="D831" s="95"/>
    </row>
    <row r="832" spans="2:4">
      <c r="B832" s="94"/>
      <c r="C832" s="95"/>
      <c r="D832" s="95"/>
    </row>
    <row r="833" spans="2:4">
      <c r="B833" s="94"/>
      <c r="C833" s="95"/>
      <c r="D833" s="95"/>
    </row>
    <row r="834" spans="2:4">
      <c r="B834" s="94"/>
      <c r="C834" s="95"/>
      <c r="D834" s="95"/>
    </row>
    <row r="835" spans="2:4">
      <c r="B835" s="94"/>
      <c r="C835" s="95"/>
      <c r="D835" s="95"/>
    </row>
    <row r="836" spans="2:4">
      <c r="B836" s="94"/>
      <c r="C836" s="95"/>
      <c r="D836" s="95"/>
    </row>
    <row r="837" spans="2:4">
      <c r="B837" s="94"/>
      <c r="C837" s="95"/>
      <c r="D837" s="95"/>
    </row>
    <row r="838" spans="2:4">
      <c r="B838" s="94"/>
      <c r="C838" s="95"/>
      <c r="D838" s="95"/>
    </row>
    <row r="839" spans="2:4">
      <c r="B839" s="94"/>
      <c r="C839" s="95"/>
      <c r="D839" s="95"/>
    </row>
    <row r="840" spans="2:4">
      <c r="B840" s="94"/>
      <c r="C840" s="95"/>
      <c r="D840" s="95"/>
    </row>
    <row r="841" spans="2:4">
      <c r="B841" s="94"/>
      <c r="C841" s="95"/>
      <c r="D841" s="95"/>
    </row>
    <row r="842" spans="2:4">
      <c r="B842" s="94"/>
      <c r="C842" s="95"/>
      <c r="D842" s="95"/>
    </row>
    <row r="843" spans="2:4">
      <c r="B843" s="94"/>
      <c r="C843" s="95"/>
      <c r="D843" s="95"/>
    </row>
    <row r="844" spans="2:4">
      <c r="B844" s="94"/>
      <c r="C844" s="95"/>
      <c r="D844" s="95"/>
    </row>
    <row r="845" spans="2:4">
      <c r="B845" s="94"/>
      <c r="C845" s="95"/>
      <c r="D845" s="95"/>
    </row>
    <row r="846" spans="2:4">
      <c r="B846" s="94"/>
      <c r="C846" s="95"/>
      <c r="D846" s="95"/>
    </row>
    <row r="847" spans="2:4">
      <c r="B847" s="94"/>
      <c r="C847" s="95"/>
      <c r="D847" s="95"/>
    </row>
    <row r="848" spans="2:4">
      <c r="B848" s="94"/>
      <c r="C848" s="95"/>
      <c r="D848" s="95"/>
    </row>
    <row r="849" spans="2:4">
      <c r="B849" s="94"/>
      <c r="C849" s="95"/>
      <c r="D849" s="95"/>
    </row>
    <row r="850" spans="2:4">
      <c r="B850" s="94"/>
      <c r="C850" s="95"/>
      <c r="D850" s="95"/>
    </row>
    <row r="851" spans="2:4">
      <c r="B851" s="94"/>
      <c r="C851" s="95"/>
      <c r="D851" s="95"/>
    </row>
    <row r="852" spans="2:4">
      <c r="B852" s="94"/>
      <c r="C852" s="95"/>
      <c r="D852" s="95"/>
    </row>
    <row r="853" spans="2:4">
      <c r="B853" s="94"/>
      <c r="C853" s="95"/>
      <c r="D853" s="95"/>
    </row>
    <row r="854" spans="2:4">
      <c r="B854" s="94"/>
      <c r="C854" s="95"/>
      <c r="D854" s="95"/>
    </row>
    <row r="855" spans="2:4">
      <c r="B855" s="94"/>
      <c r="C855" s="95"/>
      <c r="D855" s="95"/>
    </row>
    <row r="856" spans="2:4">
      <c r="B856" s="94"/>
      <c r="C856" s="95"/>
      <c r="D856" s="95"/>
    </row>
    <row r="857" spans="2:4">
      <c r="B857" s="94"/>
      <c r="C857" s="95"/>
      <c r="D857" s="95"/>
    </row>
    <row r="858" spans="2:4">
      <c r="B858" s="94"/>
      <c r="C858" s="95"/>
      <c r="D858" s="95"/>
    </row>
    <row r="859" spans="2:4">
      <c r="B859" s="94"/>
      <c r="C859" s="95"/>
      <c r="D859" s="95"/>
    </row>
    <row r="860" spans="2:4">
      <c r="B860" s="94"/>
      <c r="C860" s="95"/>
      <c r="D860" s="95"/>
    </row>
    <row r="861" spans="2:4">
      <c r="B861" s="94"/>
      <c r="C861" s="95"/>
      <c r="D861" s="95"/>
    </row>
    <row r="862" spans="2:4">
      <c r="B862" s="94"/>
      <c r="C862" s="95"/>
      <c r="D862" s="95"/>
    </row>
    <row r="863" spans="2:4">
      <c r="B863" s="94"/>
      <c r="C863" s="95"/>
      <c r="D863" s="95"/>
    </row>
    <row r="864" spans="2:4">
      <c r="B864" s="94"/>
      <c r="C864" s="95"/>
      <c r="D864" s="95"/>
    </row>
    <row r="865" spans="2:4">
      <c r="B865" s="94"/>
      <c r="C865" s="95"/>
      <c r="D865" s="95"/>
    </row>
    <row r="866" spans="2:4">
      <c r="B866" s="94"/>
      <c r="C866" s="95"/>
      <c r="D866" s="95"/>
    </row>
    <row r="867" spans="2:4">
      <c r="B867" s="94"/>
      <c r="C867" s="95"/>
      <c r="D867" s="95"/>
    </row>
    <row r="868" spans="2:4">
      <c r="B868" s="94"/>
      <c r="C868" s="95"/>
      <c r="D868" s="95"/>
    </row>
    <row r="869" spans="2:4">
      <c r="B869" s="94"/>
      <c r="C869" s="95"/>
      <c r="D869" s="95"/>
    </row>
    <row r="870" spans="2:4">
      <c r="B870" s="94"/>
      <c r="C870" s="95"/>
      <c r="D870" s="95"/>
    </row>
    <row r="871" spans="2:4">
      <c r="B871" s="94"/>
      <c r="C871" s="95"/>
      <c r="D871" s="95"/>
    </row>
    <row r="872" spans="2:4">
      <c r="B872" s="94"/>
      <c r="C872" s="95"/>
      <c r="D872" s="95"/>
    </row>
    <row r="873" spans="2:4">
      <c r="B873" s="94"/>
      <c r="C873" s="95"/>
      <c r="D873" s="95"/>
    </row>
    <row r="874" spans="2:4">
      <c r="B874" s="94"/>
      <c r="C874" s="95"/>
      <c r="D874" s="95"/>
    </row>
    <row r="875" spans="2:4">
      <c r="B875" s="94"/>
      <c r="C875" s="95"/>
      <c r="D875" s="95"/>
    </row>
    <row r="876" spans="2:4">
      <c r="B876" s="94"/>
      <c r="C876" s="95"/>
      <c r="D876" s="95"/>
    </row>
    <row r="877" spans="2:4">
      <c r="B877" s="94"/>
      <c r="C877" s="95"/>
      <c r="D877" s="95"/>
    </row>
    <row r="878" spans="2:4">
      <c r="B878" s="94"/>
      <c r="C878" s="95"/>
      <c r="D878" s="95"/>
    </row>
    <row r="879" spans="2:4">
      <c r="B879" s="94"/>
      <c r="C879" s="95"/>
      <c r="D879" s="95"/>
    </row>
    <row r="880" spans="2:4">
      <c r="B880" s="94"/>
      <c r="C880" s="95"/>
      <c r="D880" s="95"/>
    </row>
    <row r="881" spans="2:4">
      <c r="B881" s="94"/>
      <c r="C881" s="95"/>
      <c r="D881" s="95"/>
    </row>
    <row r="882" spans="2:4">
      <c r="B882" s="94"/>
      <c r="C882" s="95"/>
      <c r="D882" s="95"/>
    </row>
    <row r="883" spans="2:4">
      <c r="B883" s="94"/>
      <c r="C883" s="95"/>
      <c r="D883" s="95"/>
    </row>
    <row r="884" spans="2:4">
      <c r="B884" s="94"/>
      <c r="C884" s="95"/>
      <c r="D884" s="95"/>
    </row>
    <row r="885" spans="2:4">
      <c r="B885" s="94"/>
      <c r="C885" s="95"/>
      <c r="D885" s="95"/>
    </row>
    <row r="886" spans="2:4">
      <c r="B886" s="94"/>
      <c r="C886" s="95"/>
      <c r="D886" s="95"/>
    </row>
    <row r="887" spans="2:4">
      <c r="B887" s="94"/>
      <c r="C887" s="95"/>
      <c r="D887" s="95"/>
    </row>
    <row r="888" spans="2:4">
      <c r="B888" s="94"/>
      <c r="C888" s="95"/>
      <c r="D888" s="95"/>
    </row>
    <row r="889" spans="2:4">
      <c r="B889" s="94"/>
      <c r="C889" s="95"/>
      <c r="D889" s="95"/>
    </row>
    <row r="890" spans="2:4">
      <c r="B890" s="94"/>
      <c r="C890" s="95"/>
      <c r="D890" s="95"/>
    </row>
    <row r="891" spans="2:4">
      <c r="B891" s="94"/>
      <c r="C891" s="95"/>
      <c r="D891" s="95"/>
    </row>
    <row r="892" spans="2:4">
      <c r="B892" s="94"/>
      <c r="C892" s="95"/>
      <c r="D892" s="95"/>
    </row>
    <row r="893" spans="2:4">
      <c r="B893" s="94"/>
      <c r="C893" s="95"/>
      <c r="D893" s="95"/>
    </row>
    <row r="894" spans="2:4">
      <c r="B894" s="94"/>
      <c r="C894" s="95"/>
      <c r="D894" s="95"/>
    </row>
    <row r="895" spans="2:4">
      <c r="B895" s="94"/>
      <c r="C895" s="95"/>
      <c r="D895" s="95"/>
    </row>
    <row r="896" spans="2:4">
      <c r="B896" s="94"/>
      <c r="C896" s="95"/>
      <c r="D896" s="95"/>
    </row>
    <row r="897" spans="2:4">
      <c r="B897" s="94"/>
      <c r="C897" s="95"/>
      <c r="D897" s="95"/>
    </row>
    <row r="898" spans="2:4">
      <c r="B898" s="94"/>
      <c r="C898" s="95"/>
      <c r="D898" s="95"/>
    </row>
    <row r="899" spans="2:4">
      <c r="B899" s="94"/>
      <c r="C899" s="95"/>
      <c r="D899" s="95"/>
    </row>
    <row r="900" spans="2:4">
      <c r="B900" s="94"/>
      <c r="C900" s="95"/>
      <c r="D900" s="95"/>
    </row>
    <row r="901" spans="2:4">
      <c r="B901" s="94"/>
      <c r="C901" s="95"/>
      <c r="D901" s="95"/>
    </row>
    <row r="902" spans="2:4">
      <c r="B902" s="94"/>
      <c r="C902" s="95"/>
      <c r="D902" s="95"/>
    </row>
    <row r="903" spans="2:4">
      <c r="B903" s="94"/>
      <c r="C903" s="95"/>
      <c r="D903" s="95"/>
    </row>
    <row r="904" spans="2:4">
      <c r="B904" s="94"/>
      <c r="C904" s="95"/>
      <c r="D904" s="95"/>
    </row>
    <row r="905" spans="2:4">
      <c r="B905" s="94"/>
      <c r="C905" s="95"/>
      <c r="D905" s="95"/>
    </row>
    <row r="906" spans="2:4">
      <c r="B906" s="94"/>
      <c r="C906" s="95"/>
      <c r="D906" s="95"/>
    </row>
    <row r="907" spans="2:4">
      <c r="B907" s="94"/>
      <c r="C907" s="95"/>
      <c r="D907" s="95"/>
    </row>
    <row r="908" spans="2:4">
      <c r="B908" s="94"/>
      <c r="C908" s="95"/>
      <c r="D908" s="95"/>
    </row>
    <row r="909" spans="2:4">
      <c r="B909" s="94"/>
      <c r="C909" s="95"/>
      <c r="D909" s="95"/>
    </row>
    <row r="910" spans="2:4">
      <c r="B910" s="94"/>
      <c r="C910" s="95"/>
      <c r="D910" s="95"/>
    </row>
    <row r="911" spans="2:4">
      <c r="B911" s="94"/>
      <c r="C911" s="95"/>
      <c r="D911" s="95"/>
    </row>
    <row r="912" spans="2:4">
      <c r="B912" s="94"/>
      <c r="C912" s="95"/>
      <c r="D912" s="95"/>
    </row>
    <row r="913" spans="2:4">
      <c r="B913" s="94"/>
      <c r="C913" s="95"/>
      <c r="D913" s="95"/>
    </row>
    <row r="914" spans="2:4">
      <c r="B914" s="94"/>
      <c r="C914" s="95"/>
      <c r="D914" s="95"/>
    </row>
    <row r="915" spans="2:4">
      <c r="B915" s="94"/>
      <c r="C915" s="95"/>
      <c r="D915" s="95"/>
    </row>
    <row r="916" spans="2:4">
      <c r="B916" s="94"/>
      <c r="C916" s="95"/>
      <c r="D916" s="95"/>
    </row>
    <row r="917" spans="2:4">
      <c r="B917" s="94"/>
      <c r="C917" s="95"/>
      <c r="D917" s="95"/>
    </row>
    <row r="918" spans="2:4">
      <c r="B918" s="94"/>
      <c r="C918" s="95"/>
      <c r="D918" s="95"/>
    </row>
    <row r="919" spans="2:4">
      <c r="B919" s="94"/>
      <c r="C919" s="95"/>
      <c r="D919" s="95"/>
    </row>
    <row r="920" spans="2:4">
      <c r="B920" s="94"/>
      <c r="C920" s="95"/>
      <c r="D920" s="95"/>
    </row>
    <row r="921" spans="2:4">
      <c r="B921" s="94"/>
      <c r="C921" s="95"/>
      <c r="D921" s="95"/>
    </row>
    <row r="922" spans="2:4">
      <c r="B922" s="94"/>
      <c r="C922" s="95"/>
      <c r="D922" s="95"/>
    </row>
    <row r="923" spans="2:4">
      <c r="B923" s="94"/>
      <c r="C923" s="95"/>
      <c r="D923" s="95"/>
    </row>
    <row r="924" spans="2:4">
      <c r="B924" s="94"/>
      <c r="C924" s="95"/>
      <c r="D924" s="95"/>
    </row>
    <row r="925" spans="2:4">
      <c r="B925" s="94"/>
      <c r="C925" s="95"/>
      <c r="D925" s="95"/>
    </row>
    <row r="926" spans="2:4">
      <c r="B926" s="94"/>
      <c r="C926" s="95"/>
      <c r="D926" s="95"/>
    </row>
    <row r="927" spans="2:4">
      <c r="B927" s="94"/>
      <c r="C927" s="95"/>
      <c r="D927" s="95"/>
    </row>
    <row r="928" spans="2:4">
      <c r="B928" s="94"/>
      <c r="C928" s="95"/>
      <c r="D928" s="95"/>
    </row>
    <row r="929" spans="2:4">
      <c r="B929" s="94"/>
      <c r="C929" s="95"/>
      <c r="D929" s="95"/>
    </row>
    <row r="930" spans="2:4">
      <c r="B930" s="94"/>
      <c r="C930" s="95"/>
      <c r="D930" s="95"/>
    </row>
    <row r="931" spans="2:4">
      <c r="B931" s="94"/>
      <c r="C931" s="95"/>
      <c r="D931" s="95"/>
    </row>
    <row r="932" spans="2:4">
      <c r="B932" s="94"/>
      <c r="C932" s="95"/>
      <c r="D932" s="95"/>
    </row>
    <row r="933" spans="2:4">
      <c r="B933" s="94"/>
      <c r="C933" s="95"/>
      <c r="D933" s="95"/>
    </row>
    <row r="934" spans="2:4">
      <c r="B934" s="94"/>
      <c r="C934" s="95"/>
      <c r="D934" s="95"/>
    </row>
    <row r="935" spans="2:4">
      <c r="B935" s="94"/>
      <c r="C935" s="95"/>
      <c r="D935" s="95"/>
    </row>
    <row r="936" spans="2:4">
      <c r="B936" s="94"/>
      <c r="C936" s="95"/>
      <c r="D936" s="95"/>
    </row>
    <row r="937" spans="2:4">
      <c r="B937" s="94"/>
      <c r="C937" s="95"/>
      <c r="D937" s="95"/>
    </row>
    <row r="938" spans="2:4">
      <c r="B938" s="94"/>
      <c r="C938" s="95"/>
      <c r="D938" s="95"/>
    </row>
    <row r="939" spans="2:4">
      <c r="B939" s="94"/>
      <c r="C939" s="95"/>
      <c r="D939" s="95"/>
    </row>
    <row r="940" spans="2:4">
      <c r="B940" s="94"/>
      <c r="C940" s="95"/>
      <c r="D940" s="95"/>
    </row>
    <row r="941" spans="2:4">
      <c r="B941" s="94"/>
      <c r="C941" s="95"/>
      <c r="D941" s="95"/>
    </row>
    <row r="942" spans="2:4">
      <c r="B942" s="94"/>
      <c r="C942" s="95"/>
      <c r="D942" s="95"/>
    </row>
    <row r="943" spans="2:4">
      <c r="B943" s="94"/>
      <c r="C943" s="95"/>
      <c r="D943" s="95"/>
    </row>
    <row r="944" spans="2:4">
      <c r="B944" s="94"/>
      <c r="C944" s="95"/>
      <c r="D944" s="95"/>
    </row>
    <row r="945" spans="2:4">
      <c r="B945" s="94"/>
      <c r="C945" s="95"/>
      <c r="D945" s="95"/>
    </row>
    <row r="946" spans="2:4">
      <c r="B946" s="94"/>
      <c r="C946" s="95"/>
      <c r="D946" s="95"/>
    </row>
    <row r="947" spans="2:4">
      <c r="B947" s="94"/>
      <c r="C947" s="95"/>
      <c r="D947" s="95"/>
    </row>
    <row r="948" spans="2:4">
      <c r="B948" s="94"/>
      <c r="C948" s="95"/>
      <c r="D948" s="95"/>
    </row>
    <row r="949" spans="2:4">
      <c r="B949" s="94"/>
      <c r="C949" s="95"/>
      <c r="D949" s="95"/>
    </row>
    <row r="950" spans="2:4">
      <c r="B950" s="94"/>
      <c r="C950" s="95"/>
      <c r="D950" s="95"/>
    </row>
    <row r="951" spans="2:4">
      <c r="B951" s="94"/>
      <c r="C951" s="95"/>
      <c r="D951" s="95"/>
    </row>
    <row r="952" spans="2:4">
      <c r="B952" s="94"/>
      <c r="C952" s="95"/>
      <c r="D952" s="95"/>
    </row>
    <row r="953" spans="2:4">
      <c r="B953" s="94"/>
      <c r="C953" s="95"/>
      <c r="D953" s="95"/>
    </row>
    <row r="954" spans="2:4">
      <c r="B954" s="94"/>
      <c r="C954" s="95"/>
      <c r="D954" s="95"/>
    </row>
    <row r="955" spans="2:4">
      <c r="B955" s="94"/>
      <c r="C955" s="95"/>
      <c r="D955" s="95"/>
    </row>
    <row r="956" spans="2:4">
      <c r="B956" s="94"/>
      <c r="C956" s="95"/>
      <c r="D956" s="95"/>
    </row>
    <row r="957" spans="2:4">
      <c r="B957" s="94"/>
      <c r="C957" s="95"/>
      <c r="D957" s="95"/>
    </row>
    <row r="958" spans="2:4">
      <c r="B958" s="94"/>
      <c r="C958" s="95"/>
      <c r="D958" s="95"/>
    </row>
    <row r="959" spans="2:4">
      <c r="B959" s="94"/>
      <c r="C959" s="95"/>
      <c r="D959" s="95"/>
    </row>
    <row r="960" spans="2:4">
      <c r="B960" s="94"/>
      <c r="C960" s="95"/>
      <c r="D960" s="95"/>
    </row>
    <row r="961" spans="2:4">
      <c r="B961" s="94"/>
      <c r="C961" s="95"/>
      <c r="D961" s="95"/>
    </row>
    <row r="962" spans="2:4">
      <c r="B962" s="94"/>
      <c r="C962" s="95"/>
      <c r="D962" s="95"/>
    </row>
    <row r="963" spans="2:4">
      <c r="B963" s="94"/>
      <c r="C963" s="95"/>
      <c r="D963" s="95"/>
    </row>
    <row r="964" spans="2:4">
      <c r="B964" s="94"/>
      <c r="C964" s="95"/>
      <c r="D964" s="95"/>
    </row>
    <row r="965" spans="2:4">
      <c r="B965" s="94"/>
      <c r="C965" s="95"/>
      <c r="D965" s="95"/>
    </row>
    <row r="966" spans="2:4">
      <c r="B966" s="94"/>
      <c r="C966" s="95"/>
      <c r="D966" s="95"/>
    </row>
    <row r="967" spans="2:4">
      <c r="B967" s="94"/>
      <c r="C967" s="95"/>
      <c r="D967" s="9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12152</v>
      </c>
    </row>
    <row r="6" spans="2:16" ht="26.25" customHeight="1">
      <c r="B6" s="137" t="s">
        <v>182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210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2827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12152</v>
      </c>
    </row>
    <row r="6" spans="2:16" ht="26.25" customHeight="1">
      <c r="B6" s="137" t="s">
        <v>183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2828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34.85546875" style="2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4.42578125" style="1" bestFit="1" customWidth="1"/>
    <col min="13" max="13" width="8.140625" style="1" bestFit="1" customWidth="1"/>
    <col min="14" max="14" width="9.7109375" style="1" bestFit="1" customWidth="1"/>
    <col min="15" max="15" width="11.140625" style="1" bestFit="1" customWidth="1"/>
    <col min="16" max="16" width="11.28515625" style="1" bestFit="1" customWidth="1"/>
    <col min="17" max="17" width="10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145</v>
      </c>
      <c r="C1" s="46" t="s" vm="1">
        <v>229</v>
      </c>
    </row>
    <row r="2" spans="2:18">
      <c r="B2" s="46" t="s">
        <v>144</v>
      </c>
      <c r="C2" s="46" t="s">
        <v>230</v>
      </c>
    </row>
    <row r="3" spans="2:18">
      <c r="B3" s="46" t="s">
        <v>146</v>
      </c>
      <c r="C3" s="46" t="s">
        <v>231</v>
      </c>
    </row>
    <row r="4" spans="2:18">
      <c r="B4" s="46" t="s">
        <v>147</v>
      </c>
      <c r="C4" s="46">
        <v>12152</v>
      </c>
    </row>
    <row r="6" spans="2:18" ht="21.75" customHeight="1">
      <c r="B6" s="140" t="s">
        <v>172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88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62</v>
      </c>
      <c r="P8" s="29" t="s">
        <v>207</v>
      </c>
      <c r="Q8" s="29" t="s">
        <v>148</v>
      </c>
      <c r="R8" s="59" t="s">
        <v>150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8" s="4" customFormat="1" ht="18" customHeight="1">
      <c r="B11" s="74" t="s">
        <v>27</v>
      </c>
      <c r="C11" s="74"/>
      <c r="D11" s="75"/>
      <c r="E11" s="74"/>
      <c r="F11" s="74"/>
      <c r="G11" s="98"/>
      <c r="H11" s="77">
        <v>5.6221127286941517</v>
      </c>
      <c r="I11" s="75"/>
      <c r="J11" s="76"/>
      <c r="K11" s="78">
        <v>2.9585472770309276E-2</v>
      </c>
      <c r="L11" s="77"/>
      <c r="M11" s="99"/>
      <c r="N11" s="77"/>
      <c r="O11" s="77">
        <v>40424.672569887007</v>
      </c>
      <c r="P11" s="78"/>
      <c r="Q11" s="78">
        <f>IFERROR(O11/$O$11,0)</f>
        <v>1</v>
      </c>
      <c r="R11" s="78">
        <f>O11/'סכום נכסי הקרן'!$C$42</f>
        <v>0.26517122004996158</v>
      </c>
    </row>
    <row r="12" spans="2:18" ht="22.5" customHeight="1">
      <c r="B12" s="79" t="s">
        <v>197</v>
      </c>
      <c r="C12" s="80"/>
      <c r="D12" s="81"/>
      <c r="E12" s="80"/>
      <c r="F12" s="80"/>
      <c r="G12" s="100"/>
      <c r="H12" s="83">
        <v>5.615671439404653</v>
      </c>
      <c r="I12" s="81"/>
      <c r="J12" s="82"/>
      <c r="K12" s="84">
        <v>2.9572254172209454E-2</v>
      </c>
      <c r="L12" s="83"/>
      <c r="M12" s="101"/>
      <c r="N12" s="83"/>
      <c r="O12" s="83">
        <v>40404.063084452013</v>
      </c>
      <c r="P12" s="84"/>
      <c r="Q12" s="84">
        <f t="shared" ref="Q12:Q62" si="0">IFERROR(O12/$O$11,0)</f>
        <v>0.99949017557534048</v>
      </c>
      <c r="R12" s="84">
        <f>O12/'סכום נכסי הקרן'!$C$42</f>
        <v>0.26503602928526332</v>
      </c>
    </row>
    <row r="13" spans="2:18">
      <c r="B13" s="93" t="s">
        <v>25</v>
      </c>
      <c r="C13" s="88"/>
      <c r="D13" s="89"/>
      <c r="E13" s="88"/>
      <c r="F13" s="88"/>
      <c r="G13" s="102"/>
      <c r="H13" s="91">
        <v>5.0895752666125533</v>
      </c>
      <c r="I13" s="89"/>
      <c r="J13" s="90"/>
      <c r="K13" s="92">
        <v>1.215373560669657E-2</v>
      </c>
      <c r="L13" s="91"/>
      <c r="M13" s="103"/>
      <c r="N13" s="91"/>
      <c r="O13" s="91">
        <v>16212.047562340002</v>
      </c>
      <c r="P13" s="92"/>
      <c r="Q13" s="92">
        <f t="shared" si="0"/>
        <v>0.40104338592507532</v>
      </c>
      <c r="R13" s="92">
        <f>O13/'סכום נכסי הקרן'!$C$42</f>
        <v>0.10634516393871982</v>
      </c>
    </row>
    <row r="14" spans="2:18">
      <c r="B14" s="104" t="s">
        <v>24</v>
      </c>
      <c r="C14" s="80"/>
      <c r="D14" s="81"/>
      <c r="E14" s="80"/>
      <c r="F14" s="80"/>
      <c r="G14" s="100"/>
      <c r="H14" s="83">
        <v>5.0895752666125533</v>
      </c>
      <c r="I14" s="81"/>
      <c r="J14" s="82"/>
      <c r="K14" s="84">
        <v>1.215373560669657E-2</v>
      </c>
      <c r="L14" s="83"/>
      <c r="M14" s="101"/>
      <c r="N14" s="83"/>
      <c r="O14" s="83">
        <v>16212.047562340002</v>
      </c>
      <c r="P14" s="84"/>
      <c r="Q14" s="84">
        <f t="shared" si="0"/>
        <v>0.40104338592507532</v>
      </c>
      <c r="R14" s="84">
        <f>O14/'סכום נכסי הקרן'!$C$42</f>
        <v>0.10634516393871982</v>
      </c>
    </row>
    <row r="15" spans="2:18">
      <c r="B15" s="105" t="s">
        <v>232</v>
      </c>
      <c r="C15" s="88" t="s">
        <v>233</v>
      </c>
      <c r="D15" s="89" t="s">
        <v>119</v>
      </c>
      <c r="E15" s="88" t="s">
        <v>234</v>
      </c>
      <c r="F15" s="88"/>
      <c r="G15" s="102"/>
      <c r="H15" s="91">
        <v>1.0499999999999037</v>
      </c>
      <c r="I15" s="89" t="s">
        <v>132</v>
      </c>
      <c r="J15" s="90">
        <v>0.04</v>
      </c>
      <c r="K15" s="92">
        <v>1.7299999999997498E-2</v>
      </c>
      <c r="L15" s="91">
        <v>1076999.051889</v>
      </c>
      <c r="M15" s="103">
        <v>144.80000000000001</v>
      </c>
      <c r="N15" s="91"/>
      <c r="O15" s="91">
        <v>1559.4946781430003</v>
      </c>
      <c r="P15" s="92">
        <v>7.6375062725043367E-5</v>
      </c>
      <c r="Q15" s="92">
        <f t="shared" si="0"/>
        <v>3.8577793683966487E-2</v>
      </c>
      <c r="R15" s="92">
        <f>O15/'סכום נכסי הקרן'!$C$42</f>
        <v>1.0229720618013095E-2</v>
      </c>
    </row>
    <row r="16" spans="2:18">
      <c r="B16" s="105" t="s">
        <v>235</v>
      </c>
      <c r="C16" s="88" t="s">
        <v>236</v>
      </c>
      <c r="D16" s="89" t="s">
        <v>119</v>
      </c>
      <c r="E16" s="88" t="s">
        <v>234</v>
      </c>
      <c r="F16" s="88"/>
      <c r="G16" s="102"/>
      <c r="H16" s="91">
        <v>3.8799999999997752</v>
      </c>
      <c r="I16" s="89" t="s">
        <v>132</v>
      </c>
      <c r="J16" s="90">
        <v>7.4999999999999997E-3</v>
      </c>
      <c r="K16" s="92">
        <v>1.129999999999976E-2</v>
      </c>
      <c r="L16" s="91">
        <v>1129018.3451470002</v>
      </c>
      <c r="M16" s="103">
        <v>110.14</v>
      </c>
      <c r="N16" s="91"/>
      <c r="O16" s="91">
        <v>1243.5007499310002</v>
      </c>
      <c r="P16" s="92">
        <v>5.442535885313559E-5</v>
      </c>
      <c r="Q16" s="92">
        <f t="shared" si="0"/>
        <v>3.0760935608846563E-2</v>
      </c>
      <c r="R16" s="92">
        <f>O16/'סכום נכסי הקרן'!$C$42</f>
        <v>8.1569148252761507E-3</v>
      </c>
    </row>
    <row r="17" spans="2:18">
      <c r="B17" s="105" t="s">
        <v>237</v>
      </c>
      <c r="C17" s="88" t="s">
        <v>238</v>
      </c>
      <c r="D17" s="89" t="s">
        <v>119</v>
      </c>
      <c r="E17" s="88" t="s">
        <v>234</v>
      </c>
      <c r="F17" s="88"/>
      <c r="G17" s="102"/>
      <c r="H17" s="91">
        <v>5.850000000000926</v>
      </c>
      <c r="I17" s="89" t="s">
        <v>132</v>
      </c>
      <c r="J17" s="90">
        <v>5.0000000000000001E-3</v>
      </c>
      <c r="K17" s="92">
        <v>1.0500000000001852E-2</v>
      </c>
      <c r="L17" s="91">
        <v>2520687.7782630003</v>
      </c>
      <c r="M17" s="103">
        <v>107.14</v>
      </c>
      <c r="N17" s="91"/>
      <c r="O17" s="91">
        <v>2700.6648481300003</v>
      </c>
      <c r="P17" s="92">
        <v>1.2208082578622819E-4</v>
      </c>
      <c r="Q17" s="92">
        <f t="shared" si="0"/>
        <v>6.6807340083238409E-2</v>
      </c>
      <c r="R17" s="92">
        <f>O17/'סכום נכסי הקרן'!$C$42</f>
        <v>1.7715383878165028E-2</v>
      </c>
    </row>
    <row r="18" spans="2:18">
      <c r="B18" s="105" t="s">
        <v>239</v>
      </c>
      <c r="C18" s="88" t="s">
        <v>240</v>
      </c>
      <c r="D18" s="89" t="s">
        <v>119</v>
      </c>
      <c r="E18" s="88" t="s">
        <v>234</v>
      </c>
      <c r="F18" s="88"/>
      <c r="G18" s="102"/>
      <c r="H18" s="91">
        <v>10.740000000014581</v>
      </c>
      <c r="I18" s="89" t="s">
        <v>132</v>
      </c>
      <c r="J18" s="90">
        <v>0.04</v>
      </c>
      <c r="K18" s="92">
        <v>1.0300000000025948E-2</v>
      </c>
      <c r="L18" s="91">
        <v>135766.43113900002</v>
      </c>
      <c r="M18" s="103">
        <v>178.82</v>
      </c>
      <c r="N18" s="91"/>
      <c r="O18" s="91">
        <v>242.77752137900006</v>
      </c>
      <c r="P18" s="92">
        <v>8.5214567623400093E-6</v>
      </c>
      <c r="Q18" s="92">
        <f t="shared" si="0"/>
        <v>6.0056768786260735E-3</v>
      </c>
      <c r="R18" s="92">
        <f>O18/'סכום נכסי הקרן'!$C$42</f>
        <v>1.592532665131121E-3</v>
      </c>
    </row>
    <row r="19" spans="2:18">
      <c r="B19" s="105" t="s">
        <v>241</v>
      </c>
      <c r="C19" s="88" t="s">
        <v>242</v>
      </c>
      <c r="D19" s="89" t="s">
        <v>119</v>
      </c>
      <c r="E19" s="88" t="s">
        <v>234</v>
      </c>
      <c r="F19" s="88"/>
      <c r="G19" s="102"/>
      <c r="H19" s="91">
        <v>19.73999999995959</v>
      </c>
      <c r="I19" s="89" t="s">
        <v>132</v>
      </c>
      <c r="J19" s="90">
        <v>0.01</v>
      </c>
      <c r="K19" s="92">
        <v>1.2E-2</v>
      </c>
      <c r="L19" s="91">
        <v>112959.72555700003</v>
      </c>
      <c r="M19" s="103">
        <v>107.34</v>
      </c>
      <c r="N19" s="91"/>
      <c r="O19" s="91">
        <v>121.25097443500002</v>
      </c>
      <c r="P19" s="92">
        <v>6.2391094553778887E-6</v>
      </c>
      <c r="Q19" s="92">
        <f t="shared" si="0"/>
        <v>2.9994299700357211E-3</v>
      </c>
      <c r="R19" s="92">
        <f>O19/'סכום נכסי הקרן'!$C$42</f>
        <v>7.953625046087918E-4</v>
      </c>
    </row>
    <row r="20" spans="2:18">
      <c r="B20" s="105" t="s">
        <v>243</v>
      </c>
      <c r="C20" s="88" t="s">
        <v>244</v>
      </c>
      <c r="D20" s="89" t="s">
        <v>119</v>
      </c>
      <c r="E20" s="88" t="s">
        <v>234</v>
      </c>
      <c r="F20" s="88"/>
      <c r="G20" s="102"/>
      <c r="H20" s="91">
        <v>3.0800000000000276</v>
      </c>
      <c r="I20" s="89" t="s">
        <v>132</v>
      </c>
      <c r="J20" s="90">
        <v>1E-3</v>
      </c>
      <c r="K20" s="92">
        <v>1.1999999999999542E-2</v>
      </c>
      <c r="L20" s="91">
        <v>4081407.0735710002</v>
      </c>
      <c r="M20" s="103">
        <v>107</v>
      </c>
      <c r="N20" s="91"/>
      <c r="O20" s="91">
        <v>4367.1054452610006</v>
      </c>
      <c r="P20" s="92">
        <v>2.1838768662277411E-4</v>
      </c>
      <c r="Q20" s="92">
        <f t="shared" si="0"/>
        <v>0.10803069431696839</v>
      </c>
      <c r="R20" s="92">
        <f>O20/'סכום נכסי הקרן'!$C$42</f>
        <v>2.8646631014874961E-2</v>
      </c>
    </row>
    <row r="21" spans="2:18">
      <c r="B21" s="105" t="s">
        <v>245</v>
      </c>
      <c r="C21" s="88" t="s">
        <v>246</v>
      </c>
      <c r="D21" s="89" t="s">
        <v>119</v>
      </c>
      <c r="E21" s="88" t="s">
        <v>234</v>
      </c>
      <c r="F21" s="88"/>
      <c r="G21" s="102"/>
      <c r="H21" s="91">
        <v>14.75999999999172</v>
      </c>
      <c r="I21" s="89" t="s">
        <v>132</v>
      </c>
      <c r="J21" s="90">
        <v>2.75E-2</v>
      </c>
      <c r="K21" s="92">
        <v>1.1099999999986739E-2</v>
      </c>
      <c r="L21" s="91">
        <v>202231.85743100001</v>
      </c>
      <c r="M21" s="103">
        <v>152.87</v>
      </c>
      <c r="N21" s="91"/>
      <c r="O21" s="91">
        <v>309.15183373100007</v>
      </c>
      <c r="P21" s="92">
        <v>1.1096113884544083E-5</v>
      </c>
      <c r="Q21" s="92">
        <f t="shared" si="0"/>
        <v>7.647602666330371E-3</v>
      </c>
      <c r="R21" s="92">
        <f>O21/'סכום נכסי הקרן'!$C$42</f>
        <v>2.0279241294881636E-3</v>
      </c>
    </row>
    <row r="22" spans="2:18">
      <c r="B22" s="105" t="s">
        <v>247</v>
      </c>
      <c r="C22" s="88" t="s">
        <v>248</v>
      </c>
      <c r="D22" s="89" t="s">
        <v>119</v>
      </c>
      <c r="E22" s="88" t="s">
        <v>234</v>
      </c>
      <c r="F22" s="88"/>
      <c r="G22" s="102"/>
      <c r="H22" s="91">
        <v>0.25000000000969186</v>
      </c>
      <c r="I22" s="89" t="s">
        <v>132</v>
      </c>
      <c r="J22" s="90">
        <v>1.7500000000000002E-2</v>
      </c>
      <c r="K22" s="92">
        <v>5.2999999999263428E-3</v>
      </c>
      <c r="L22" s="91">
        <v>22579.483241000002</v>
      </c>
      <c r="M22" s="103">
        <v>114.24</v>
      </c>
      <c r="N22" s="91"/>
      <c r="O22" s="91">
        <v>25.794801323000005</v>
      </c>
      <c r="P22" s="92">
        <v>2.0895526151166471E-6</v>
      </c>
      <c r="Q22" s="92">
        <f t="shared" si="0"/>
        <v>6.3809549176695049E-4</v>
      </c>
      <c r="R22" s="92">
        <f>O22/'סכום נכסי הקרן'!$C$42</f>
        <v>1.6920456006022248E-4</v>
      </c>
    </row>
    <row r="23" spans="2:18">
      <c r="B23" s="105" t="s">
        <v>249</v>
      </c>
      <c r="C23" s="88" t="s">
        <v>250</v>
      </c>
      <c r="D23" s="89" t="s">
        <v>119</v>
      </c>
      <c r="E23" s="88" t="s">
        <v>234</v>
      </c>
      <c r="F23" s="88"/>
      <c r="G23" s="102"/>
      <c r="H23" s="91">
        <v>2.3199999999995402</v>
      </c>
      <c r="I23" s="89" t="s">
        <v>132</v>
      </c>
      <c r="J23" s="90">
        <v>7.4999999999999997E-3</v>
      </c>
      <c r="K23" s="92">
        <v>1.3299999999998851E-2</v>
      </c>
      <c r="L23" s="91">
        <v>2449750.5719450004</v>
      </c>
      <c r="M23" s="103">
        <v>110.07</v>
      </c>
      <c r="N23" s="91"/>
      <c r="O23" s="91">
        <v>2696.4404144070004</v>
      </c>
      <c r="P23" s="92">
        <v>1.1179835005402562E-4</v>
      </c>
      <c r="Q23" s="92">
        <f t="shared" si="0"/>
        <v>6.6702838711812415E-2</v>
      </c>
      <c r="R23" s="92">
        <f>O23/'סכום נכסי הקרן'!$C$42</f>
        <v>1.7687673122007103E-2</v>
      </c>
    </row>
    <row r="24" spans="2:18">
      <c r="B24" s="105" t="s">
        <v>251</v>
      </c>
      <c r="C24" s="88" t="s">
        <v>252</v>
      </c>
      <c r="D24" s="89" t="s">
        <v>119</v>
      </c>
      <c r="E24" s="88" t="s">
        <v>234</v>
      </c>
      <c r="F24" s="88"/>
      <c r="G24" s="102"/>
      <c r="H24" s="91">
        <v>8.3899999999985866</v>
      </c>
      <c r="I24" s="89" t="s">
        <v>132</v>
      </c>
      <c r="J24" s="90">
        <v>1E-3</v>
      </c>
      <c r="K24" s="92">
        <v>1.0599999999999308E-2</v>
      </c>
      <c r="L24" s="91">
        <v>2540621.3408290003</v>
      </c>
      <c r="M24" s="103">
        <v>102.15</v>
      </c>
      <c r="N24" s="91"/>
      <c r="O24" s="91">
        <v>2595.244711453</v>
      </c>
      <c r="P24" s="92">
        <v>1.3541450453951383E-4</v>
      </c>
      <c r="Q24" s="92">
        <f t="shared" si="0"/>
        <v>6.4199523371928066E-2</v>
      </c>
      <c r="R24" s="92">
        <f>O24/'סכום נכסי הקרן'!$C$42</f>
        <v>1.7023865939160186E-2</v>
      </c>
    </row>
    <row r="25" spans="2:18">
      <c r="B25" s="105" t="s">
        <v>253</v>
      </c>
      <c r="C25" s="88" t="s">
        <v>254</v>
      </c>
      <c r="D25" s="89" t="s">
        <v>119</v>
      </c>
      <c r="E25" s="88" t="s">
        <v>234</v>
      </c>
      <c r="F25" s="88"/>
      <c r="G25" s="102"/>
      <c r="H25" s="91">
        <v>26.240000000004912</v>
      </c>
      <c r="I25" s="89" t="s">
        <v>132</v>
      </c>
      <c r="J25" s="90">
        <v>5.0000000000000001E-3</v>
      </c>
      <c r="K25" s="92">
        <v>1.2399999999992015E-2</v>
      </c>
      <c r="L25" s="91">
        <v>383780.17207900004</v>
      </c>
      <c r="M25" s="103">
        <v>91.36</v>
      </c>
      <c r="N25" s="91"/>
      <c r="O25" s="91">
        <v>350.62158414699996</v>
      </c>
      <c r="P25" s="92">
        <v>3.0828155647575331E-5</v>
      </c>
      <c r="Q25" s="92">
        <f t="shared" si="0"/>
        <v>8.6734551415558938E-3</v>
      </c>
      <c r="R25" s="92">
        <f>O25/'סכום נכסי הקרן'!$C$42</f>
        <v>2.2999506819349883E-3</v>
      </c>
    </row>
    <row r="26" spans="2:18">
      <c r="B26" s="86"/>
      <c r="C26" s="88"/>
      <c r="D26" s="88"/>
      <c r="E26" s="88"/>
      <c r="F26" s="88"/>
      <c r="G26" s="88"/>
      <c r="H26" s="88"/>
      <c r="I26" s="88"/>
      <c r="J26" s="88"/>
      <c r="K26" s="92"/>
      <c r="L26" s="91"/>
      <c r="M26" s="103"/>
      <c r="N26" s="88"/>
      <c r="O26" s="88"/>
      <c r="P26" s="88"/>
      <c r="Q26" s="92"/>
      <c r="R26" s="88"/>
    </row>
    <row r="27" spans="2:18">
      <c r="B27" s="93" t="s">
        <v>47</v>
      </c>
      <c r="C27" s="88"/>
      <c r="D27" s="89"/>
      <c r="E27" s="88"/>
      <c r="F27" s="88"/>
      <c r="G27" s="102"/>
      <c r="H27" s="91">
        <v>5.9682297522031389</v>
      </c>
      <c r="I27" s="89"/>
      <c r="J27" s="90"/>
      <c r="K27" s="92">
        <v>4.1245107605669233E-2</v>
      </c>
      <c r="L27" s="91"/>
      <c r="M27" s="103"/>
      <c r="N27" s="91"/>
      <c r="O27" s="91">
        <v>24192.015522112008</v>
      </c>
      <c r="P27" s="92"/>
      <c r="Q27" s="92">
        <f t="shared" si="0"/>
        <v>0.59844678965026499</v>
      </c>
      <c r="R27" s="92">
        <f>O27/'סכום נכסי הקרן'!$C$42</f>
        <v>0.1586908653465435</v>
      </c>
    </row>
    <row r="28" spans="2:18">
      <c r="B28" s="104" t="s">
        <v>22</v>
      </c>
      <c r="C28" s="80"/>
      <c r="D28" s="81"/>
      <c r="E28" s="80"/>
      <c r="F28" s="80"/>
      <c r="G28" s="100"/>
      <c r="H28" s="83">
        <v>0.63517400413737135</v>
      </c>
      <c r="I28" s="81"/>
      <c r="J28" s="82"/>
      <c r="K28" s="84">
        <v>4.8092425283638017E-2</v>
      </c>
      <c r="L28" s="83"/>
      <c r="M28" s="101"/>
      <c r="N28" s="83"/>
      <c r="O28" s="83">
        <v>7315.8444002000006</v>
      </c>
      <c r="P28" s="84"/>
      <c r="Q28" s="84">
        <f t="shared" si="0"/>
        <v>0.18097473486154322</v>
      </c>
      <c r="R28" s="84">
        <f>O28/'סכום נכסי הקרן'!$C$42</f>
        <v>4.7989291241453735E-2</v>
      </c>
    </row>
    <row r="29" spans="2:18">
      <c r="B29" s="105" t="s">
        <v>255</v>
      </c>
      <c r="C29" s="88" t="s">
        <v>256</v>
      </c>
      <c r="D29" s="89" t="s">
        <v>119</v>
      </c>
      <c r="E29" s="88" t="s">
        <v>234</v>
      </c>
      <c r="F29" s="88"/>
      <c r="G29" s="102"/>
      <c r="H29" s="91">
        <v>0.36000000002479388</v>
      </c>
      <c r="I29" s="89" t="s">
        <v>132</v>
      </c>
      <c r="J29" s="90">
        <v>0</v>
      </c>
      <c r="K29" s="92">
        <v>4.7999999999690075E-2</v>
      </c>
      <c r="L29" s="91">
        <v>13125.610000000002</v>
      </c>
      <c r="M29" s="103">
        <v>98.33</v>
      </c>
      <c r="N29" s="91"/>
      <c r="O29" s="91">
        <v>12.906412313000002</v>
      </c>
      <c r="P29" s="92">
        <v>5.9661863636363652E-7</v>
      </c>
      <c r="Q29" s="92">
        <f t="shared" si="0"/>
        <v>3.1927067042255273E-4</v>
      </c>
      <c r="R29" s="92">
        <f>O29/'סכום נכסי הקרן'!$C$42</f>
        <v>8.4661393202117494E-5</v>
      </c>
    </row>
    <row r="30" spans="2:18">
      <c r="B30" s="105" t="s">
        <v>257</v>
      </c>
      <c r="C30" s="88" t="s">
        <v>258</v>
      </c>
      <c r="D30" s="89" t="s">
        <v>119</v>
      </c>
      <c r="E30" s="88" t="s">
        <v>234</v>
      </c>
      <c r="F30" s="88"/>
      <c r="G30" s="102"/>
      <c r="H30" s="91">
        <v>8.9999999764099517E-2</v>
      </c>
      <c r="I30" s="89" t="s">
        <v>132</v>
      </c>
      <c r="J30" s="90">
        <v>0</v>
      </c>
      <c r="K30" s="92">
        <v>4.7699999989735141E-2</v>
      </c>
      <c r="L30" s="91">
        <v>1575.0732000000003</v>
      </c>
      <c r="M30" s="103">
        <v>99.58</v>
      </c>
      <c r="N30" s="91"/>
      <c r="O30" s="91">
        <v>1.5684578930000002</v>
      </c>
      <c r="P30" s="92">
        <v>7.8753660000000016E-8</v>
      </c>
      <c r="Q30" s="92">
        <f t="shared" si="0"/>
        <v>3.8799520027983354E-5</v>
      </c>
      <c r="R30" s="92">
        <f>O30/'סכום נכסי הקרן'!$C$42</f>
        <v>1.0288516063173264E-5</v>
      </c>
    </row>
    <row r="31" spans="2:18">
      <c r="B31" s="105" t="s">
        <v>259</v>
      </c>
      <c r="C31" s="88" t="s">
        <v>260</v>
      </c>
      <c r="D31" s="89" t="s">
        <v>119</v>
      </c>
      <c r="E31" s="88" t="s">
        <v>234</v>
      </c>
      <c r="F31" s="88"/>
      <c r="G31" s="102"/>
      <c r="H31" s="91">
        <v>0.28000000001852193</v>
      </c>
      <c r="I31" s="89" t="s">
        <v>132</v>
      </c>
      <c r="J31" s="90">
        <v>0</v>
      </c>
      <c r="K31" s="92">
        <v>4.6699999999891953E-2</v>
      </c>
      <c r="L31" s="91">
        <v>26251.220000000005</v>
      </c>
      <c r="M31" s="103">
        <v>98.72</v>
      </c>
      <c r="N31" s="91"/>
      <c r="O31" s="91">
        <v>25.915204384000003</v>
      </c>
      <c r="P31" s="92">
        <v>1.7500813333333336E-6</v>
      </c>
      <c r="Q31" s="92">
        <f t="shared" si="0"/>
        <v>6.4107394659034683E-4</v>
      </c>
      <c r="R31" s="92">
        <f>O31/'סכום נכסי הקרן'!$C$42</f>
        <v>1.6999436055960618E-4</v>
      </c>
    </row>
    <row r="32" spans="2:18">
      <c r="B32" s="105" t="s">
        <v>261</v>
      </c>
      <c r="C32" s="88" t="s">
        <v>262</v>
      </c>
      <c r="D32" s="89" t="s">
        <v>119</v>
      </c>
      <c r="E32" s="88" t="s">
        <v>234</v>
      </c>
      <c r="F32" s="88"/>
      <c r="G32" s="102"/>
      <c r="H32" s="91">
        <v>0.76000000000107892</v>
      </c>
      <c r="I32" s="89" t="s">
        <v>132</v>
      </c>
      <c r="J32" s="90">
        <v>0</v>
      </c>
      <c r="K32" s="92">
        <v>4.8199999999999674E-2</v>
      </c>
      <c r="L32" s="91">
        <v>614935.31204500003</v>
      </c>
      <c r="M32" s="103">
        <v>96.48</v>
      </c>
      <c r="N32" s="91"/>
      <c r="O32" s="91">
        <v>593.2895890609999</v>
      </c>
      <c r="P32" s="92">
        <v>3.074676560225E-5</v>
      </c>
      <c r="Q32" s="92">
        <f t="shared" si="0"/>
        <v>1.4676422871089646E-2</v>
      </c>
      <c r="R32" s="92">
        <f>O32/'סכום נכסי הקרן'!$C$42</f>
        <v>3.8917649586960013E-3</v>
      </c>
    </row>
    <row r="33" spans="2:18">
      <c r="B33" s="105" t="s">
        <v>263</v>
      </c>
      <c r="C33" s="88" t="s">
        <v>264</v>
      </c>
      <c r="D33" s="89" t="s">
        <v>119</v>
      </c>
      <c r="E33" s="88" t="s">
        <v>234</v>
      </c>
      <c r="F33" s="88"/>
      <c r="G33" s="102"/>
      <c r="H33" s="91">
        <v>0.18999999114452285</v>
      </c>
      <c r="I33" s="89" t="s">
        <v>132</v>
      </c>
      <c r="J33" s="90">
        <v>0</v>
      </c>
      <c r="K33" s="92">
        <v>4.6300000099624122E-2</v>
      </c>
      <c r="L33" s="91">
        <v>36.441944000000007</v>
      </c>
      <c r="M33" s="103">
        <v>99.16</v>
      </c>
      <c r="N33" s="91"/>
      <c r="O33" s="91">
        <v>3.6135828000000002E-2</v>
      </c>
      <c r="P33" s="92">
        <v>1.5844323478260873E-9</v>
      </c>
      <c r="Q33" s="92">
        <f t="shared" si="0"/>
        <v>8.9390527375398373E-7</v>
      </c>
      <c r="R33" s="92">
        <f>O33/'סכום נכסי הקרן'!$C$42</f>
        <v>2.3703795205043877E-7</v>
      </c>
    </row>
    <row r="34" spans="2:18">
      <c r="B34" s="105" t="s">
        <v>265</v>
      </c>
      <c r="C34" s="88" t="s">
        <v>266</v>
      </c>
      <c r="D34" s="89" t="s">
        <v>119</v>
      </c>
      <c r="E34" s="88" t="s">
        <v>234</v>
      </c>
      <c r="F34" s="88"/>
      <c r="G34" s="102"/>
      <c r="H34" s="91">
        <v>0.51000000000003676</v>
      </c>
      <c r="I34" s="89" t="s">
        <v>132</v>
      </c>
      <c r="J34" s="90">
        <v>0</v>
      </c>
      <c r="K34" s="92">
        <v>4.7899999999984427E-2</v>
      </c>
      <c r="L34" s="91">
        <v>1953911.7483790002</v>
      </c>
      <c r="M34" s="103">
        <v>97.63</v>
      </c>
      <c r="N34" s="91"/>
      <c r="O34" s="91">
        <v>1907.6040399430001</v>
      </c>
      <c r="P34" s="92">
        <v>5.7467992599382358E-5</v>
      </c>
      <c r="Q34" s="92">
        <f t="shared" si="0"/>
        <v>4.7189103056928784E-2</v>
      </c>
      <c r="R34" s="92">
        <f>O34/'סכום נכסי הקרן'!$C$42</f>
        <v>1.2513192030669177E-2</v>
      </c>
    </row>
    <row r="35" spans="2:18">
      <c r="B35" s="105" t="s">
        <v>267</v>
      </c>
      <c r="C35" s="88" t="s">
        <v>268</v>
      </c>
      <c r="D35" s="89" t="s">
        <v>119</v>
      </c>
      <c r="E35" s="88" t="s">
        <v>234</v>
      </c>
      <c r="F35" s="88"/>
      <c r="G35" s="102"/>
      <c r="H35" s="91">
        <v>0.44000000000047373</v>
      </c>
      <c r="I35" s="89" t="s">
        <v>132</v>
      </c>
      <c r="J35" s="90">
        <v>0</v>
      </c>
      <c r="K35" s="92">
        <v>4.7700000000003365E-2</v>
      </c>
      <c r="L35" s="91">
        <v>1034122.4786840001</v>
      </c>
      <c r="M35" s="103">
        <v>97.99</v>
      </c>
      <c r="N35" s="91"/>
      <c r="O35" s="91">
        <v>1013.3366168580001</v>
      </c>
      <c r="P35" s="92">
        <v>3.0415367020117649E-5</v>
      </c>
      <c r="Q35" s="92">
        <f t="shared" si="0"/>
        <v>2.5067280757960941E-2</v>
      </c>
      <c r="R35" s="92">
        <f>O35/'סכום נכסי הקרן'!$C$42</f>
        <v>6.6471214219234282E-3</v>
      </c>
    </row>
    <row r="36" spans="2:18">
      <c r="B36" s="105" t="s">
        <v>269</v>
      </c>
      <c r="C36" s="88" t="s">
        <v>270</v>
      </c>
      <c r="D36" s="89" t="s">
        <v>119</v>
      </c>
      <c r="E36" s="88" t="s">
        <v>234</v>
      </c>
      <c r="F36" s="88"/>
      <c r="G36" s="102"/>
      <c r="H36" s="91">
        <v>0.60999999999922794</v>
      </c>
      <c r="I36" s="89" t="s">
        <v>132</v>
      </c>
      <c r="J36" s="90">
        <v>0</v>
      </c>
      <c r="K36" s="92">
        <v>4.79999999999614E-2</v>
      </c>
      <c r="L36" s="91">
        <v>1119439.1216620002</v>
      </c>
      <c r="M36" s="103">
        <v>97.19</v>
      </c>
      <c r="N36" s="91"/>
      <c r="O36" s="91">
        <v>1087.9828823440002</v>
      </c>
      <c r="P36" s="92">
        <v>3.4982472551937506E-5</v>
      </c>
      <c r="Q36" s="92">
        <f t="shared" si="0"/>
        <v>2.6913832894084003E-2</v>
      </c>
      <c r="R36" s="92">
        <f>O36/'סכום נכסי הקרן'!$C$42</f>
        <v>7.1367739047450435E-3</v>
      </c>
    </row>
    <row r="37" spans="2:18">
      <c r="B37" s="105" t="s">
        <v>271</v>
      </c>
      <c r="C37" s="88" t="s">
        <v>272</v>
      </c>
      <c r="D37" s="89" t="s">
        <v>119</v>
      </c>
      <c r="E37" s="88" t="s">
        <v>234</v>
      </c>
      <c r="F37" s="88"/>
      <c r="G37" s="102"/>
      <c r="H37" s="91">
        <v>0.67999999999976646</v>
      </c>
      <c r="I37" s="89" t="s">
        <v>132</v>
      </c>
      <c r="J37" s="90">
        <v>0</v>
      </c>
      <c r="K37" s="92">
        <v>4.8500000000000737E-2</v>
      </c>
      <c r="L37" s="91">
        <v>1415821.5400000003</v>
      </c>
      <c r="M37" s="103">
        <v>96.81</v>
      </c>
      <c r="N37" s="91"/>
      <c r="O37" s="91">
        <v>1370.6568328740002</v>
      </c>
      <c r="P37" s="92">
        <v>4.5671662580645173E-5</v>
      </c>
      <c r="Q37" s="92">
        <f t="shared" si="0"/>
        <v>3.3906442420884926E-2</v>
      </c>
      <c r="R37" s="92">
        <f>O37/'סכום נכסי הקרן'!$C$42</f>
        <v>8.9910127042998299E-3</v>
      </c>
    </row>
    <row r="38" spans="2:18">
      <c r="B38" s="105" t="s">
        <v>273</v>
      </c>
      <c r="C38" s="88" t="s">
        <v>274</v>
      </c>
      <c r="D38" s="89" t="s">
        <v>119</v>
      </c>
      <c r="E38" s="88" t="s">
        <v>234</v>
      </c>
      <c r="F38" s="88"/>
      <c r="G38" s="102"/>
      <c r="H38" s="91">
        <v>0.85999999999993315</v>
      </c>
      <c r="I38" s="89" t="s">
        <v>132</v>
      </c>
      <c r="J38" s="90">
        <v>0</v>
      </c>
      <c r="K38" s="92">
        <v>4.8200000000008673E-2</v>
      </c>
      <c r="L38" s="91">
        <v>623977.03500000015</v>
      </c>
      <c r="M38" s="103">
        <v>96.04</v>
      </c>
      <c r="N38" s="91"/>
      <c r="O38" s="91">
        <v>599.2675444140001</v>
      </c>
      <c r="P38" s="92">
        <v>3.4665390833333342E-5</v>
      </c>
      <c r="Q38" s="92">
        <f t="shared" si="0"/>
        <v>1.4824301752301742E-2</v>
      </c>
      <c r="R38" s="92">
        <f>O38/'סכום נכסי הקרן'!$C$42</f>
        <v>3.9309781820466363E-3</v>
      </c>
    </row>
    <row r="39" spans="2:18">
      <c r="B39" s="105" t="s">
        <v>275</v>
      </c>
      <c r="C39" s="88" t="s">
        <v>276</v>
      </c>
      <c r="D39" s="89" t="s">
        <v>119</v>
      </c>
      <c r="E39" s="88" t="s">
        <v>234</v>
      </c>
      <c r="F39" s="88"/>
      <c r="G39" s="102"/>
      <c r="H39" s="91">
        <v>0.93000000000022764</v>
      </c>
      <c r="I39" s="89" t="s">
        <v>132</v>
      </c>
      <c r="J39" s="90">
        <v>0</v>
      </c>
      <c r="K39" s="92">
        <v>4.8400000000001143E-2</v>
      </c>
      <c r="L39" s="91">
        <v>735034.16000000015</v>
      </c>
      <c r="M39" s="103">
        <v>95.68</v>
      </c>
      <c r="N39" s="91"/>
      <c r="O39" s="91">
        <v>703.28068428799997</v>
      </c>
      <c r="P39" s="92">
        <v>4.0835231111111122E-5</v>
      </c>
      <c r="Q39" s="92">
        <f t="shared" si="0"/>
        <v>1.739731306597855E-2</v>
      </c>
      <c r="R39" s="92">
        <f>O39/'סכום נכסי הקרן'!$C$42</f>
        <v>4.6132667312966703E-3</v>
      </c>
    </row>
    <row r="40" spans="2:18">
      <c r="B40" s="86"/>
      <c r="C40" s="88"/>
      <c r="D40" s="88"/>
      <c r="E40" s="88"/>
      <c r="F40" s="88"/>
      <c r="G40" s="88"/>
      <c r="H40" s="88"/>
      <c r="I40" s="88"/>
      <c r="J40" s="88"/>
      <c r="K40" s="92"/>
      <c r="L40" s="91"/>
      <c r="M40" s="103"/>
      <c r="N40" s="88"/>
      <c r="O40" s="88"/>
      <c r="P40" s="88"/>
      <c r="Q40" s="92"/>
      <c r="R40" s="88"/>
    </row>
    <row r="41" spans="2:18">
      <c r="B41" s="104" t="s">
        <v>23</v>
      </c>
      <c r="C41" s="80"/>
      <c r="D41" s="81"/>
      <c r="E41" s="80"/>
      <c r="F41" s="80"/>
      <c r="G41" s="100"/>
      <c r="H41" s="83">
        <v>8.2801170724130699</v>
      </c>
      <c r="I41" s="81"/>
      <c r="J41" s="82"/>
      <c r="K41" s="84">
        <v>3.8276785565741794E-2</v>
      </c>
      <c r="L41" s="83"/>
      <c r="M41" s="101"/>
      <c r="N41" s="83"/>
      <c r="O41" s="83">
        <v>16876.171121912008</v>
      </c>
      <c r="P41" s="84"/>
      <c r="Q41" s="84">
        <f t="shared" si="0"/>
        <v>0.41747205478872179</v>
      </c>
      <c r="R41" s="84">
        <f>O41/'סכום נכסי הקרן'!$C$42</f>
        <v>0.11070157410508977</v>
      </c>
    </row>
    <row r="42" spans="2:18">
      <c r="B42" s="105" t="s">
        <v>277</v>
      </c>
      <c r="C42" s="88" t="s">
        <v>278</v>
      </c>
      <c r="D42" s="89" t="s">
        <v>119</v>
      </c>
      <c r="E42" s="88" t="s">
        <v>234</v>
      </c>
      <c r="F42" s="88"/>
      <c r="G42" s="102"/>
      <c r="H42" s="91">
        <v>12.460000000042431</v>
      </c>
      <c r="I42" s="89" t="s">
        <v>132</v>
      </c>
      <c r="J42" s="90">
        <v>5.5E-2</v>
      </c>
      <c r="K42" s="92">
        <v>3.9900000000095519E-2</v>
      </c>
      <c r="L42" s="91">
        <v>97129.514368000018</v>
      </c>
      <c r="M42" s="103">
        <v>121.8</v>
      </c>
      <c r="N42" s="91"/>
      <c r="O42" s="91">
        <v>118.30375091300002</v>
      </c>
      <c r="P42" s="92">
        <v>5.120962390178784E-6</v>
      </c>
      <c r="Q42" s="92">
        <f t="shared" si="0"/>
        <v>2.926523417313376E-3</v>
      </c>
      <c r="R42" s="92">
        <f>O42/'סכום נכסי הקרן'!$C$42</f>
        <v>7.7602978507377077E-4</v>
      </c>
    </row>
    <row r="43" spans="2:18">
      <c r="B43" s="105" t="s">
        <v>279</v>
      </c>
      <c r="C43" s="88" t="s">
        <v>280</v>
      </c>
      <c r="D43" s="89" t="s">
        <v>119</v>
      </c>
      <c r="E43" s="88" t="s">
        <v>234</v>
      </c>
      <c r="F43" s="88"/>
      <c r="G43" s="102"/>
      <c r="H43" s="91">
        <v>2.6499999987814422</v>
      </c>
      <c r="I43" s="89" t="s">
        <v>132</v>
      </c>
      <c r="J43" s="90">
        <v>5.0000000000000001E-3</v>
      </c>
      <c r="K43" s="92">
        <v>4.0799999961006153E-2</v>
      </c>
      <c r="L43" s="91">
        <v>89.884176999999994</v>
      </c>
      <c r="M43" s="103">
        <v>91.3</v>
      </c>
      <c r="N43" s="91"/>
      <c r="O43" s="91">
        <v>8.2064254000000017E-2</v>
      </c>
      <c r="P43" s="92">
        <v>5.0026360017326969E-9</v>
      </c>
      <c r="Q43" s="92">
        <f t="shared" si="0"/>
        <v>2.0300536475125591E-6</v>
      </c>
      <c r="R43" s="92">
        <f>O43/'סכום נכסי הקרן'!$C$42</f>
        <v>5.3831180247777998E-7</v>
      </c>
    </row>
    <row r="44" spans="2:18">
      <c r="B44" s="105" t="s">
        <v>281</v>
      </c>
      <c r="C44" s="88" t="s">
        <v>282</v>
      </c>
      <c r="D44" s="89" t="s">
        <v>119</v>
      </c>
      <c r="E44" s="88" t="s">
        <v>234</v>
      </c>
      <c r="F44" s="88"/>
      <c r="G44" s="102"/>
      <c r="H44" s="91">
        <v>0.74999999634442471</v>
      </c>
      <c r="I44" s="89" t="s">
        <v>132</v>
      </c>
      <c r="J44" s="90">
        <v>3.7499999999999999E-2</v>
      </c>
      <c r="K44" s="92">
        <v>4.4899999911778787E-2</v>
      </c>
      <c r="L44" s="91">
        <v>204.38937400000003</v>
      </c>
      <c r="M44" s="103">
        <v>100.38</v>
      </c>
      <c r="N44" s="91"/>
      <c r="O44" s="91">
        <v>0.20516606900000003</v>
      </c>
      <c r="P44" s="92">
        <v>9.4647605265625616E-9</v>
      </c>
      <c r="Q44" s="92">
        <f t="shared" si="0"/>
        <v>5.0752685416388895E-6</v>
      </c>
      <c r="R44" s="92">
        <f>O44/'סכום נכסי הקרן'!$C$42</f>
        <v>1.3458151512675734E-6</v>
      </c>
    </row>
    <row r="45" spans="2:18">
      <c r="B45" s="105" t="s">
        <v>283</v>
      </c>
      <c r="C45" s="88" t="s">
        <v>284</v>
      </c>
      <c r="D45" s="89" t="s">
        <v>119</v>
      </c>
      <c r="E45" s="88" t="s">
        <v>234</v>
      </c>
      <c r="F45" s="88"/>
      <c r="G45" s="102"/>
      <c r="H45" s="91">
        <v>3.6299999999989669</v>
      </c>
      <c r="I45" s="89" t="s">
        <v>132</v>
      </c>
      <c r="J45" s="90">
        <v>0.02</v>
      </c>
      <c r="K45" s="92">
        <v>3.8799999999986824E-2</v>
      </c>
      <c r="L45" s="91">
        <v>936317.2584370001</v>
      </c>
      <c r="M45" s="103">
        <v>94.05</v>
      </c>
      <c r="N45" s="91"/>
      <c r="O45" s="91">
        <v>880.60638285700009</v>
      </c>
      <c r="P45" s="92">
        <v>4.3105405363453099E-5</v>
      </c>
      <c r="Q45" s="92">
        <f t="shared" si="0"/>
        <v>2.1783884120139492E-2</v>
      </c>
      <c r="R45" s="92">
        <f>O45/'סכום נכסי הקרן'!$C$42</f>
        <v>5.7764591295643725E-3</v>
      </c>
    </row>
    <row r="46" spans="2:18">
      <c r="B46" s="105" t="s">
        <v>285</v>
      </c>
      <c r="C46" s="88" t="s">
        <v>286</v>
      </c>
      <c r="D46" s="89" t="s">
        <v>119</v>
      </c>
      <c r="E46" s="88" t="s">
        <v>234</v>
      </c>
      <c r="F46" s="88"/>
      <c r="G46" s="102"/>
      <c r="H46" s="91">
        <v>6.5300000000009151</v>
      </c>
      <c r="I46" s="89" t="s">
        <v>132</v>
      </c>
      <c r="J46" s="90">
        <v>0.01</v>
      </c>
      <c r="K46" s="92">
        <v>3.7500000000005328E-2</v>
      </c>
      <c r="L46" s="91">
        <v>3911856.2281010007</v>
      </c>
      <c r="M46" s="103">
        <v>84.11</v>
      </c>
      <c r="N46" s="91"/>
      <c r="O46" s="91">
        <v>3290.2624678830002</v>
      </c>
      <c r="P46" s="92">
        <v>1.6565469313383692E-4</v>
      </c>
      <c r="Q46" s="92">
        <f t="shared" si="0"/>
        <v>8.1392433351061208E-2</v>
      </c>
      <c r="R46" s="92">
        <f>O46/'סכום נכסי הקרן'!$C$42</f>
        <v>2.1582930854536081E-2</v>
      </c>
    </row>
    <row r="47" spans="2:18">
      <c r="B47" s="105" t="s">
        <v>287</v>
      </c>
      <c r="C47" s="88" t="s">
        <v>288</v>
      </c>
      <c r="D47" s="89" t="s">
        <v>119</v>
      </c>
      <c r="E47" s="88" t="s">
        <v>234</v>
      </c>
      <c r="F47" s="88"/>
      <c r="G47" s="102"/>
      <c r="H47" s="91">
        <v>15.780000000018404</v>
      </c>
      <c r="I47" s="89" t="s">
        <v>132</v>
      </c>
      <c r="J47" s="90">
        <v>3.7499999999999999E-2</v>
      </c>
      <c r="K47" s="92">
        <v>4.0600000000052185E-2</v>
      </c>
      <c r="L47" s="91">
        <v>378035.72071900003</v>
      </c>
      <c r="M47" s="103">
        <v>96.3</v>
      </c>
      <c r="N47" s="91"/>
      <c r="O47" s="91">
        <v>364.04840473500002</v>
      </c>
      <c r="P47" s="92">
        <v>1.4989108331969993E-5</v>
      </c>
      <c r="Q47" s="92">
        <f t="shared" si="0"/>
        <v>9.0055993429662452E-3</v>
      </c>
      <c r="R47" s="92">
        <f>O47/'סכום נכסי הקרן'!$C$42</f>
        <v>2.3880257650554914E-3</v>
      </c>
    </row>
    <row r="48" spans="2:18">
      <c r="B48" s="105" t="s">
        <v>289</v>
      </c>
      <c r="C48" s="88" t="s">
        <v>290</v>
      </c>
      <c r="D48" s="89" t="s">
        <v>119</v>
      </c>
      <c r="E48" s="88" t="s">
        <v>234</v>
      </c>
      <c r="F48" s="88"/>
      <c r="G48" s="102"/>
      <c r="H48" s="91">
        <v>1.8300000002790693</v>
      </c>
      <c r="I48" s="89" t="s">
        <v>132</v>
      </c>
      <c r="J48" s="90">
        <v>5.0000000000000001E-3</v>
      </c>
      <c r="K48" s="92">
        <v>4.3100000004846983E-2</v>
      </c>
      <c r="L48" s="91">
        <v>2912.6621130000003</v>
      </c>
      <c r="M48" s="103">
        <v>93.5</v>
      </c>
      <c r="N48" s="91"/>
      <c r="O48" s="91">
        <v>2.7233391280000006</v>
      </c>
      <c r="P48" s="92">
        <v>1.2410270167941983E-7</v>
      </c>
      <c r="Q48" s="92">
        <f t="shared" si="0"/>
        <v>6.7368242087597266E-5</v>
      </c>
      <c r="R48" s="92">
        <f>O48/'סכום נכסי הקרן'!$C$42</f>
        <v>1.7864118946989337E-5</v>
      </c>
    </row>
    <row r="49" spans="2:18">
      <c r="B49" s="105" t="s">
        <v>291</v>
      </c>
      <c r="C49" s="88" t="s">
        <v>292</v>
      </c>
      <c r="D49" s="89" t="s">
        <v>119</v>
      </c>
      <c r="E49" s="88" t="s">
        <v>234</v>
      </c>
      <c r="F49" s="88"/>
      <c r="G49" s="102"/>
      <c r="H49" s="91">
        <v>8.3300000000005827</v>
      </c>
      <c r="I49" s="89" t="s">
        <v>132</v>
      </c>
      <c r="J49" s="90">
        <v>1.3000000000000001E-2</v>
      </c>
      <c r="K49" s="92">
        <v>3.7700000000002995E-2</v>
      </c>
      <c r="L49" s="91">
        <v>6919235.3970070006</v>
      </c>
      <c r="M49" s="103">
        <v>81.93</v>
      </c>
      <c r="N49" s="91"/>
      <c r="O49" s="91">
        <v>5668.9296934900012</v>
      </c>
      <c r="P49" s="92">
        <v>4.8911153441891339E-4</v>
      </c>
      <c r="Q49" s="92">
        <f t="shared" si="0"/>
        <v>0.14023439976389268</v>
      </c>
      <c r="R49" s="92">
        <f>O49/'סכום נכסי הקרן'!$C$42</f>
        <v>3.7186126878365464E-2</v>
      </c>
    </row>
    <row r="50" spans="2:18">
      <c r="B50" s="105" t="s">
        <v>293</v>
      </c>
      <c r="C50" s="88" t="s">
        <v>294</v>
      </c>
      <c r="D50" s="89" t="s">
        <v>119</v>
      </c>
      <c r="E50" s="88" t="s">
        <v>234</v>
      </c>
      <c r="F50" s="88"/>
      <c r="G50" s="102"/>
      <c r="H50" s="91">
        <v>12.399999999998933</v>
      </c>
      <c r="I50" s="89" t="s">
        <v>132</v>
      </c>
      <c r="J50" s="90">
        <v>1.4999999999999999E-2</v>
      </c>
      <c r="K50" s="92">
        <v>3.9099999999994667E-2</v>
      </c>
      <c r="L50" s="91">
        <v>2508972.6186950002</v>
      </c>
      <c r="M50" s="103">
        <v>74.599999999999994</v>
      </c>
      <c r="N50" s="91"/>
      <c r="O50" s="91">
        <v>1871.6935048000003</v>
      </c>
      <c r="P50" s="92">
        <v>1.2709189739509424E-4</v>
      </c>
      <c r="Q50" s="92">
        <f t="shared" si="0"/>
        <v>4.6300770935477041E-2</v>
      </c>
      <c r="R50" s="92">
        <f>O50/'סכום נכסי הקרן'!$C$42</f>
        <v>1.2277631918214247E-2</v>
      </c>
    </row>
    <row r="51" spans="2:18">
      <c r="B51" s="105" t="s">
        <v>295</v>
      </c>
      <c r="C51" s="88" t="s">
        <v>296</v>
      </c>
      <c r="D51" s="89" t="s">
        <v>119</v>
      </c>
      <c r="E51" s="88" t="s">
        <v>234</v>
      </c>
      <c r="F51" s="88"/>
      <c r="G51" s="102"/>
      <c r="H51" s="91">
        <v>7.9999999999437951E-2</v>
      </c>
      <c r="I51" s="89" t="s">
        <v>132</v>
      </c>
      <c r="J51" s="90">
        <v>1.5E-3</v>
      </c>
      <c r="K51" s="92">
        <v>4.7000000000196697E-2</v>
      </c>
      <c r="L51" s="91">
        <v>71342.814588000008</v>
      </c>
      <c r="M51" s="103">
        <v>99.76</v>
      </c>
      <c r="N51" s="91"/>
      <c r="O51" s="91">
        <v>71.171592738000015</v>
      </c>
      <c r="P51" s="92">
        <v>4.5665971274034256E-6</v>
      </c>
      <c r="Q51" s="92">
        <f t="shared" si="0"/>
        <v>1.7605978778172438E-3</v>
      </c>
      <c r="R51" s="92">
        <f>O51/'סכום נכסי הקרן'!$C$42</f>
        <v>4.6685988727817175E-4</v>
      </c>
    </row>
    <row r="52" spans="2:18">
      <c r="B52" s="105" t="s">
        <v>297</v>
      </c>
      <c r="C52" s="88" t="s">
        <v>298</v>
      </c>
      <c r="D52" s="89" t="s">
        <v>119</v>
      </c>
      <c r="E52" s="88" t="s">
        <v>234</v>
      </c>
      <c r="F52" s="88"/>
      <c r="G52" s="102"/>
      <c r="H52" s="91">
        <v>2.1200000001807195</v>
      </c>
      <c r="I52" s="89" t="s">
        <v>132</v>
      </c>
      <c r="J52" s="90">
        <v>1.7500000000000002E-2</v>
      </c>
      <c r="K52" s="92">
        <v>4.1999999995482006E-2</v>
      </c>
      <c r="L52" s="91">
        <v>917.93607000000009</v>
      </c>
      <c r="M52" s="103">
        <v>96.45</v>
      </c>
      <c r="N52" s="91"/>
      <c r="O52" s="91">
        <v>0.8853494070000002</v>
      </c>
      <c r="P52" s="92">
        <v>3.8607736575350656E-8</v>
      </c>
      <c r="Q52" s="92">
        <f t="shared" si="0"/>
        <v>2.1901214053605257E-5</v>
      </c>
      <c r="R52" s="92">
        <f>O52/'סכום נכסי הקרן'!$C$42</f>
        <v>5.8075716511698698E-6</v>
      </c>
    </row>
    <row r="53" spans="2:18">
      <c r="B53" s="105" t="s">
        <v>299</v>
      </c>
      <c r="C53" s="88" t="s">
        <v>300</v>
      </c>
      <c r="D53" s="89" t="s">
        <v>119</v>
      </c>
      <c r="E53" s="88" t="s">
        <v>234</v>
      </c>
      <c r="F53" s="88"/>
      <c r="G53" s="102"/>
      <c r="H53" s="91">
        <v>4.9200000000005204</v>
      </c>
      <c r="I53" s="89" t="s">
        <v>132</v>
      </c>
      <c r="J53" s="90">
        <v>2.2499999999999999E-2</v>
      </c>
      <c r="K53" s="92">
        <v>3.7800000000001492E-2</v>
      </c>
      <c r="L53" s="91">
        <v>2682843.7574380003</v>
      </c>
      <c r="M53" s="103">
        <v>94.52</v>
      </c>
      <c r="N53" s="91"/>
      <c r="O53" s="91">
        <v>2535.8238313290008</v>
      </c>
      <c r="P53" s="92">
        <v>1.1127909124567011E-4</v>
      </c>
      <c r="Q53" s="92">
        <f t="shared" si="0"/>
        <v>6.2729607195828638E-2</v>
      </c>
      <c r="R53" s="92">
        <f>O53/'סכום נכסי הקרן'!$C$42</f>
        <v>1.6634086473372729E-2</v>
      </c>
    </row>
    <row r="54" spans="2:18">
      <c r="B54" s="105" t="s">
        <v>301</v>
      </c>
      <c r="C54" s="88" t="s">
        <v>302</v>
      </c>
      <c r="D54" s="89" t="s">
        <v>119</v>
      </c>
      <c r="E54" s="88" t="s">
        <v>234</v>
      </c>
      <c r="F54" s="88"/>
      <c r="G54" s="102"/>
      <c r="H54" s="91">
        <v>1.3399999999930314</v>
      </c>
      <c r="I54" s="89" t="s">
        <v>132</v>
      </c>
      <c r="J54" s="90">
        <v>4.0000000000000001E-3</v>
      </c>
      <c r="K54" s="92">
        <v>4.3899999999943713E-2</v>
      </c>
      <c r="L54" s="91">
        <v>39200.524181000008</v>
      </c>
      <c r="M54" s="103">
        <v>95.18</v>
      </c>
      <c r="N54" s="91"/>
      <c r="O54" s="91">
        <v>37.311057839000007</v>
      </c>
      <c r="P54" s="92">
        <v>2.3014672938276886E-6</v>
      </c>
      <c r="Q54" s="92">
        <f t="shared" si="0"/>
        <v>9.229773667182061E-4</v>
      </c>
      <c r="R54" s="92">
        <f>O54/'סכום נכסי הקרן'!$C$42</f>
        <v>2.4474703441116751E-4</v>
      </c>
    </row>
    <row r="55" spans="2:18">
      <c r="B55" s="105" t="s">
        <v>303</v>
      </c>
      <c r="C55" s="88" t="s">
        <v>304</v>
      </c>
      <c r="D55" s="89" t="s">
        <v>119</v>
      </c>
      <c r="E55" s="88" t="s">
        <v>234</v>
      </c>
      <c r="F55" s="88"/>
      <c r="G55" s="102"/>
      <c r="H55" s="91"/>
      <c r="I55" s="89" t="s">
        <v>132</v>
      </c>
      <c r="J55" s="90">
        <v>6.25E-2</v>
      </c>
      <c r="K55" s="92">
        <v>3.9496497373029779E-2</v>
      </c>
      <c r="L55" s="91">
        <v>4.0950000000000005E-3</v>
      </c>
      <c r="M55" s="103">
        <v>111.17</v>
      </c>
      <c r="N55" s="91"/>
      <c r="O55" s="91">
        <v>4.5680000000000001E-6</v>
      </c>
      <c r="P55" s="92">
        <v>2.7490252184150485E-13</v>
      </c>
      <c r="Q55" s="92">
        <f t="shared" si="0"/>
        <v>1.1300029683858905E-10</v>
      </c>
      <c r="R55" s="92">
        <f>O55/'סכום נכסי הקרן'!$C$42</f>
        <v>2.9964426578696476E-11</v>
      </c>
    </row>
    <row r="56" spans="2:18">
      <c r="B56" s="105" t="s">
        <v>305</v>
      </c>
      <c r="C56" s="88" t="s">
        <v>306</v>
      </c>
      <c r="D56" s="89" t="s">
        <v>119</v>
      </c>
      <c r="E56" s="88" t="s">
        <v>234</v>
      </c>
      <c r="F56" s="88"/>
      <c r="G56" s="102"/>
      <c r="H56" s="91">
        <v>0.42000000000758408</v>
      </c>
      <c r="I56" s="89" t="s">
        <v>132</v>
      </c>
      <c r="J56" s="90">
        <v>1.4999999999999999E-2</v>
      </c>
      <c r="K56" s="92">
        <v>4.6099999999911503E-2</v>
      </c>
      <c r="L56" s="91">
        <v>39715.056116000007</v>
      </c>
      <c r="M56" s="103">
        <v>99.6</v>
      </c>
      <c r="N56" s="91"/>
      <c r="O56" s="91">
        <v>39.556197035000011</v>
      </c>
      <c r="P56" s="92">
        <v>2.8885282146586185E-6</v>
      </c>
      <c r="Q56" s="92">
        <f t="shared" si="0"/>
        <v>9.7851620112975415E-4</v>
      </c>
      <c r="R56" s="92">
        <f>O56/'סכום נכסי הקרן'!$C$42</f>
        <v>2.5947433489223053E-4</v>
      </c>
    </row>
    <row r="57" spans="2:18">
      <c r="B57" s="105" t="s">
        <v>307</v>
      </c>
      <c r="C57" s="88" t="s">
        <v>308</v>
      </c>
      <c r="D57" s="89" t="s">
        <v>119</v>
      </c>
      <c r="E57" s="88" t="s">
        <v>234</v>
      </c>
      <c r="F57" s="88"/>
      <c r="G57" s="102"/>
      <c r="H57" s="91">
        <v>18.649999999992069</v>
      </c>
      <c r="I57" s="89" t="s">
        <v>132</v>
      </c>
      <c r="J57" s="90">
        <v>2.7999999999999997E-2</v>
      </c>
      <c r="K57" s="92">
        <v>4.139999999998533E-2</v>
      </c>
      <c r="L57" s="91">
        <v>1364392.4378160003</v>
      </c>
      <c r="M57" s="103">
        <v>78.989999999999995</v>
      </c>
      <c r="N57" s="91"/>
      <c r="O57" s="91">
        <v>1077.7336221470002</v>
      </c>
      <c r="P57" s="92">
        <v>1.9152214172127484E-4</v>
      </c>
      <c r="Q57" s="92">
        <f t="shared" si="0"/>
        <v>2.666029317327907E-2</v>
      </c>
      <c r="R57" s="92">
        <f>O57/'סכום נכסי הקרן'!$C$42</f>
        <v>7.0695424676480729E-3</v>
      </c>
    </row>
    <row r="58" spans="2:18">
      <c r="B58" s="105" t="s">
        <v>309</v>
      </c>
      <c r="C58" s="88" t="s">
        <v>310</v>
      </c>
      <c r="D58" s="89" t="s">
        <v>119</v>
      </c>
      <c r="E58" s="88" t="s">
        <v>234</v>
      </c>
      <c r="F58" s="88"/>
      <c r="G58" s="102"/>
      <c r="H58" s="91">
        <v>5.1799999999982553</v>
      </c>
      <c r="I58" s="89" t="s">
        <v>132</v>
      </c>
      <c r="J58" s="90">
        <v>3.7499999999999999E-2</v>
      </c>
      <c r="K58" s="92">
        <v>3.7699999999984725E-2</v>
      </c>
      <c r="L58" s="91">
        <v>910913.75333400012</v>
      </c>
      <c r="M58" s="103">
        <v>100.65</v>
      </c>
      <c r="N58" s="91"/>
      <c r="O58" s="91">
        <v>916.83469272000013</v>
      </c>
      <c r="P58" s="92">
        <v>2.0688357355464176E-4</v>
      </c>
      <c r="Q58" s="92">
        <f t="shared" si="0"/>
        <v>2.2680077151768081E-2</v>
      </c>
      <c r="R58" s="92">
        <f>O58/'סכום נכסי הקרן'!$C$42</f>
        <v>6.014103729161599E-3</v>
      </c>
    </row>
    <row r="59" spans="2:18">
      <c r="B59" s="86"/>
      <c r="C59" s="88"/>
      <c r="D59" s="88"/>
      <c r="E59" s="88"/>
      <c r="F59" s="88"/>
      <c r="G59" s="88"/>
      <c r="H59" s="88"/>
      <c r="I59" s="88"/>
      <c r="J59" s="88"/>
      <c r="K59" s="92"/>
      <c r="L59" s="91"/>
      <c r="M59" s="103"/>
      <c r="N59" s="88"/>
      <c r="O59" s="88"/>
      <c r="P59" s="88"/>
      <c r="Q59" s="92"/>
      <c r="R59" s="88"/>
    </row>
    <row r="60" spans="2:18">
      <c r="B60" s="79" t="s">
        <v>196</v>
      </c>
      <c r="C60" s="80"/>
      <c r="D60" s="81"/>
      <c r="E60" s="80"/>
      <c r="F60" s="80"/>
      <c r="G60" s="100"/>
      <c r="H60" s="83">
        <v>18.25000000025474</v>
      </c>
      <c r="I60" s="81"/>
      <c r="J60" s="82"/>
      <c r="K60" s="84">
        <v>5.550000000084912E-2</v>
      </c>
      <c r="L60" s="83"/>
      <c r="M60" s="101"/>
      <c r="N60" s="83"/>
      <c r="O60" s="83">
        <v>20.609485435000003</v>
      </c>
      <c r="P60" s="84"/>
      <c r="Q60" s="84">
        <f t="shared" si="0"/>
        <v>5.0982442465971492E-4</v>
      </c>
      <c r="R60" s="84">
        <f>O60/'סכום נכסי הקרן'!$C$42</f>
        <v>1.3519076469828631E-4</v>
      </c>
    </row>
    <row r="61" spans="2:18">
      <c r="B61" s="104" t="s">
        <v>63</v>
      </c>
      <c r="C61" s="80"/>
      <c r="D61" s="81"/>
      <c r="E61" s="80"/>
      <c r="F61" s="80"/>
      <c r="G61" s="100"/>
      <c r="H61" s="83">
        <v>18.25000000025474</v>
      </c>
      <c r="I61" s="81"/>
      <c r="J61" s="82"/>
      <c r="K61" s="84">
        <v>5.550000000084912E-2</v>
      </c>
      <c r="L61" s="83"/>
      <c r="M61" s="101"/>
      <c r="N61" s="83"/>
      <c r="O61" s="83">
        <v>20.609485435000003</v>
      </c>
      <c r="P61" s="84"/>
      <c r="Q61" s="84">
        <f t="shared" si="0"/>
        <v>5.0982442465971492E-4</v>
      </c>
      <c r="R61" s="84">
        <f>O61/'סכום נכסי הקרן'!$C$42</f>
        <v>1.3519076469828631E-4</v>
      </c>
    </row>
    <row r="62" spans="2:18">
      <c r="B62" s="105" t="s">
        <v>311</v>
      </c>
      <c r="C62" s="88" t="s">
        <v>312</v>
      </c>
      <c r="D62" s="89" t="s">
        <v>28</v>
      </c>
      <c r="E62" s="88" t="s">
        <v>313</v>
      </c>
      <c r="F62" s="88" t="s">
        <v>314</v>
      </c>
      <c r="G62" s="102"/>
      <c r="H62" s="91">
        <v>18.25000000025474</v>
      </c>
      <c r="I62" s="89" t="s">
        <v>131</v>
      </c>
      <c r="J62" s="90">
        <v>4.4999999999999998E-2</v>
      </c>
      <c r="K62" s="92">
        <v>5.550000000084912E-2</v>
      </c>
      <c r="L62" s="91">
        <v>6817.994670000001</v>
      </c>
      <c r="M62" s="103">
        <v>81.697500000000005</v>
      </c>
      <c r="N62" s="91"/>
      <c r="O62" s="91">
        <v>20.609485435000003</v>
      </c>
      <c r="P62" s="92">
        <v>6.817994670000001E-6</v>
      </c>
      <c r="Q62" s="92">
        <f t="shared" si="0"/>
        <v>5.0982442465971492E-4</v>
      </c>
      <c r="R62" s="92">
        <f>O62/'סכום נכסי הקרן'!$C$42</f>
        <v>1.3519076469828631E-4</v>
      </c>
    </row>
    <row r="63" spans="2:18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</row>
    <row r="64" spans="2:18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</row>
    <row r="65" spans="2:18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</row>
    <row r="66" spans="2:18">
      <c r="B66" s="96" t="s">
        <v>111</v>
      </c>
      <c r="C66" s="106"/>
      <c r="D66" s="10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</row>
    <row r="67" spans="2:18">
      <c r="B67" s="96" t="s">
        <v>203</v>
      </c>
      <c r="C67" s="106"/>
      <c r="D67" s="10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</row>
    <row r="68" spans="2:18">
      <c r="B68" s="146" t="s">
        <v>211</v>
      </c>
      <c r="C68" s="146"/>
      <c r="D68" s="14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</row>
    <row r="69" spans="2:18">
      <c r="B69" s="94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</row>
    <row r="70" spans="2:18">
      <c r="B70" s="94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</row>
    <row r="71" spans="2:18">
      <c r="B71" s="94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</row>
    <row r="72" spans="2:18">
      <c r="B72" s="94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</row>
    <row r="73" spans="2:18">
      <c r="B73" s="94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</row>
    <row r="74" spans="2:18">
      <c r="B74" s="94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</row>
    <row r="75" spans="2:18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</row>
    <row r="76" spans="2:18">
      <c r="B76" s="94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</row>
    <row r="77" spans="2:18">
      <c r="B77" s="94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</row>
    <row r="78" spans="2:18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</row>
    <row r="79" spans="2:18">
      <c r="B79" s="94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</row>
    <row r="80" spans="2:18"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</row>
    <row r="82" spans="2:18">
      <c r="B82" s="94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</row>
    <row r="83" spans="2:18">
      <c r="B83" s="94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</row>
    <row r="84" spans="2:18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</row>
    <row r="85" spans="2:18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</row>
    <row r="86" spans="2:18"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</row>
    <row r="87" spans="2:18"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</row>
    <row r="88" spans="2:18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</row>
    <row r="89" spans="2:18">
      <c r="B89" s="94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2:18">
      <c r="B90" s="94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</row>
    <row r="91" spans="2:18">
      <c r="B91" s="94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</row>
    <row r="92" spans="2:18">
      <c r="B92" s="94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</row>
    <row r="93" spans="2:18"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</row>
    <row r="94" spans="2:18">
      <c r="B94" s="94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</row>
    <row r="95" spans="2:18"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</row>
    <row r="96" spans="2:18">
      <c r="B96" s="94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</row>
    <row r="97" spans="2:18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</row>
    <row r="98" spans="2:18">
      <c r="B98" s="94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spans="2:18">
      <c r="B99" s="94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</row>
    <row r="100" spans="2:18">
      <c r="B100" s="94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2:18"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</row>
    <row r="102" spans="2:18">
      <c r="B102" s="9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</row>
    <row r="103" spans="2:18">
      <c r="B103" s="94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>
      <c r="B104" s="94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2:18"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2:18">
      <c r="B106" s="94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2:18"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2:18">
      <c r="B108" s="94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2:18">
      <c r="B109" s="94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2:18">
      <c r="B110" s="94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2:18">
      <c r="B111" s="94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2:18">
      <c r="B112" s="94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2:18">
      <c r="B113" s="94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2:18">
      <c r="B114" s="94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2:18">
      <c r="B115" s="94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</row>
    <row r="116" spans="2:18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</row>
    <row r="117" spans="2:18"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</row>
    <row r="118" spans="2:18">
      <c r="B118" s="94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</row>
    <row r="119" spans="2:18"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18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</row>
    <row r="133" spans="2:18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2:18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</row>
    <row r="135" spans="2:18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18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</row>
    <row r="149" spans="2:18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</row>
    <row r="150" spans="2:18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</row>
    <row r="151" spans="2:18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2:18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</row>
    <row r="153" spans="2:18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</row>
    <row r="154" spans="2:18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</row>
    <row r="155" spans="2:18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</row>
    <row r="156" spans="2:18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</row>
    <row r="157" spans="2:18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</row>
    <row r="158" spans="2:18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</row>
    <row r="159" spans="2:18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2:18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2:18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2:18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2:18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18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2:18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2:18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2:18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2:18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2:18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2:18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2:18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2:18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2:18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2:18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2:18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2:18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2:18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2:18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2:18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2:18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2:18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2:18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2:18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2:18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2:18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2:18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2:18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2:18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2:18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2:18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2:18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2:18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2:18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2:18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2:18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2:18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2:18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2:18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2:18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2:18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2:18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2:18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2:18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2:18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2:18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2:18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2:18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2:18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2:18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2:18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2:18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2:18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2:18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2:18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2:18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2:18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2:18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2:18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2:18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2:18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2:18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2:18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2:18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2:18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2:18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2:18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2:18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2:18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2:18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2:18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2:18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2:18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2:18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2:18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2:18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2:18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2:18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2:18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2:18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2:18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2:18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2:18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2:18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2:18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2:18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2:18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2:18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2:18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2:18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2:18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2:18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2:18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2:18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2:18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2:18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2:18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2:18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2:18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2:18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2:18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2:18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2:18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2:18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2:18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2:18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2:18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2:18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2:18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2:18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2:18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2:18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2:18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2:18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2:18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2:18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2:18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2:18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2:18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2:18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2:18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2:18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2:18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2:18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2:18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2:18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2:18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2:18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2:18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2:18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2:18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2:18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2:18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2:18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2:18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2:18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2:18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2:18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2:18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2:18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2:18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2:18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2:18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2:18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2:18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2:18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</row>
    <row r="318" spans="2:18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</row>
    <row r="319" spans="2:18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</row>
    <row r="320" spans="2:18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</row>
    <row r="321" spans="2:18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</row>
    <row r="322" spans="2:18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</row>
    <row r="323" spans="2:18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</row>
    <row r="324" spans="2:18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</row>
    <row r="325" spans="2:18">
      <c r="B325" s="94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</row>
    <row r="326" spans="2:18">
      <c r="B326" s="94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</row>
    <row r="327" spans="2:18">
      <c r="B327" s="94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</row>
    <row r="328" spans="2:18">
      <c r="B328" s="94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</row>
    <row r="329" spans="2:18">
      <c r="B329" s="94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2:18">
      <c r="B330" s="94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</row>
    <row r="331" spans="2:18">
      <c r="B331" s="94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</row>
    <row r="332" spans="2:18">
      <c r="B332" s="94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</row>
    <row r="333" spans="2:18">
      <c r="B333" s="94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</row>
    <row r="334" spans="2:18">
      <c r="B334" s="94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</row>
    <row r="335" spans="2:18">
      <c r="B335" s="94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</row>
    <row r="336" spans="2:18">
      <c r="B336" s="94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</row>
    <row r="337" spans="2:18">
      <c r="B337" s="94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</row>
    <row r="338" spans="2:18">
      <c r="B338" s="94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</row>
    <row r="339" spans="2:18">
      <c r="B339" s="94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</row>
    <row r="340" spans="2:18">
      <c r="B340" s="94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</row>
    <row r="341" spans="2:18">
      <c r="B341" s="94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</row>
    <row r="342" spans="2:18">
      <c r="B342" s="94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</row>
    <row r="343" spans="2:18">
      <c r="B343" s="94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</row>
    <row r="344" spans="2:18">
      <c r="B344" s="94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</row>
    <row r="345" spans="2:18">
      <c r="B345" s="94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</row>
    <row r="346" spans="2:18">
      <c r="B346" s="94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</row>
    <row r="347" spans="2:18">
      <c r="B347" s="94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</row>
    <row r="348" spans="2:18">
      <c r="B348" s="94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</row>
    <row r="349" spans="2:18">
      <c r="B349" s="94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</row>
    <row r="350" spans="2:18">
      <c r="B350" s="94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</row>
    <row r="351" spans="2:18">
      <c r="B351" s="94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</row>
    <row r="352" spans="2:18">
      <c r="B352" s="94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</row>
    <row r="353" spans="2:18">
      <c r="B353" s="94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</row>
    <row r="354" spans="2:18">
      <c r="B354" s="94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</row>
    <row r="355" spans="2:18">
      <c r="B355" s="94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</row>
    <row r="356" spans="2:18">
      <c r="B356" s="94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</row>
    <row r="357" spans="2:18">
      <c r="B357" s="94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</row>
    <row r="358" spans="2:18">
      <c r="B358" s="94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</row>
    <row r="359" spans="2:18">
      <c r="B359" s="94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</row>
    <row r="360" spans="2:18">
      <c r="B360" s="94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</row>
    <row r="361" spans="2:18">
      <c r="B361" s="94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</row>
    <row r="362" spans="2:18">
      <c r="B362" s="94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</row>
    <row r="363" spans="2:18">
      <c r="B363" s="94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</row>
    <row r="364" spans="2:18">
      <c r="B364" s="94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</row>
    <row r="365" spans="2:18">
      <c r="B365" s="94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</row>
    <row r="366" spans="2:18">
      <c r="B366" s="94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</row>
    <row r="367" spans="2:18">
      <c r="B367" s="94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</row>
    <row r="368" spans="2:18">
      <c r="B368" s="94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</row>
    <row r="369" spans="2:18">
      <c r="B369" s="94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</row>
    <row r="370" spans="2:18">
      <c r="B370" s="94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</row>
    <row r="371" spans="2:18">
      <c r="B371" s="94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</row>
    <row r="372" spans="2:18">
      <c r="B372" s="94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</row>
    <row r="373" spans="2:18">
      <c r="B373" s="94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</row>
    <row r="374" spans="2:18">
      <c r="B374" s="94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</row>
    <row r="375" spans="2:18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</row>
    <row r="376" spans="2:18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</row>
    <row r="377" spans="2:18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</row>
    <row r="378" spans="2:18">
      <c r="B378" s="94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</row>
    <row r="379" spans="2:18">
      <c r="B379" s="94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</row>
    <row r="380" spans="2:18">
      <c r="B380" s="94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</row>
    <row r="381" spans="2:18">
      <c r="B381" s="94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</row>
    <row r="382" spans="2:18">
      <c r="B382" s="94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</row>
    <row r="383" spans="2:18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</row>
    <row r="384" spans="2:18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</row>
    <row r="385" spans="2:18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</row>
    <row r="386" spans="2:18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</row>
    <row r="387" spans="2:18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</row>
    <row r="388" spans="2:18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</row>
    <row r="389" spans="2:18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</row>
    <row r="390" spans="2:18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</row>
    <row r="391" spans="2:18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</row>
    <row r="392" spans="2:18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</row>
    <row r="393" spans="2:18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</row>
    <row r="394" spans="2:18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</row>
    <row r="395" spans="2:18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</row>
    <row r="396" spans="2:18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</row>
    <row r="397" spans="2:18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</row>
    <row r="398" spans="2:18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</row>
    <row r="399" spans="2:18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</row>
    <row r="400" spans="2:18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</row>
    <row r="401" spans="2:18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</row>
    <row r="402" spans="2:18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</row>
    <row r="403" spans="2:18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</row>
    <row r="404" spans="2:18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</row>
    <row r="405" spans="2:18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</row>
    <row r="406" spans="2:18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</row>
    <row r="407" spans="2:18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</row>
    <row r="408" spans="2:18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</row>
    <row r="409" spans="2:18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</row>
    <row r="410" spans="2:18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</row>
    <row r="411" spans="2:18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</row>
    <row r="412" spans="2:18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</row>
    <row r="413" spans="2:18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</row>
    <row r="414" spans="2:18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</row>
    <row r="415" spans="2:18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</row>
    <row r="416" spans="2:18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</row>
    <row r="417" spans="2:18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</row>
    <row r="418" spans="2:18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</row>
    <row r="419" spans="2:18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</row>
    <row r="420" spans="2:18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</row>
    <row r="421" spans="2:18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</row>
    <row r="422" spans="2:18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</row>
    <row r="423" spans="2:18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</row>
    <row r="424" spans="2:18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</row>
    <row r="425" spans="2:18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</row>
    <row r="426" spans="2:18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</row>
    <row r="427" spans="2:18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</row>
    <row r="428" spans="2:18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</row>
    <row r="429" spans="2:18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</row>
    <row r="430" spans="2:18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</row>
    <row r="431" spans="2:18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</row>
    <row r="432" spans="2:18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</row>
    <row r="433" spans="2:18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</row>
    <row r="434" spans="2:18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</row>
    <row r="435" spans="2:18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</row>
    <row r="436" spans="2:18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</row>
    <row r="437" spans="2:18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</row>
    <row r="438" spans="2:18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</row>
    <row r="439" spans="2:18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</row>
    <row r="440" spans="2:18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</row>
    <row r="441" spans="2:18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</row>
    <row r="442" spans="2:18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</row>
    <row r="443" spans="2:18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</row>
    <row r="444" spans="2:18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</row>
    <row r="445" spans="2:18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</row>
    <row r="446" spans="2:18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</row>
    <row r="447" spans="2:18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</row>
    <row r="448" spans="2:18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</row>
    <row r="449" spans="2:18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</row>
    <row r="450" spans="2:18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</row>
    <row r="451" spans="2:18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</row>
    <row r="452" spans="2:18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</row>
    <row r="453" spans="2:18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</row>
    <row r="454" spans="2:18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</row>
    <row r="455" spans="2:18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</row>
    <row r="456" spans="2:18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</row>
    <row r="457" spans="2:18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</row>
    <row r="458" spans="2:18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</row>
    <row r="459" spans="2:18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</row>
    <row r="460" spans="2:18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</row>
    <row r="461" spans="2:18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</row>
    <row r="462" spans="2:18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</row>
    <row r="463" spans="2:18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</row>
    <row r="464" spans="2:18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</row>
    <row r="465" spans="2:18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</row>
    <row r="466" spans="2:18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</row>
    <row r="467" spans="2:18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</row>
    <row r="468" spans="2:18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</row>
    <row r="469" spans="2:18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</row>
    <row r="470" spans="2:18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</row>
    <row r="471" spans="2:18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</row>
    <row r="472" spans="2:18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</row>
    <row r="473" spans="2:18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</row>
    <row r="474" spans="2:18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</row>
    <row r="475" spans="2:18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</row>
    <row r="476" spans="2:18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</row>
    <row r="477" spans="2:18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</row>
    <row r="478" spans="2:18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</row>
    <row r="479" spans="2:18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</row>
    <row r="480" spans="2:18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</row>
    <row r="481" spans="2:18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</row>
    <row r="482" spans="2:18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</row>
    <row r="483" spans="2:18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</row>
    <row r="484" spans="2:18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</row>
    <row r="485" spans="2:18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</row>
    <row r="486" spans="2:18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</row>
    <row r="487" spans="2:18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</row>
    <row r="488" spans="2:18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</row>
    <row r="489" spans="2:18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</row>
    <row r="490" spans="2:18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</row>
    <row r="491" spans="2:18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</row>
    <row r="492" spans="2:18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</row>
    <row r="493" spans="2:18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</row>
    <row r="494" spans="2:18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</row>
    <row r="495" spans="2:18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</row>
    <row r="496" spans="2:18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</row>
    <row r="497" spans="2:18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</row>
    <row r="498" spans="2:18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</row>
    <row r="499" spans="2:18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</row>
    <row r="500" spans="2:18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</row>
    <row r="501" spans="2:18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</row>
    <row r="502" spans="2:18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</row>
    <row r="503" spans="2:18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</row>
    <row r="504" spans="2:18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</row>
    <row r="505" spans="2:18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</row>
    <row r="506" spans="2:18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</row>
    <row r="507" spans="2:18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</row>
    <row r="508" spans="2:18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</row>
    <row r="509" spans="2:18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</row>
    <row r="510" spans="2:18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</row>
    <row r="511" spans="2:18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68:D68"/>
  </mergeCells>
  <phoneticPr fontId="3" type="noConversion"/>
  <dataValidations count="1">
    <dataValidation allowBlank="1" showInputMessage="1" showErrorMessage="1" sqref="N10:Q10 N9 N1:N7 C5:C29 O1:Q9 E1:I30 D1:D29 A1:B1048576 J1:M1048576 C32:I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145</v>
      </c>
      <c r="C1" s="46" t="s" vm="1">
        <v>229</v>
      </c>
    </row>
    <row r="2" spans="2:16">
      <c r="B2" s="46" t="s">
        <v>144</v>
      </c>
      <c r="C2" s="46" t="s">
        <v>230</v>
      </c>
    </row>
    <row r="3" spans="2:16">
      <c r="B3" s="46" t="s">
        <v>146</v>
      </c>
      <c r="C3" s="46" t="s">
        <v>231</v>
      </c>
    </row>
    <row r="4" spans="2:16">
      <c r="B4" s="46" t="s">
        <v>147</v>
      </c>
      <c r="C4" s="46">
        <v>12152</v>
      </c>
    </row>
    <row r="6" spans="2:16" ht="26.25" customHeight="1">
      <c r="B6" s="137" t="s">
        <v>185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9"/>
    </row>
    <row r="7" spans="2:16" s="3" customFormat="1" ht="63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59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7" t="s">
        <v>2829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8">
        <v>0</v>
      </c>
      <c r="N10" s="88"/>
      <c r="O10" s="109">
        <v>0</v>
      </c>
      <c r="P10" s="109">
        <v>0</v>
      </c>
    </row>
    <row r="11" spans="2:16" ht="20.25" customHeight="1">
      <c r="B11" s="110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0" t="s">
        <v>111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0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</row>
    <row r="111" spans="2:16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</row>
    <row r="112" spans="2:16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</row>
    <row r="113" spans="2:16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</row>
    <row r="114" spans="2:16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</row>
    <row r="115" spans="2:16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</row>
    <row r="116" spans="2:16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</row>
    <row r="117" spans="2:16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</row>
    <row r="118" spans="2:16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</row>
    <row r="119" spans="2:16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</row>
    <row r="120" spans="2:16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</row>
    <row r="121" spans="2:16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2:16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</row>
    <row r="123" spans="2:16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</row>
    <row r="124" spans="2:16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</row>
    <row r="125" spans="2:16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</row>
    <row r="126" spans="2:16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</row>
    <row r="127" spans="2:16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</row>
    <row r="128" spans="2:16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</row>
    <row r="129" spans="2:16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2:16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</row>
    <row r="131" spans="2:16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</row>
    <row r="132" spans="2:16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2:16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2:16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</row>
    <row r="135" spans="2:16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</row>
    <row r="136" spans="2:16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</row>
    <row r="137" spans="2:16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</row>
    <row r="138" spans="2:16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</row>
    <row r="139" spans="2:16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</row>
    <row r="140" spans="2:16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</row>
    <row r="141" spans="2:16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</row>
    <row r="142" spans="2:16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</row>
    <row r="143" spans="2:16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</row>
    <row r="144" spans="2:16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</row>
    <row r="146" spans="2:16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</row>
    <row r="147" spans="2:16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</row>
    <row r="148" spans="2:16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</row>
    <row r="149" spans="2:16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</row>
    <row r="150" spans="2:16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</row>
    <row r="151" spans="2:16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</row>
    <row r="152" spans="2:16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</row>
    <row r="153" spans="2:16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</row>
    <row r="154" spans="2:16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</row>
    <row r="155" spans="2:16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</row>
    <row r="156" spans="2:16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</row>
    <row r="157" spans="2:16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</row>
    <row r="158" spans="2:16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</row>
    <row r="159" spans="2:16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</row>
    <row r="160" spans="2:16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</row>
    <row r="161" spans="2:16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</row>
    <row r="162" spans="2:16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</row>
    <row r="163" spans="2:16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</row>
    <row r="164" spans="2:16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</row>
    <row r="165" spans="2:16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</row>
    <row r="166" spans="2:16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</row>
    <row r="167" spans="2:16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</row>
    <row r="168" spans="2:16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</row>
    <row r="169" spans="2:16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</row>
    <row r="170" spans="2:16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</row>
    <row r="171" spans="2:16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</row>
    <row r="172" spans="2:16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</row>
    <row r="173" spans="2:16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</row>
    <row r="174" spans="2:16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</row>
    <row r="175" spans="2:16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</row>
    <row r="176" spans="2:16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</row>
    <row r="177" spans="2:16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</row>
    <row r="178" spans="2:16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</row>
    <row r="179" spans="2:16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</row>
    <row r="180" spans="2:16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</row>
    <row r="181" spans="2:16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</row>
    <row r="182" spans="2:16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</row>
    <row r="183" spans="2:16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</row>
    <row r="184" spans="2:16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</row>
    <row r="185" spans="2:16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</row>
    <row r="186" spans="2:16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</row>
    <row r="187" spans="2:16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</row>
    <row r="188" spans="2:16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</row>
    <row r="189" spans="2:16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</row>
    <row r="190" spans="2:16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</row>
    <row r="191" spans="2:16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</row>
    <row r="192" spans="2:16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</row>
    <row r="193" spans="2:16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</row>
    <row r="194" spans="2:16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</row>
    <row r="195" spans="2:16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</row>
    <row r="196" spans="2:16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</row>
    <row r="197" spans="2:16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</row>
    <row r="198" spans="2:16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</row>
    <row r="199" spans="2:16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</row>
    <row r="200" spans="2:16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</row>
    <row r="201" spans="2:16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</row>
    <row r="202" spans="2:16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</row>
    <row r="203" spans="2:16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</row>
    <row r="204" spans="2:16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</row>
    <row r="205" spans="2:16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</row>
    <row r="206" spans="2:16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</row>
    <row r="207" spans="2:16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</row>
    <row r="208" spans="2:16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</row>
    <row r="209" spans="2:16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</row>
    <row r="210" spans="2:16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</row>
    <row r="211" spans="2:16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</row>
    <row r="212" spans="2:16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</row>
    <row r="213" spans="2:16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</row>
    <row r="214" spans="2:16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</row>
    <row r="215" spans="2:16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</row>
    <row r="216" spans="2:16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</row>
    <row r="217" spans="2:16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</row>
    <row r="218" spans="2:16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</row>
    <row r="219" spans="2:16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  <row r="220" spans="2:16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</row>
    <row r="221" spans="2:16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</row>
    <row r="222" spans="2:16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</row>
    <row r="223" spans="2:16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</row>
    <row r="224" spans="2:16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</row>
    <row r="225" spans="2:16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</row>
    <row r="226" spans="2:16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</row>
    <row r="227" spans="2:16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</row>
    <row r="228" spans="2:16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</row>
    <row r="229" spans="2:16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</row>
    <row r="230" spans="2:16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</row>
    <row r="231" spans="2:16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</row>
    <row r="232" spans="2:16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</row>
    <row r="233" spans="2:16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</row>
    <row r="234" spans="2:16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</row>
    <row r="235" spans="2:16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</row>
    <row r="236" spans="2:16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</row>
    <row r="237" spans="2:16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</row>
    <row r="238" spans="2:16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</row>
    <row r="239" spans="2:16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</row>
    <row r="240" spans="2:16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</row>
    <row r="241" spans="2:16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</row>
    <row r="242" spans="2:16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</row>
    <row r="243" spans="2:16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</row>
    <row r="244" spans="2:16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</row>
    <row r="245" spans="2:16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</row>
    <row r="246" spans="2:16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</row>
    <row r="247" spans="2:16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</row>
    <row r="248" spans="2:16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</row>
    <row r="249" spans="2:16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</row>
    <row r="250" spans="2:16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</row>
    <row r="251" spans="2:16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</row>
    <row r="252" spans="2:16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</row>
    <row r="253" spans="2:16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</row>
    <row r="254" spans="2:16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</row>
    <row r="255" spans="2:16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</row>
    <row r="256" spans="2:16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</row>
    <row r="257" spans="2:16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</row>
    <row r="258" spans="2:16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</row>
    <row r="259" spans="2:16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</row>
    <row r="260" spans="2:16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</row>
    <row r="261" spans="2:16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</row>
    <row r="262" spans="2:16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</row>
    <row r="263" spans="2:16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</row>
    <row r="264" spans="2:16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</row>
    <row r="265" spans="2:16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</row>
    <row r="266" spans="2:16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</row>
    <row r="267" spans="2:16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</row>
    <row r="268" spans="2:16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</row>
    <row r="269" spans="2:16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</row>
    <row r="270" spans="2:16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</row>
    <row r="271" spans="2:16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</row>
    <row r="272" spans="2:16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</row>
    <row r="273" spans="2:16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</row>
    <row r="274" spans="2:16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</row>
    <row r="275" spans="2:16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</row>
    <row r="276" spans="2:16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</row>
    <row r="277" spans="2:16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</row>
    <row r="278" spans="2:16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</row>
    <row r="279" spans="2:16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</row>
    <row r="280" spans="2:16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</row>
    <row r="281" spans="2:16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</row>
    <row r="282" spans="2:16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</row>
    <row r="283" spans="2:16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</row>
    <row r="284" spans="2:16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</row>
    <row r="285" spans="2:16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</row>
    <row r="286" spans="2:16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</row>
    <row r="287" spans="2:16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</row>
    <row r="288" spans="2:16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</row>
    <row r="289" spans="2:16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</row>
    <row r="290" spans="2:16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</row>
    <row r="291" spans="2:16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</row>
    <row r="292" spans="2:16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</row>
    <row r="293" spans="2:16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</row>
    <row r="294" spans="2:16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</row>
    <row r="295" spans="2:16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</row>
    <row r="296" spans="2:16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</row>
    <row r="297" spans="2:16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</row>
    <row r="298" spans="2:16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</row>
    <row r="299" spans="2:16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</row>
    <row r="300" spans="2:16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</row>
    <row r="301" spans="2:16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</row>
    <row r="302" spans="2:16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</row>
    <row r="303" spans="2:16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</row>
    <row r="304" spans="2:16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</row>
    <row r="305" spans="2:16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</row>
    <row r="306" spans="2:16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</row>
    <row r="307" spans="2:16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</row>
    <row r="308" spans="2:16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</row>
    <row r="309" spans="2:16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</row>
    <row r="310" spans="2:16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</row>
    <row r="311" spans="2:16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</row>
    <row r="312" spans="2:16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</row>
    <row r="313" spans="2:16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</row>
    <row r="314" spans="2:16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</row>
    <row r="315" spans="2:16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</row>
    <row r="316" spans="2:16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</row>
    <row r="317" spans="2:16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</row>
    <row r="318" spans="2:16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</row>
    <row r="319" spans="2:16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</row>
    <row r="320" spans="2:16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</row>
    <row r="321" spans="2:16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</row>
    <row r="322" spans="2:16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</row>
    <row r="323" spans="2:16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</row>
    <row r="324" spans="2:16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</row>
    <row r="325" spans="2:16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</row>
    <row r="326" spans="2:16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</row>
    <row r="327" spans="2:16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</row>
    <row r="328" spans="2:16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</row>
    <row r="329" spans="2:16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</row>
    <row r="330" spans="2:16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</row>
    <row r="331" spans="2:16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</row>
    <row r="332" spans="2:16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</row>
    <row r="333" spans="2:16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</row>
    <row r="334" spans="2:16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</row>
    <row r="335" spans="2:16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</row>
    <row r="336" spans="2:16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</row>
    <row r="337" spans="2:16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</row>
    <row r="338" spans="2:16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</row>
    <row r="339" spans="2:16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</row>
    <row r="340" spans="2:16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</row>
    <row r="341" spans="2:16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</row>
    <row r="342" spans="2:16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</row>
    <row r="343" spans="2:16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2:16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2:16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2:16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2:16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2:16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</row>
    <row r="349" spans="2:16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</row>
    <row r="350" spans="2:16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</row>
    <row r="351" spans="2:16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</row>
    <row r="352" spans="2:16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</row>
    <row r="353" spans="2:16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</row>
    <row r="354" spans="2:16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</row>
    <row r="355" spans="2:16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</row>
    <row r="356" spans="2:16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</row>
    <row r="357" spans="2:16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</row>
    <row r="358" spans="2:16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</row>
    <row r="359" spans="2:16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</row>
    <row r="360" spans="2:16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</row>
    <row r="361" spans="2:16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</row>
    <row r="362" spans="2:16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</row>
    <row r="363" spans="2:16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</row>
    <row r="364" spans="2:16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</row>
    <row r="365" spans="2:16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</row>
    <row r="366" spans="2:16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</row>
    <row r="367" spans="2:16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</row>
    <row r="368" spans="2:16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</row>
    <row r="369" spans="2:16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</row>
    <row r="370" spans="2:16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</row>
    <row r="371" spans="2:16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</row>
    <row r="372" spans="2:16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</row>
    <row r="373" spans="2:16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</row>
    <row r="374" spans="2:16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</row>
    <row r="375" spans="2:16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</row>
    <row r="376" spans="2:16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</row>
    <row r="377" spans="2:16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</row>
    <row r="378" spans="2:16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</row>
    <row r="379" spans="2:16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</row>
    <row r="380" spans="2:16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</row>
    <row r="381" spans="2:16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</row>
    <row r="382" spans="2:16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</row>
    <row r="383" spans="2:16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</row>
    <row r="384" spans="2:16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</row>
    <row r="385" spans="2:16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</row>
    <row r="386" spans="2:16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</row>
    <row r="387" spans="2:16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</row>
    <row r="388" spans="2:16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</row>
    <row r="389" spans="2:16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</row>
    <row r="390" spans="2:16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</row>
    <row r="391" spans="2:16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</row>
    <row r="392" spans="2:16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</row>
    <row r="393" spans="2:16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</row>
    <row r="394" spans="2:16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</row>
    <row r="395" spans="2:16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</row>
    <row r="396" spans="2:16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</row>
    <row r="397" spans="2:16">
      <c r="B397" s="111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</row>
    <row r="398" spans="2:16">
      <c r="B398" s="111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</row>
    <row r="399" spans="2:16">
      <c r="B399" s="112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</row>
    <row r="400" spans="2:16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</row>
    <row r="401" spans="2:16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</row>
    <row r="402" spans="2:16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</row>
    <row r="403" spans="2:16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</row>
    <row r="404" spans="2:16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</row>
    <row r="405" spans="2:16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</row>
    <row r="406" spans="2:16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</row>
    <row r="407" spans="2:16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</row>
    <row r="408" spans="2:16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</row>
    <row r="409" spans="2:16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</row>
    <row r="410" spans="2:16">
      <c r="B410" s="94"/>
      <c r="C410" s="94"/>
      <c r="D410" s="94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</row>
    <row r="411" spans="2:16">
      <c r="B411" s="94"/>
      <c r="C411" s="94"/>
      <c r="D411" s="94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</row>
    <row r="412" spans="2:16">
      <c r="B412" s="94"/>
      <c r="C412" s="94"/>
      <c r="D412" s="94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</row>
    <row r="413" spans="2:16">
      <c r="B413" s="94"/>
      <c r="C413" s="94"/>
      <c r="D413" s="94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</row>
    <row r="414" spans="2:16">
      <c r="B414" s="94"/>
      <c r="C414" s="94"/>
      <c r="D414" s="94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</row>
    <row r="415" spans="2:16">
      <c r="B415" s="94"/>
      <c r="C415" s="94"/>
      <c r="D415" s="94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</row>
    <row r="416" spans="2:16">
      <c r="B416" s="94"/>
      <c r="C416" s="94"/>
      <c r="D416" s="94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</row>
    <row r="417" spans="2:16">
      <c r="B417" s="94"/>
      <c r="C417" s="94"/>
      <c r="D417" s="94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</row>
    <row r="418" spans="2:16">
      <c r="B418" s="94"/>
      <c r="C418" s="94"/>
      <c r="D418" s="94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</row>
    <row r="419" spans="2:16">
      <c r="B419" s="94"/>
      <c r="C419" s="94"/>
      <c r="D419" s="94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</row>
    <row r="420" spans="2:16">
      <c r="B420" s="94"/>
      <c r="C420" s="94"/>
      <c r="D420" s="94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</row>
    <row r="421" spans="2:16">
      <c r="B421" s="94"/>
      <c r="C421" s="94"/>
      <c r="D421" s="94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</row>
    <row r="422" spans="2:16">
      <c r="B422" s="94"/>
      <c r="C422" s="94"/>
      <c r="D422" s="94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</row>
    <row r="423" spans="2:16">
      <c r="B423" s="94"/>
      <c r="C423" s="94"/>
      <c r="D423" s="94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</row>
    <row r="424" spans="2:16">
      <c r="B424" s="94"/>
      <c r="C424" s="94"/>
      <c r="D424" s="94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</row>
    <row r="425" spans="2:16">
      <c r="B425" s="94"/>
      <c r="C425" s="94"/>
      <c r="D425" s="94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</row>
    <row r="426" spans="2:16">
      <c r="B426" s="94"/>
      <c r="C426" s="94"/>
      <c r="D426" s="94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</row>
    <row r="427" spans="2:16">
      <c r="B427" s="94"/>
      <c r="C427" s="94"/>
      <c r="D427" s="94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</row>
    <row r="428" spans="2:16">
      <c r="B428" s="94"/>
      <c r="C428" s="94"/>
      <c r="D428" s="94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</row>
    <row r="429" spans="2:16">
      <c r="B429" s="94"/>
      <c r="C429" s="94"/>
      <c r="D429" s="94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</row>
    <row r="430" spans="2:16">
      <c r="B430" s="94"/>
      <c r="C430" s="94"/>
      <c r="D430" s="94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</row>
    <row r="431" spans="2:16">
      <c r="B431" s="94"/>
      <c r="C431" s="94"/>
      <c r="D431" s="94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</row>
    <row r="432" spans="2:16">
      <c r="B432" s="94"/>
      <c r="C432" s="94"/>
      <c r="D432" s="94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</row>
    <row r="433" spans="2:16">
      <c r="B433" s="94"/>
      <c r="C433" s="94"/>
      <c r="D433" s="94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</row>
    <row r="434" spans="2:16">
      <c r="B434" s="94"/>
      <c r="C434" s="94"/>
      <c r="D434" s="94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</row>
    <row r="435" spans="2:16">
      <c r="B435" s="94"/>
      <c r="C435" s="94"/>
      <c r="D435" s="94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</row>
    <row r="436" spans="2:16">
      <c r="B436" s="94"/>
      <c r="C436" s="94"/>
      <c r="D436" s="94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</row>
    <row r="437" spans="2:16">
      <c r="B437" s="94"/>
      <c r="C437" s="94"/>
      <c r="D437" s="94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</row>
    <row r="438" spans="2:16">
      <c r="B438" s="94"/>
      <c r="C438" s="94"/>
      <c r="D438" s="94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</row>
    <row r="439" spans="2:16">
      <c r="B439" s="94"/>
      <c r="C439" s="94"/>
      <c r="D439" s="94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</row>
    <row r="440" spans="2:16">
      <c r="B440" s="94"/>
      <c r="C440" s="94"/>
      <c r="D440" s="94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</row>
    <row r="441" spans="2:16">
      <c r="B441" s="94"/>
      <c r="C441" s="94"/>
      <c r="D441" s="94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</row>
    <row r="442" spans="2:16">
      <c r="B442" s="94"/>
      <c r="C442" s="94"/>
      <c r="D442" s="94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</row>
    <row r="443" spans="2:16">
      <c r="B443" s="94"/>
      <c r="C443" s="94"/>
      <c r="D443" s="94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</row>
    <row r="444" spans="2:16">
      <c r="B444" s="94"/>
      <c r="C444" s="94"/>
      <c r="D444" s="94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</row>
    <row r="445" spans="2:16">
      <c r="B445" s="94"/>
      <c r="C445" s="94"/>
      <c r="D445" s="94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</row>
    <row r="446" spans="2:16">
      <c r="B446" s="94"/>
      <c r="C446" s="94"/>
      <c r="D446" s="94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</row>
    <row r="447" spans="2:16">
      <c r="B447" s="94"/>
      <c r="C447" s="94"/>
      <c r="D447" s="94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</row>
    <row r="448" spans="2:16">
      <c r="B448" s="94"/>
      <c r="C448" s="94"/>
      <c r="D448" s="94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</row>
    <row r="449" spans="2:16">
      <c r="B449" s="94"/>
      <c r="C449" s="94"/>
      <c r="D449" s="94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</row>
    <row r="450" spans="2:16">
      <c r="B450" s="94"/>
      <c r="C450" s="94"/>
      <c r="D450" s="94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</row>
    <row r="451" spans="2:16">
      <c r="B451" s="94"/>
      <c r="C451" s="94"/>
      <c r="D451" s="94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</row>
    <row r="452" spans="2:16">
      <c r="B452" s="94"/>
      <c r="C452" s="94"/>
      <c r="D452" s="94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</row>
    <row r="453" spans="2:16">
      <c r="B453" s="94"/>
      <c r="C453" s="94"/>
      <c r="D453" s="94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</row>
    <row r="454" spans="2:16">
      <c r="B454" s="94"/>
      <c r="C454" s="94"/>
      <c r="D454" s="94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</row>
    <row r="455" spans="2:16">
      <c r="B455" s="94"/>
      <c r="C455" s="94"/>
      <c r="D455" s="94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</row>
    <row r="456" spans="2:16">
      <c r="B456" s="94"/>
      <c r="C456" s="94"/>
      <c r="D456" s="94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</row>
    <row r="457" spans="2:16">
      <c r="B457" s="94"/>
      <c r="C457" s="94"/>
      <c r="D457" s="94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</row>
    <row r="458" spans="2:16">
      <c r="B458" s="94"/>
      <c r="C458" s="94"/>
      <c r="D458" s="94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</row>
    <row r="459" spans="2:16">
      <c r="B459" s="94"/>
      <c r="C459" s="94"/>
      <c r="D459" s="94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</row>
    <row r="460" spans="2:16">
      <c r="B460" s="94"/>
      <c r="C460" s="94"/>
      <c r="D460" s="94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</row>
    <row r="461" spans="2:16">
      <c r="B461" s="94"/>
      <c r="C461" s="94"/>
      <c r="D461" s="94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</row>
    <row r="462" spans="2:16">
      <c r="B462" s="94"/>
      <c r="C462" s="94"/>
      <c r="D462" s="94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</row>
    <row r="463" spans="2:16">
      <c r="B463" s="94"/>
      <c r="C463" s="94"/>
      <c r="D463" s="94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4.710937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145</v>
      </c>
      <c r="C1" s="46" t="s" vm="1">
        <v>229</v>
      </c>
    </row>
    <row r="2" spans="2:20">
      <c r="B2" s="46" t="s">
        <v>144</v>
      </c>
      <c r="C2" s="46" t="s">
        <v>230</v>
      </c>
    </row>
    <row r="3" spans="2:20">
      <c r="B3" s="46" t="s">
        <v>146</v>
      </c>
      <c r="C3" s="46" t="s">
        <v>231</v>
      </c>
    </row>
    <row r="4" spans="2:20">
      <c r="B4" s="46" t="s">
        <v>147</v>
      </c>
      <c r="C4" s="46">
        <v>12152</v>
      </c>
    </row>
    <row r="6" spans="2:20" ht="26.25" customHeight="1">
      <c r="B6" s="143" t="s">
        <v>172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89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63">
      <c r="B8" s="36" t="s">
        <v>114</v>
      </c>
      <c r="C8" s="12" t="s">
        <v>46</v>
      </c>
      <c r="D8" s="12" t="s">
        <v>118</v>
      </c>
      <c r="E8" s="12" t="s">
        <v>188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62</v>
      </c>
      <c r="R8" s="12" t="s">
        <v>59</v>
      </c>
      <c r="S8" s="12" t="s">
        <v>148</v>
      </c>
      <c r="T8" s="37" t="s">
        <v>150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60" t="s">
        <v>189</v>
      </c>
    </row>
    <row r="11" spans="2:20" s="4" customFormat="1" ht="18" customHeight="1">
      <c r="B11" s="107" t="s">
        <v>2821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8">
        <v>0</v>
      </c>
      <c r="R11" s="88"/>
      <c r="S11" s="109">
        <v>0</v>
      </c>
      <c r="T11" s="109">
        <v>0</v>
      </c>
    </row>
    <row r="12" spans="2:20">
      <c r="B12" s="110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0" t="s">
        <v>111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0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0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>
      <selection activeCell="F22" sqref="F22"/>
    </sheetView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47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1.28515625" style="1" bestFit="1" customWidth="1"/>
    <col min="16" max="16" width="11.8554687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145</v>
      </c>
      <c r="C1" s="46" t="s" vm="1">
        <v>229</v>
      </c>
    </row>
    <row r="2" spans="2:21">
      <c r="B2" s="46" t="s">
        <v>144</v>
      </c>
      <c r="C2" s="46" t="s">
        <v>230</v>
      </c>
    </row>
    <row r="3" spans="2:21">
      <c r="B3" s="46" t="s">
        <v>146</v>
      </c>
      <c r="C3" s="46" t="s">
        <v>231</v>
      </c>
    </row>
    <row r="4" spans="2:21">
      <c r="B4" s="46" t="s">
        <v>147</v>
      </c>
      <c r="C4" s="46">
        <v>12152</v>
      </c>
    </row>
    <row r="6" spans="2:21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9"/>
    </row>
    <row r="7" spans="2:21" ht="26.25" customHeight="1">
      <c r="B7" s="137" t="s">
        <v>90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</row>
    <row r="8" spans="2:21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62</v>
      </c>
      <c r="S8" s="12" t="s">
        <v>59</v>
      </c>
      <c r="T8" s="29" t="s">
        <v>148</v>
      </c>
      <c r="U8" s="13" t="s">
        <v>150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189</v>
      </c>
      <c r="U10" s="19" t="s">
        <v>214</v>
      </c>
    </row>
    <row r="11" spans="2:21" s="4" customFormat="1" ht="18" customHeight="1">
      <c r="B11" s="74" t="s">
        <v>33</v>
      </c>
      <c r="C11" s="74"/>
      <c r="D11" s="75"/>
      <c r="E11" s="75"/>
      <c r="F11" s="74"/>
      <c r="G11" s="75"/>
      <c r="H11" s="74"/>
      <c r="I11" s="74"/>
      <c r="J11" s="98"/>
      <c r="K11" s="77">
        <v>4.5911160791192378</v>
      </c>
      <c r="L11" s="75"/>
      <c r="M11" s="76"/>
      <c r="N11" s="76">
        <v>4.3273958942131353E-2</v>
      </c>
      <c r="O11" s="77"/>
      <c r="P11" s="99"/>
      <c r="Q11" s="77">
        <v>276.44511855200005</v>
      </c>
      <c r="R11" s="77">
        <f>R12+R259</f>
        <v>37728.706081609002</v>
      </c>
      <c r="S11" s="78"/>
      <c r="T11" s="78">
        <f>IFERROR(R11/$R$11,0)</f>
        <v>1</v>
      </c>
      <c r="U11" s="78">
        <f>R11/'סכום נכסי הקרן'!$C$42</f>
        <v>0.24748665571181963</v>
      </c>
    </row>
    <row r="12" spans="2:21">
      <c r="B12" s="79" t="s">
        <v>197</v>
      </c>
      <c r="C12" s="80"/>
      <c r="D12" s="81"/>
      <c r="E12" s="81"/>
      <c r="F12" s="80"/>
      <c r="G12" s="81"/>
      <c r="H12" s="80"/>
      <c r="I12" s="80"/>
      <c r="J12" s="100"/>
      <c r="K12" s="83">
        <v>4.480681649058325</v>
      </c>
      <c r="L12" s="81"/>
      <c r="M12" s="82"/>
      <c r="N12" s="82">
        <v>3.7533201140534718E-2</v>
      </c>
      <c r="O12" s="83"/>
      <c r="P12" s="101"/>
      <c r="Q12" s="83">
        <v>276.44511855200011</v>
      </c>
      <c r="R12" s="83">
        <f>R13+R251+R169</f>
        <v>31335.726762451002</v>
      </c>
      <c r="S12" s="84"/>
      <c r="T12" s="84">
        <f t="shared" ref="T12:T75" si="0">IFERROR(R12/$R$11,0)</f>
        <v>0.83055397380101825</v>
      </c>
      <c r="U12" s="84">
        <f>R12/'סכום נכסי הקרן'!$C$42</f>
        <v>0.20555102536417627</v>
      </c>
    </row>
    <row r="13" spans="2:21">
      <c r="B13" s="85" t="s">
        <v>32</v>
      </c>
      <c r="C13" s="80"/>
      <c r="D13" s="81"/>
      <c r="E13" s="81"/>
      <c r="F13" s="80"/>
      <c r="G13" s="81"/>
      <c r="H13" s="80"/>
      <c r="I13" s="80"/>
      <c r="J13" s="100"/>
      <c r="K13" s="83">
        <v>4.592618560859318</v>
      </c>
      <c r="L13" s="81"/>
      <c r="M13" s="82"/>
      <c r="N13" s="82">
        <v>3.2860373363408385E-2</v>
      </c>
      <c r="O13" s="83"/>
      <c r="P13" s="101"/>
      <c r="Q13" s="83">
        <v>253.70594099500008</v>
      </c>
      <c r="R13" s="83">
        <f>SUM(R14:R167)</f>
        <v>25674.679012666002</v>
      </c>
      <c r="S13" s="84"/>
      <c r="T13" s="84">
        <f t="shared" si="0"/>
        <v>0.68050780636713171</v>
      </c>
      <c r="U13" s="84">
        <f>R13/'סכום נכסי הקרן'!$C$42</f>
        <v>0.16841660118358792</v>
      </c>
    </row>
    <row r="14" spans="2:21">
      <c r="B14" s="86" t="s">
        <v>315</v>
      </c>
      <c r="C14" s="87">
        <v>6040372</v>
      </c>
      <c r="D14" s="89" t="s">
        <v>119</v>
      </c>
      <c r="E14" s="89" t="s">
        <v>316</v>
      </c>
      <c r="F14" s="88" t="s">
        <v>317</v>
      </c>
      <c r="G14" s="89" t="s">
        <v>318</v>
      </c>
      <c r="H14" s="88" t="s">
        <v>319</v>
      </c>
      <c r="I14" s="88" t="s">
        <v>130</v>
      </c>
      <c r="J14" s="102"/>
      <c r="K14" s="91">
        <v>1.98</v>
      </c>
      <c r="L14" s="89" t="s">
        <v>132</v>
      </c>
      <c r="M14" s="90">
        <v>8.3000000000000001E-3</v>
      </c>
      <c r="N14" s="90">
        <v>2.170264370603929E-2</v>
      </c>
      <c r="O14" s="91">
        <v>3.8360000000000004E-3</v>
      </c>
      <c r="P14" s="103">
        <v>107.6</v>
      </c>
      <c r="Q14" s="91"/>
      <c r="R14" s="91">
        <v>4.123000000000001E-6</v>
      </c>
      <c r="S14" s="92">
        <v>1.2610556047938523E-12</v>
      </c>
      <c r="T14" s="92">
        <f t="shared" si="0"/>
        <v>1.0928018551926362E-10</v>
      </c>
      <c r="U14" s="92">
        <f>R14/'סכום נכסי הקרן'!$C$42</f>
        <v>2.7045387649729768E-11</v>
      </c>
    </row>
    <row r="15" spans="2:21">
      <c r="B15" s="86" t="s">
        <v>320</v>
      </c>
      <c r="C15" s="87">
        <v>2310217</v>
      </c>
      <c r="D15" s="89" t="s">
        <v>119</v>
      </c>
      <c r="E15" s="89" t="s">
        <v>316</v>
      </c>
      <c r="F15" s="88">
        <v>520032046</v>
      </c>
      <c r="G15" s="89" t="s">
        <v>318</v>
      </c>
      <c r="H15" s="88" t="s">
        <v>319</v>
      </c>
      <c r="I15" s="88" t="s">
        <v>130</v>
      </c>
      <c r="J15" s="102"/>
      <c r="K15" s="91">
        <v>1.2399999999963254</v>
      </c>
      <c r="L15" s="89" t="s">
        <v>132</v>
      </c>
      <c r="M15" s="90">
        <v>8.6E-3</v>
      </c>
      <c r="N15" s="90">
        <v>2.3399999999871381E-2</v>
      </c>
      <c r="O15" s="91">
        <v>108583.16285100002</v>
      </c>
      <c r="P15" s="103">
        <v>110.27</v>
      </c>
      <c r="Q15" s="91"/>
      <c r="R15" s="91">
        <v>119.73465093100002</v>
      </c>
      <c r="S15" s="92">
        <v>4.3409806480977687E-5</v>
      </c>
      <c r="T15" s="92">
        <f t="shared" si="0"/>
        <v>3.1735689708522795E-3</v>
      </c>
      <c r="U15" s="92">
        <f>R15/'סכום נכסי הקרן'!$C$42</f>
        <v>7.8541597126703178E-4</v>
      </c>
    </row>
    <row r="16" spans="2:21">
      <c r="B16" s="86" t="s">
        <v>322</v>
      </c>
      <c r="C16" s="87">
        <v>2310282</v>
      </c>
      <c r="D16" s="89" t="s">
        <v>119</v>
      </c>
      <c r="E16" s="89" t="s">
        <v>316</v>
      </c>
      <c r="F16" s="88">
        <v>520032046</v>
      </c>
      <c r="G16" s="89" t="s">
        <v>318</v>
      </c>
      <c r="H16" s="88" t="s">
        <v>319</v>
      </c>
      <c r="I16" s="88" t="s">
        <v>130</v>
      </c>
      <c r="J16" s="102"/>
      <c r="K16" s="91">
        <v>2.9700000000020084</v>
      </c>
      <c r="L16" s="89" t="s">
        <v>132</v>
      </c>
      <c r="M16" s="90">
        <v>3.8E-3</v>
      </c>
      <c r="N16" s="90">
        <v>1.9900000000006701E-2</v>
      </c>
      <c r="O16" s="91">
        <v>517931.95050000004</v>
      </c>
      <c r="P16" s="103">
        <v>103.8</v>
      </c>
      <c r="Q16" s="91"/>
      <c r="R16" s="91">
        <v>537.61337233600011</v>
      </c>
      <c r="S16" s="92">
        <v>1.7264398350000002E-4</v>
      </c>
      <c r="T16" s="92">
        <f t="shared" si="0"/>
        <v>1.4249451629035901E-2</v>
      </c>
      <c r="U16" s="92">
        <f>R16/'סכום נכסי הקרן'!$C$42</f>
        <v>3.5265491293974354E-3</v>
      </c>
    </row>
    <row r="17" spans="2:21">
      <c r="B17" s="86" t="s">
        <v>323</v>
      </c>
      <c r="C17" s="87">
        <v>2310381</v>
      </c>
      <c r="D17" s="89" t="s">
        <v>119</v>
      </c>
      <c r="E17" s="89" t="s">
        <v>316</v>
      </c>
      <c r="F17" s="88">
        <v>520032046</v>
      </c>
      <c r="G17" s="89" t="s">
        <v>318</v>
      </c>
      <c r="H17" s="88" t="s">
        <v>319</v>
      </c>
      <c r="I17" s="88" t="s">
        <v>130</v>
      </c>
      <c r="J17" s="102"/>
      <c r="K17" s="91">
        <v>6.9600000000630171</v>
      </c>
      <c r="L17" s="89" t="s">
        <v>132</v>
      </c>
      <c r="M17" s="90">
        <v>2E-3</v>
      </c>
      <c r="N17" s="90">
        <v>2.0100000000025639E-2</v>
      </c>
      <c r="O17" s="91">
        <v>27901.442141000003</v>
      </c>
      <c r="P17" s="103">
        <v>97.6</v>
      </c>
      <c r="Q17" s="91">
        <v>6.1700252000000004E-2</v>
      </c>
      <c r="R17" s="91">
        <v>27.293507893000008</v>
      </c>
      <c r="S17" s="92">
        <v>2.9112158592546842E-5</v>
      </c>
      <c r="T17" s="92">
        <f t="shared" si="0"/>
        <v>7.2341489352862622E-4</v>
      </c>
      <c r="U17" s="92">
        <f>R17/'סכום נכסי הקרן'!$C$42</f>
        <v>1.7903553269152175E-4</v>
      </c>
    </row>
    <row r="18" spans="2:21">
      <c r="B18" s="86" t="s">
        <v>324</v>
      </c>
      <c r="C18" s="87">
        <v>1158476</v>
      </c>
      <c r="D18" s="89" t="s">
        <v>119</v>
      </c>
      <c r="E18" s="89" t="s">
        <v>316</v>
      </c>
      <c r="F18" s="88" t="s">
        <v>325</v>
      </c>
      <c r="G18" s="89" t="s">
        <v>128</v>
      </c>
      <c r="H18" s="88" t="s">
        <v>326</v>
      </c>
      <c r="I18" s="88" t="s">
        <v>327</v>
      </c>
      <c r="J18" s="102"/>
      <c r="K18" s="91">
        <v>12.640000000000532</v>
      </c>
      <c r="L18" s="89" t="s">
        <v>132</v>
      </c>
      <c r="M18" s="90">
        <v>2.07E-2</v>
      </c>
      <c r="N18" s="90">
        <v>2.3599999999994695E-2</v>
      </c>
      <c r="O18" s="91">
        <v>502251.43231100007</v>
      </c>
      <c r="P18" s="103">
        <v>105.04</v>
      </c>
      <c r="Q18" s="91"/>
      <c r="R18" s="91">
        <v>527.56490524800006</v>
      </c>
      <c r="S18" s="92">
        <v>1.7900755192696671E-4</v>
      </c>
      <c r="T18" s="92">
        <f t="shared" si="0"/>
        <v>1.3983116837000768E-2</v>
      </c>
      <c r="U18" s="92">
        <f>R18/'סכום נכסי הקרן'!$C$42</f>
        <v>3.4606348224169568E-3</v>
      </c>
    </row>
    <row r="19" spans="2:21">
      <c r="B19" s="86" t="s">
        <v>328</v>
      </c>
      <c r="C19" s="87">
        <v>1171297</v>
      </c>
      <c r="D19" s="89" t="s">
        <v>119</v>
      </c>
      <c r="E19" s="89" t="s">
        <v>316</v>
      </c>
      <c r="F19" s="88" t="s">
        <v>329</v>
      </c>
      <c r="G19" s="89" t="s">
        <v>318</v>
      </c>
      <c r="H19" s="88" t="s">
        <v>326</v>
      </c>
      <c r="I19" s="88" t="s">
        <v>327</v>
      </c>
      <c r="J19" s="102"/>
      <c r="K19" s="91">
        <v>0.09</v>
      </c>
      <c r="L19" s="89" t="s">
        <v>132</v>
      </c>
      <c r="M19" s="90">
        <v>3.5499999999999997E-2</v>
      </c>
      <c r="N19" s="90">
        <v>3.0398846708313308E-2</v>
      </c>
      <c r="O19" s="91">
        <v>3.3750000000000004E-3</v>
      </c>
      <c r="P19" s="103">
        <v>123.1</v>
      </c>
      <c r="Q19" s="91"/>
      <c r="R19" s="91">
        <v>4.162000000000001E-6</v>
      </c>
      <c r="S19" s="92">
        <v>4.7352885983019612E-11</v>
      </c>
      <c r="T19" s="92">
        <f t="shared" si="0"/>
        <v>1.1031388118631462E-10</v>
      </c>
      <c r="U19" s="92">
        <f>R19/'סכום נכסי הקרן'!$C$42</f>
        <v>2.7301213533392019E-11</v>
      </c>
    </row>
    <row r="20" spans="2:21">
      <c r="B20" s="86" t="s">
        <v>330</v>
      </c>
      <c r="C20" s="87">
        <v>1145564</v>
      </c>
      <c r="D20" s="89" t="s">
        <v>119</v>
      </c>
      <c r="E20" s="89" t="s">
        <v>316</v>
      </c>
      <c r="F20" s="88" t="s">
        <v>331</v>
      </c>
      <c r="G20" s="89" t="s">
        <v>332</v>
      </c>
      <c r="H20" s="88" t="s">
        <v>319</v>
      </c>
      <c r="I20" s="88" t="s">
        <v>130</v>
      </c>
      <c r="J20" s="102"/>
      <c r="K20" s="91">
        <v>2.39</v>
      </c>
      <c r="L20" s="89" t="s">
        <v>132</v>
      </c>
      <c r="M20" s="90">
        <v>8.3000000000000001E-3</v>
      </c>
      <c r="N20" s="90">
        <v>2.0398395721925131E-2</v>
      </c>
      <c r="O20" s="91">
        <v>3.4520000000000006E-3</v>
      </c>
      <c r="P20" s="103">
        <v>108.31</v>
      </c>
      <c r="Q20" s="91"/>
      <c r="R20" s="91">
        <v>3.7400000000000006E-6</v>
      </c>
      <c r="S20" s="92">
        <v>2.5045712779074324E-12</v>
      </c>
      <c r="T20" s="92">
        <f t="shared" si="0"/>
        <v>9.9128763968480692E-11</v>
      </c>
      <c r="U20" s="92">
        <f>R20/'סכום נכסי הקרן'!$C$42</f>
        <v>2.4533046279405609E-11</v>
      </c>
    </row>
    <row r="21" spans="2:21">
      <c r="B21" s="86" t="s">
        <v>333</v>
      </c>
      <c r="C21" s="87">
        <v>6620496</v>
      </c>
      <c r="D21" s="89" t="s">
        <v>119</v>
      </c>
      <c r="E21" s="89" t="s">
        <v>316</v>
      </c>
      <c r="F21" s="88" t="s">
        <v>334</v>
      </c>
      <c r="G21" s="89" t="s">
        <v>318</v>
      </c>
      <c r="H21" s="88" t="s">
        <v>319</v>
      </c>
      <c r="I21" s="88" t="s">
        <v>130</v>
      </c>
      <c r="J21" s="102"/>
      <c r="K21" s="91">
        <v>4.3099999999999996</v>
      </c>
      <c r="L21" s="89" t="s">
        <v>132</v>
      </c>
      <c r="M21" s="90">
        <v>1E-3</v>
      </c>
      <c r="N21" s="90">
        <v>0.02</v>
      </c>
      <c r="O21" s="91">
        <v>1.7260000000000003E-3</v>
      </c>
      <c r="P21" s="103">
        <v>99.3</v>
      </c>
      <c r="Q21" s="91"/>
      <c r="R21" s="91">
        <v>1.7070000000000001E-6</v>
      </c>
      <c r="S21" s="92">
        <v>5.8155927430028253E-13</v>
      </c>
      <c r="T21" s="92">
        <f t="shared" si="0"/>
        <v>4.5244064196309227E-11</v>
      </c>
      <c r="U21" s="92">
        <f>R21/'סכום נכסי הקרן'!$C$42</f>
        <v>1.1197302138755446E-11</v>
      </c>
    </row>
    <row r="22" spans="2:21">
      <c r="B22" s="86" t="s">
        <v>335</v>
      </c>
      <c r="C22" s="87">
        <v>1940535</v>
      </c>
      <c r="D22" s="89" t="s">
        <v>119</v>
      </c>
      <c r="E22" s="89" t="s">
        <v>316</v>
      </c>
      <c r="F22" s="88">
        <v>520032640</v>
      </c>
      <c r="G22" s="89" t="s">
        <v>318</v>
      </c>
      <c r="H22" s="88" t="s">
        <v>319</v>
      </c>
      <c r="I22" s="88" t="s">
        <v>130</v>
      </c>
      <c r="J22" s="102"/>
      <c r="K22" s="91">
        <v>0.11</v>
      </c>
      <c r="L22" s="89" t="s">
        <v>132</v>
      </c>
      <c r="M22" s="90">
        <v>0.05</v>
      </c>
      <c r="N22" s="90">
        <v>4.2600257690449339E-2</v>
      </c>
      <c r="O22" s="91">
        <v>2.1327000000000002E-2</v>
      </c>
      <c r="P22" s="103">
        <v>116.4</v>
      </c>
      <c r="Q22" s="91"/>
      <c r="R22" s="91">
        <v>2.4836000000000004E-5</v>
      </c>
      <c r="S22" s="92">
        <v>2.0301031214616011E-11</v>
      </c>
      <c r="T22" s="92">
        <f t="shared" si="0"/>
        <v>6.5827860479176102E-10</v>
      </c>
      <c r="U22" s="92">
        <f>R22/'סכום נכסי הקרן'!$C$42</f>
        <v>1.6291517042655554E-10</v>
      </c>
    </row>
    <row r="23" spans="2:21">
      <c r="B23" s="86" t="s">
        <v>336</v>
      </c>
      <c r="C23" s="87">
        <v>1940618</v>
      </c>
      <c r="D23" s="89" t="s">
        <v>119</v>
      </c>
      <c r="E23" s="89" t="s">
        <v>316</v>
      </c>
      <c r="F23" s="88">
        <v>520032640</v>
      </c>
      <c r="G23" s="89" t="s">
        <v>318</v>
      </c>
      <c r="H23" s="88" t="s">
        <v>319</v>
      </c>
      <c r="I23" s="88" t="s">
        <v>130</v>
      </c>
      <c r="J23" s="102"/>
      <c r="K23" s="91">
        <v>2.78</v>
      </c>
      <c r="L23" s="89" t="s">
        <v>132</v>
      </c>
      <c r="M23" s="90">
        <v>6.0000000000000001E-3</v>
      </c>
      <c r="N23" s="90">
        <v>2.0100858369098713E-2</v>
      </c>
      <c r="O23" s="91">
        <v>4.3540000000000002E-3</v>
      </c>
      <c r="P23" s="103">
        <v>107.3</v>
      </c>
      <c r="Q23" s="91"/>
      <c r="R23" s="91">
        <v>4.6600000000000011E-6</v>
      </c>
      <c r="S23" s="92">
        <v>3.9152123589826992E-12</v>
      </c>
      <c r="T23" s="92">
        <f t="shared" si="0"/>
        <v>1.235133797040428E-10</v>
      </c>
      <c r="U23" s="92">
        <f>R23/'סכום נכסי הקרן'!$C$42</f>
        <v>3.056791327861769E-11</v>
      </c>
    </row>
    <row r="24" spans="2:21">
      <c r="B24" s="86" t="s">
        <v>337</v>
      </c>
      <c r="C24" s="87">
        <v>1940659</v>
      </c>
      <c r="D24" s="89" t="s">
        <v>119</v>
      </c>
      <c r="E24" s="89" t="s">
        <v>316</v>
      </c>
      <c r="F24" s="88">
        <v>520032640</v>
      </c>
      <c r="G24" s="89" t="s">
        <v>318</v>
      </c>
      <c r="H24" s="88" t="s">
        <v>319</v>
      </c>
      <c r="I24" s="88" t="s">
        <v>130</v>
      </c>
      <c r="J24" s="102"/>
      <c r="K24" s="91">
        <v>3.74</v>
      </c>
      <c r="L24" s="89" t="s">
        <v>132</v>
      </c>
      <c r="M24" s="90">
        <v>1.7500000000000002E-2</v>
      </c>
      <c r="N24" s="90">
        <v>2.0201497617426817E-2</v>
      </c>
      <c r="O24" s="91">
        <v>6.693000000000001E-3</v>
      </c>
      <c r="P24" s="103">
        <v>109.82</v>
      </c>
      <c r="Q24" s="91"/>
      <c r="R24" s="91">
        <v>7.3450000000000017E-6</v>
      </c>
      <c r="S24" s="92">
        <v>2.0269928406915722E-12</v>
      </c>
      <c r="T24" s="92">
        <f t="shared" si="0"/>
        <v>1.946793506279387E-10</v>
      </c>
      <c r="U24" s="92">
        <f>R24/'סכום נכסי הקרן'!$C$42</f>
        <v>4.8180541423057276E-11</v>
      </c>
    </row>
    <row r="25" spans="2:21">
      <c r="B25" s="86" t="s">
        <v>338</v>
      </c>
      <c r="C25" s="87">
        <v>6000210</v>
      </c>
      <c r="D25" s="89" t="s">
        <v>119</v>
      </c>
      <c r="E25" s="89" t="s">
        <v>316</v>
      </c>
      <c r="F25" s="88" t="s">
        <v>339</v>
      </c>
      <c r="G25" s="89" t="s">
        <v>340</v>
      </c>
      <c r="H25" s="88" t="s">
        <v>341</v>
      </c>
      <c r="I25" s="88" t="s">
        <v>130</v>
      </c>
      <c r="J25" s="102"/>
      <c r="K25" s="91">
        <v>4.45</v>
      </c>
      <c r="L25" s="89" t="s">
        <v>132</v>
      </c>
      <c r="M25" s="90">
        <v>3.85E-2</v>
      </c>
      <c r="N25" s="90">
        <v>2.2100000000007992E-2</v>
      </c>
      <c r="O25" s="91">
        <v>394190.42194700008</v>
      </c>
      <c r="P25" s="103">
        <v>120.55</v>
      </c>
      <c r="Q25" s="91"/>
      <c r="R25" s="91">
        <v>475.19656602200013</v>
      </c>
      <c r="S25" s="92">
        <v>1.5263131337965043E-4</v>
      </c>
      <c r="T25" s="92">
        <f t="shared" si="0"/>
        <v>1.2595093110114277E-2</v>
      </c>
      <c r="U25" s="92">
        <f>R25/'סכום נכסי הקרן'!$C$42</f>
        <v>3.1171174722011631E-3</v>
      </c>
    </row>
    <row r="26" spans="2:21">
      <c r="B26" s="86" t="s">
        <v>342</v>
      </c>
      <c r="C26" s="87">
        <v>6000236</v>
      </c>
      <c r="D26" s="89" t="s">
        <v>119</v>
      </c>
      <c r="E26" s="89" t="s">
        <v>316</v>
      </c>
      <c r="F26" s="88" t="s">
        <v>339</v>
      </c>
      <c r="G26" s="89" t="s">
        <v>340</v>
      </c>
      <c r="H26" s="88" t="s">
        <v>341</v>
      </c>
      <c r="I26" s="88" t="s">
        <v>130</v>
      </c>
      <c r="J26" s="102"/>
      <c r="K26" s="91">
        <v>2.0699999999999998</v>
      </c>
      <c r="L26" s="89" t="s">
        <v>132</v>
      </c>
      <c r="M26" s="90">
        <v>4.4999999999999998E-2</v>
      </c>
      <c r="N26" s="90">
        <v>2.2099999999984635E-2</v>
      </c>
      <c r="O26" s="91">
        <v>349703.48880200007</v>
      </c>
      <c r="P26" s="103">
        <v>119.1</v>
      </c>
      <c r="Q26" s="91"/>
      <c r="R26" s="91">
        <v>416.49685198400005</v>
      </c>
      <c r="S26" s="92">
        <v>1.1831878052576957E-4</v>
      </c>
      <c r="T26" s="92">
        <f t="shared" si="0"/>
        <v>1.1039256185544698E-2</v>
      </c>
      <c r="U26" s="92">
        <f>R26/'סכום נכסי הקרן'!$C$42</f>
        <v>2.7320685949064759E-3</v>
      </c>
    </row>
    <row r="27" spans="2:21">
      <c r="B27" s="86" t="s">
        <v>343</v>
      </c>
      <c r="C27" s="87">
        <v>6000285</v>
      </c>
      <c r="D27" s="89" t="s">
        <v>119</v>
      </c>
      <c r="E27" s="89" t="s">
        <v>316</v>
      </c>
      <c r="F27" s="88" t="s">
        <v>339</v>
      </c>
      <c r="G27" s="89" t="s">
        <v>340</v>
      </c>
      <c r="H27" s="88" t="s">
        <v>341</v>
      </c>
      <c r="I27" s="88" t="s">
        <v>130</v>
      </c>
      <c r="J27" s="102"/>
      <c r="K27" s="91">
        <v>6.84</v>
      </c>
      <c r="L27" s="89" t="s">
        <v>132</v>
      </c>
      <c r="M27" s="90">
        <v>2.3900000000000001E-2</v>
      </c>
      <c r="N27" s="90">
        <v>2.4100000000006071E-2</v>
      </c>
      <c r="O27" s="91">
        <v>579134.62955600012</v>
      </c>
      <c r="P27" s="103">
        <v>110.8</v>
      </c>
      <c r="Q27" s="91"/>
      <c r="R27" s="91">
        <v>641.68114112100022</v>
      </c>
      <c r="S27" s="92">
        <v>1.4891041162640251E-4</v>
      </c>
      <c r="T27" s="92">
        <f t="shared" si="0"/>
        <v>1.7007769620644108E-2</v>
      </c>
      <c r="U27" s="92">
        <f>R27/'סכום נכסי הקרן'!$C$42</f>
        <v>4.2091960245302937E-3</v>
      </c>
    </row>
    <row r="28" spans="2:21">
      <c r="B28" s="86" t="s">
        <v>344</v>
      </c>
      <c r="C28" s="87">
        <v>6000384</v>
      </c>
      <c r="D28" s="89" t="s">
        <v>119</v>
      </c>
      <c r="E28" s="89" t="s">
        <v>316</v>
      </c>
      <c r="F28" s="88" t="s">
        <v>339</v>
      </c>
      <c r="G28" s="89" t="s">
        <v>340</v>
      </c>
      <c r="H28" s="88" t="s">
        <v>341</v>
      </c>
      <c r="I28" s="88" t="s">
        <v>130</v>
      </c>
      <c r="J28" s="102"/>
      <c r="K28" s="91">
        <v>3.96</v>
      </c>
      <c r="L28" s="89" t="s">
        <v>132</v>
      </c>
      <c r="M28" s="90">
        <v>0.01</v>
      </c>
      <c r="N28" s="90">
        <v>2.0600000000044312E-2</v>
      </c>
      <c r="O28" s="91">
        <v>85651.151413</v>
      </c>
      <c r="P28" s="103">
        <v>105.39</v>
      </c>
      <c r="Q28" s="91"/>
      <c r="R28" s="91">
        <v>90.267747960000008</v>
      </c>
      <c r="S28" s="92">
        <v>7.1272554912414567E-5</v>
      </c>
      <c r="T28" s="92">
        <f t="shared" si="0"/>
        <v>2.3925482036077925E-3</v>
      </c>
      <c r="U28" s="92">
        <f>R28/'סכום נכסי הקרן'!$C$42</f>
        <v>5.9212375354021423E-4</v>
      </c>
    </row>
    <row r="29" spans="2:21">
      <c r="B29" s="86" t="s">
        <v>345</v>
      </c>
      <c r="C29" s="87">
        <v>6000392</v>
      </c>
      <c r="D29" s="89" t="s">
        <v>119</v>
      </c>
      <c r="E29" s="89" t="s">
        <v>316</v>
      </c>
      <c r="F29" s="88" t="s">
        <v>339</v>
      </c>
      <c r="G29" s="89" t="s">
        <v>340</v>
      </c>
      <c r="H29" s="88" t="s">
        <v>341</v>
      </c>
      <c r="I29" s="88" t="s">
        <v>130</v>
      </c>
      <c r="J29" s="102"/>
      <c r="K29" s="91">
        <v>11.91</v>
      </c>
      <c r="L29" s="89" t="s">
        <v>132</v>
      </c>
      <c r="M29" s="90">
        <v>1.2500000000000001E-2</v>
      </c>
      <c r="N29" s="90">
        <v>2.5599999999940594E-2</v>
      </c>
      <c r="O29" s="91">
        <v>266610.57551499997</v>
      </c>
      <c r="P29" s="103">
        <v>93.45</v>
      </c>
      <c r="Q29" s="91"/>
      <c r="R29" s="91">
        <v>249.14757905800002</v>
      </c>
      <c r="S29" s="92">
        <v>6.2119923864171992E-5</v>
      </c>
      <c r="T29" s="92">
        <f t="shared" si="0"/>
        <v>6.6036608443205518E-3</v>
      </c>
      <c r="U29" s="92">
        <f>R29/'סכום נכסי הקרן'!$C$42</f>
        <v>1.6343179378159843E-3</v>
      </c>
    </row>
    <row r="30" spans="2:21">
      <c r="B30" s="86" t="s">
        <v>346</v>
      </c>
      <c r="C30" s="87">
        <v>1196799</v>
      </c>
      <c r="D30" s="89" t="s">
        <v>119</v>
      </c>
      <c r="E30" s="89" t="s">
        <v>316</v>
      </c>
      <c r="F30" s="88" t="s">
        <v>339</v>
      </c>
      <c r="G30" s="89" t="s">
        <v>340</v>
      </c>
      <c r="H30" s="88" t="s">
        <v>341</v>
      </c>
      <c r="I30" s="88" t="s">
        <v>130</v>
      </c>
      <c r="J30" s="102"/>
      <c r="K30" s="91">
        <v>11.46</v>
      </c>
      <c r="L30" s="89" t="s">
        <v>132</v>
      </c>
      <c r="M30" s="90">
        <v>3.2000000000000001E-2</v>
      </c>
      <c r="N30" s="90">
        <v>2.5800000000082632E-2</v>
      </c>
      <c r="O30" s="91">
        <v>123500.07954000002</v>
      </c>
      <c r="P30" s="103">
        <v>107.79</v>
      </c>
      <c r="Q30" s="91"/>
      <c r="R30" s="91">
        <v>133.12073715500003</v>
      </c>
      <c r="S30" s="92">
        <v>9.0567944644321223E-5</v>
      </c>
      <c r="T30" s="92">
        <f t="shared" si="0"/>
        <v>3.528367415173303E-3</v>
      </c>
      <c r="U30" s="92">
        <f>R30/'סכום נכסי הקרן'!$C$42</f>
        <v>8.732238517037981E-4</v>
      </c>
    </row>
    <row r="31" spans="2:21">
      <c r="B31" s="86" t="s">
        <v>347</v>
      </c>
      <c r="C31" s="87">
        <v>1147503</v>
      </c>
      <c r="D31" s="89" t="s">
        <v>119</v>
      </c>
      <c r="E31" s="89" t="s">
        <v>316</v>
      </c>
      <c r="F31" s="88" t="s">
        <v>348</v>
      </c>
      <c r="G31" s="89" t="s">
        <v>128</v>
      </c>
      <c r="H31" s="88" t="s">
        <v>341</v>
      </c>
      <c r="I31" s="88" t="s">
        <v>130</v>
      </c>
      <c r="J31" s="102"/>
      <c r="K31" s="91">
        <v>6.51</v>
      </c>
      <c r="L31" s="89" t="s">
        <v>132</v>
      </c>
      <c r="M31" s="90">
        <v>2.6499999999999999E-2</v>
      </c>
      <c r="N31" s="90">
        <v>2.3100000000023765E-2</v>
      </c>
      <c r="O31" s="91">
        <v>59252.944511000009</v>
      </c>
      <c r="P31" s="103">
        <v>113.62</v>
      </c>
      <c r="Q31" s="91"/>
      <c r="R31" s="91">
        <v>67.323195764000019</v>
      </c>
      <c r="S31" s="92">
        <v>3.9621253780132812E-5</v>
      </c>
      <c r="T31" s="92">
        <f t="shared" si="0"/>
        <v>1.7844024552121326E-3</v>
      </c>
      <c r="U31" s="92">
        <f>R31/'סכום נכסי הקרן'!$C$42</f>
        <v>4.4161579608441065E-4</v>
      </c>
    </row>
    <row r="32" spans="2:21">
      <c r="B32" s="86" t="s">
        <v>349</v>
      </c>
      <c r="C32" s="87">
        <v>1134436</v>
      </c>
      <c r="D32" s="89" t="s">
        <v>119</v>
      </c>
      <c r="E32" s="89" t="s">
        <v>316</v>
      </c>
      <c r="F32" s="88" t="s">
        <v>350</v>
      </c>
      <c r="G32" s="89" t="s">
        <v>332</v>
      </c>
      <c r="H32" s="88" t="s">
        <v>351</v>
      </c>
      <c r="I32" s="88" t="s">
        <v>327</v>
      </c>
      <c r="J32" s="102"/>
      <c r="K32" s="91">
        <v>1.25</v>
      </c>
      <c r="L32" s="89" t="s">
        <v>132</v>
      </c>
      <c r="M32" s="90">
        <v>6.5000000000000006E-3</v>
      </c>
      <c r="N32" s="90">
        <v>2.6500000000037289E-2</v>
      </c>
      <c r="O32" s="91">
        <v>24847.604822000005</v>
      </c>
      <c r="P32" s="103">
        <v>107.94</v>
      </c>
      <c r="Q32" s="91"/>
      <c r="R32" s="91">
        <v>26.820504046000003</v>
      </c>
      <c r="S32" s="92">
        <v>8.2296648305734535E-5</v>
      </c>
      <c r="T32" s="92">
        <f t="shared" si="0"/>
        <v>7.1087791847369386E-4</v>
      </c>
      <c r="U32" s="92">
        <f>R32/'סכום נכסי הקרן'!$C$42</f>
        <v>1.7593279866243405E-4</v>
      </c>
    </row>
    <row r="33" spans="2:21">
      <c r="B33" s="86" t="s">
        <v>352</v>
      </c>
      <c r="C33" s="87">
        <v>1138650</v>
      </c>
      <c r="D33" s="89" t="s">
        <v>119</v>
      </c>
      <c r="E33" s="89" t="s">
        <v>316</v>
      </c>
      <c r="F33" s="88" t="s">
        <v>350</v>
      </c>
      <c r="G33" s="89" t="s">
        <v>332</v>
      </c>
      <c r="H33" s="88" t="s">
        <v>341</v>
      </c>
      <c r="I33" s="88" t="s">
        <v>130</v>
      </c>
      <c r="J33" s="102"/>
      <c r="K33" s="91">
        <v>3.61</v>
      </c>
      <c r="L33" s="89" t="s">
        <v>132</v>
      </c>
      <c r="M33" s="90">
        <v>1.34E-2</v>
      </c>
      <c r="N33" s="90">
        <v>2.6199999999993992E-2</v>
      </c>
      <c r="O33" s="91">
        <v>748707.99451900017</v>
      </c>
      <c r="P33" s="103">
        <v>106.9</v>
      </c>
      <c r="Q33" s="91">
        <v>65.856671856000006</v>
      </c>
      <c r="R33" s="91">
        <v>866.22551799600024</v>
      </c>
      <c r="S33" s="92">
        <v>2.5940247965745638E-4</v>
      </c>
      <c r="T33" s="92">
        <f t="shared" si="0"/>
        <v>2.2959322170294227E-2</v>
      </c>
      <c r="U33" s="92">
        <f>R33/'סכום נכסי הקרן'!$C$42</f>
        <v>5.6821258613363552E-3</v>
      </c>
    </row>
    <row r="34" spans="2:21">
      <c r="B34" s="86" t="s">
        <v>353</v>
      </c>
      <c r="C34" s="87">
        <v>1156603</v>
      </c>
      <c r="D34" s="89" t="s">
        <v>119</v>
      </c>
      <c r="E34" s="89" t="s">
        <v>316</v>
      </c>
      <c r="F34" s="88" t="s">
        <v>350</v>
      </c>
      <c r="G34" s="89" t="s">
        <v>332</v>
      </c>
      <c r="H34" s="88" t="s">
        <v>341</v>
      </c>
      <c r="I34" s="88" t="s">
        <v>130</v>
      </c>
      <c r="J34" s="102"/>
      <c r="K34" s="91">
        <v>3.5900000000010217</v>
      </c>
      <c r="L34" s="89" t="s">
        <v>132</v>
      </c>
      <c r="M34" s="90">
        <v>1.77E-2</v>
      </c>
      <c r="N34" s="90">
        <v>2.5500000000015562E-2</v>
      </c>
      <c r="O34" s="91">
        <v>418327.82699500007</v>
      </c>
      <c r="P34" s="103">
        <v>107.51</v>
      </c>
      <c r="Q34" s="91"/>
      <c r="R34" s="91">
        <v>449.74424840600011</v>
      </c>
      <c r="S34" s="92">
        <v>1.5173945561913445E-4</v>
      </c>
      <c r="T34" s="92">
        <f t="shared" si="0"/>
        <v>1.1920478996369017E-2</v>
      </c>
      <c r="U34" s="92">
        <f>R34/'סכום נכסי הקרן'!$C$42</f>
        <v>2.9501594812943559E-3</v>
      </c>
    </row>
    <row r="35" spans="2:21">
      <c r="B35" s="86" t="s">
        <v>354</v>
      </c>
      <c r="C35" s="87">
        <v>1156611</v>
      </c>
      <c r="D35" s="89" t="s">
        <v>119</v>
      </c>
      <c r="E35" s="89" t="s">
        <v>316</v>
      </c>
      <c r="F35" s="88" t="s">
        <v>350</v>
      </c>
      <c r="G35" s="89" t="s">
        <v>332</v>
      </c>
      <c r="H35" s="88" t="s">
        <v>341</v>
      </c>
      <c r="I35" s="88" t="s">
        <v>130</v>
      </c>
      <c r="J35" s="102"/>
      <c r="K35" s="91">
        <v>6.5899999999971222</v>
      </c>
      <c r="L35" s="89" t="s">
        <v>132</v>
      </c>
      <c r="M35" s="90">
        <v>2.4799999999999999E-2</v>
      </c>
      <c r="N35" s="90">
        <v>2.809999999998488E-2</v>
      </c>
      <c r="O35" s="91">
        <v>757488.44650500012</v>
      </c>
      <c r="P35" s="103">
        <v>108.2</v>
      </c>
      <c r="Q35" s="91"/>
      <c r="R35" s="91">
        <v>819.60249600399993</v>
      </c>
      <c r="S35" s="92">
        <v>2.2992585999805741E-4</v>
      </c>
      <c r="T35" s="92">
        <f t="shared" si="0"/>
        <v>2.1723578174962066E-2</v>
      </c>
      <c r="U35" s="92">
        <f>R35/'סכום נכסי הקרן'!$C$42</f>
        <v>5.3762957126156363E-3</v>
      </c>
    </row>
    <row r="36" spans="2:21">
      <c r="B36" s="86" t="s">
        <v>355</v>
      </c>
      <c r="C36" s="87">
        <v>1178672</v>
      </c>
      <c r="D36" s="89" t="s">
        <v>119</v>
      </c>
      <c r="E36" s="89" t="s">
        <v>316</v>
      </c>
      <c r="F36" s="88" t="s">
        <v>350</v>
      </c>
      <c r="G36" s="89" t="s">
        <v>332</v>
      </c>
      <c r="H36" s="88" t="s">
        <v>351</v>
      </c>
      <c r="I36" s="88" t="s">
        <v>327</v>
      </c>
      <c r="J36" s="102"/>
      <c r="K36" s="91">
        <v>7.9700000000015425</v>
      </c>
      <c r="L36" s="89" t="s">
        <v>132</v>
      </c>
      <c r="M36" s="90">
        <v>9.0000000000000011E-3</v>
      </c>
      <c r="N36" s="90">
        <v>2.8900000000017766E-2</v>
      </c>
      <c r="O36" s="91">
        <v>367389.47116900003</v>
      </c>
      <c r="P36" s="103">
        <v>92.96</v>
      </c>
      <c r="Q36" s="91">
        <v>1.7991403750000003</v>
      </c>
      <c r="R36" s="91">
        <v>343.32438945100006</v>
      </c>
      <c r="S36" s="92">
        <v>1.9299760619847909E-4</v>
      </c>
      <c r="T36" s="92">
        <f t="shared" si="0"/>
        <v>9.0998188145751131E-3</v>
      </c>
      <c r="U36" s="92">
        <f>R36/'סכום נכסי הקרן'!$C$42</f>
        <v>2.2520837260026892E-3</v>
      </c>
    </row>
    <row r="37" spans="2:21">
      <c r="B37" s="86" t="s">
        <v>356</v>
      </c>
      <c r="C37" s="87">
        <v>1178680</v>
      </c>
      <c r="D37" s="89" t="s">
        <v>119</v>
      </c>
      <c r="E37" s="89" t="s">
        <v>316</v>
      </c>
      <c r="F37" s="88" t="s">
        <v>350</v>
      </c>
      <c r="G37" s="89" t="s">
        <v>332</v>
      </c>
      <c r="H37" s="88" t="s">
        <v>351</v>
      </c>
      <c r="I37" s="88" t="s">
        <v>327</v>
      </c>
      <c r="J37" s="102"/>
      <c r="K37" s="91">
        <v>11.469999999990989</v>
      </c>
      <c r="L37" s="89" t="s">
        <v>132</v>
      </c>
      <c r="M37" s="90">
        <v>1.6899999999999998E-2</v>
      </c>
      <c r="N37" s="90">
        <v>3.0499999999964306E-2</v>
      </c>
      <c r="O37" s="91">
        <v>475246.6177210001</v>
      </c>
      <c r="P37" s="103">
        <v>93.4</v>
      </c>
      <c r="Q37" s="91">
        <v>4.3702026400000005</v>
      </c>
      <c r="R37" s="91">
        <v>448.25050333200005</v>
      </c>
      <c r="S37" s="92">
        <v>1.7746922701696477E-4</v>
      </c>
      <c r="T37" s="92">
        <f t="shared" si="0"/>
        <v>1.1880887257633822E-2</v>
      </c>
      <c r="U37" s="92">
        <f>R37/'סכום נכסי הקרן'!$C$42</f>
        <v>2.9403610542809663E-3</v>
      </c>
    </row>
    <row r="38" spans="2:21">
      <c r="B38" s="86" t="s">
        <v>357</v>
      </c>
      <c r="C38" s="87">
        <v>1133149</v>
      </c>
      <c r="D38" s="89" t="s">
        <v>119</v>
      </c>
      <c r="E38" s="89" t="s">
        <v>316</v>
      </c>
      <c r="F38" s="88" t="s">
        <v>358</v>
      </c>
      <c r="G38" s="89" t="s">
        <v>332</v>
      </c>
      <c r="H38" s="88" t="s">
        <v>359</v>
      </c>
      <c r="I38" s="88" t="s">
        <v>130</v>
      </c>
      <c r="J38" s="102"/>
      <c r="K38" s="91">
        <v>2.780000000000221</v>
      </c>
      <c r="L38" s="89" t="s">
        <v>132</v>
      </c>
      <c r="M38" s="90">
        <v>3.2000000000000001E-2</v>
      </c>
      <c r="N38" s="90">
        <v>2.6200000000008831E-2</v>
      </c>
      <c r="O38" s="91">
        <v>251816.87353000001</v>
      </c>
      <c r="P38" s="103">
        <v>111.95</v>
      </c>
      <c r="Q38" s="91">
        <v>80.498840961000013</v>
      </c>
      <c r="R38" s="91">
        <v>362.40783086400006</v>
      </c>
      <c r="S38" s="92">
        <v>2.2438042498190822E-4</v>
      </c>
      <c r="T38" s="92">
        <f t="shared" si="0"/>
        <v>9.6056257556274144E-3</v>
      </c>
      <c r="U38" s="92">
        <f>R38/'סכום נכסי הקרן'!$C$42</f>
        <v>2.3772641942795491E-3</v>
      </c>
    </row>
    <row r="39" spans="2:21">
      <c r="B39" s="86" t="s">
        <v>360</v>
      </c>
      <c r="C39" s="87">
        <v>1158609</v>
      </c>
      <c r="D39" s="89" t="s">
        <v>119</v>
      </c>
      <c r="E39" s="89" t="s">
        <v>316</v>
      </c>
      <c r="F39" s="88" t="s">
        <v>358</v>
      </c>
      <c r="G39" s="89" t="s">
        <v>332</v>
      </c>
      <c r="H39" s="88" t="s">
        <v>359</v>
      </c>
      <c r="I39" s="88" t="s">
        <v>130</v>
      </c>
      <c r="J39" s="102"/>
      <c r="K39" s="91">
        <v>4.4999999999928502</v>
      </c>
      <c r="L39" s="89" t="s">
        <v>132</v>
      </c>
      <c r="M39" s="90">
        <v>1.1399999999999999E-2</v>
      </c>
      <c r="N39" s="90">
        <v>2.7899999999960672E-2</v>
      </c>
      <c r="O39" s="91">
        <v>274235.71533500007</v>
      </c>
      <c r="P39" s="103">
        <v>102</v>
      </c>
      <c r="Q39" s="91"/>
      <c r="R39" s="91">
        <v>279.72042059000006</v>
      </c>
      <c r="S39" s="92">
        <v>1.1605488288955108E-4</v>
      </c>
      <c r="T39" s="92">
        <f t="shared" si="0"/>
        <v>7.4139945320401759E-3</v>
      </c>
      <c r="U39" s="92">
        <f>R39/'סכום נכסי הקרן'!$C$42</f>
        <v>1.8348647122003402E-3</v>
      </c>
    </row>
    <row r="40" spans="2:21">
      <c r="B40" s="86" t="s">
        <v>361</v>
      </c>
      <c r="C40" s="87">
        <v>1172782</v>
      </c>
      <c r="D40" s="89" t="s">
        <v>119</v>
      </c>
      <c r="E40" s="89" t="s">
        <v>316</v>
      </c>
      <c r="F40" s="88" t="s">
        <v>358</v>
      </c>
      <c r="G40" s="89" t="s">
        <v>332</v>
      </c>
      <c r="H40" s="88" t="s">
        <v>359</v>
      </c>
      <c r="I40" s="88" t="s">
        <v>130</v>
      </c>
      <c r="J40" s="102"/>
      <c r="K40" s="91">
        <v>6.7600000000073672</v>
      </c>
      <c r="L40" s="89" t="s">
        <v>132</v>
      </c>
      <c r="M40" s="90">
        <v>9.1999999999999998E-3</v>
      </c>
      <c r="N40" s="90">
        <v>2.930000000003026E-2</v>
      </c>
      <c r="O40" s="91">
        <v>390809.46854100004</v>
      </c>
      <c r="P40" s="103">
        <v>97.25</v>
      </c>
      <c r="Q40" s="91"/>
      <c r="R40" s="91">
        <v>380.06222814500006</v>
      </c>
      <c r="S40" s="92">
        <v>1.952571198878648E-4</v>
      </c>
      <c r="T40" s="92">
        <f t="shared" si="0"/>
        <v>1.0073555857518866E-2</v>
      </c>
      <c r="U40" s="92">
        <f>R40/'סכום נכסי הקרן'!$C$42</f>
        <v>2.4930706503035558E-3</v>
      </c>
    </row>
    <row r="41" spans="2:21">
      <c r="B41" s="86" t="s">
        <v>362</v>
      </c>
      <c r="C41" s="87">
        <v>1133487</v>
      </c>
      <c r="D41" s="89" t="s">
        <v>119</v>
      </c>
      <c r="E41" s="89" t="s">
        <v>316</v>
      </c>
      <c r="F41" s="88" t="s">
        <v>363</v>
      </c>
      <c r="G41" s="89" t="s">
        <v>332</v>
      </c>
      <c r="H41" s="88" t="s">
        <v>364</v>
      </c>
      <c r="I41" s="88" t="s">
        <v>327</v>
      </c>
      <c r="J41" s="102"/>
      <c r="K41" s="91">
        <v>2.8700000000014256</v>
      </c>
      <c r="L41" s="89" t="s">
        <v>132</v>
      </c>
      <c r="M41" s="90">
        <v>2.3399999999999997E-2</v>
      </c>
      <c r="N41" s="90">
        <v>2.7300000000046221E-2</v>
      </c>
      <c r="O41" s="91">
        <v>210719.10844900002</v>
      </c>
      <c r="P41" s="103">
        <v>109.87</v>
      </c>
      <c r="Q41" s="91"/>
      <c r="R41" s="91">
        <v>231.51708594100003</v>
      </c>
      <c r="S41" s="92">
        <v>8.1390093164673626E-5</v>
      </c>
      <c r="T41" s="92">
        <f t="shared" si="0"/>
        <v>6.1363643227047718E-3</v>
      </c>
      <c r="U41" s="92">
        <f>R41/'סכום נכסי הקרן'!$C$42</f>
        <v>1.5186682844555292E-3</v>
      </c>
    </row>
    <row r="42" spans="2:21">
      <c r="B42" s="86" t="s">
        <v>365</v>
      </c>
      <c r="C42" s="87">
        <v>1160944</v>
      </c>
      <c r="D42" s="89" t="s">
        <v>119</v>
      </c>
      <c r="E42" s="89" t="s">
        <v>316</v>
      </c>
      <c r="F42" s="88" t="s">
        <v>363</v>
      </c>
      <c r="G42" s="89" t="s">
        <v>332</v>
      </c>
      <c r="H42" s="88" t="s">
        <v>364</v>
      </c>
      <c r="I42" s="88" t="s">
        <v>327</v>
      </c>
      <c r="J42" s="102"/>
      <c r="K42" s="91">
        <v>5.6999999999991333</v>
      </c>
      <c r="L42" s="89" t="s">
        <v>132</v>
      </c>
      <c r="M42" s="90">
        <v>6.5000000000000006E-3</v>
      </c>
      <c r="N42" s="90">
        <v>2.8200000000001727E-2</v>
      </c>
      <c r="O42" s="91">
        <v>594049.30793800007</v>
      </c>
      <c r="P42" s="103">
        <v>97.17</v>
      </c>
      <c r="Q42" s="91"/>
      <c r="R42" s="91">
        <v>577.23773344500012</v>
      </c>
      <c r="S42" s="92">
        <v>2.595228041228011E-4</v>
      </c>
      <c r="T42" s="92">
        <f t="shared" si="0"/>
        <v>1.5299695997959941E-2</v>
      </c>
      <c r="U42" s="92">
        <f>R42/'סכום נכסי הקרן'!$C$42</f>
        <v>3.7864705959426161E-3</v>
      </c>
    </row>
    <row r="43" spans="2:21">
      <c r="B43" s="86" t="s">
        <v>366</v>
      </c>
      <c r="C43" s="87">
        <v>1195999</v>
      </c>
      <c r="D43" s="89" t="s">
        <v>119</v>
      </c>
      <c r="E43" s="89" t="s">
        <v>316</v>
      </c>
      <c r="F43" s="88" t="s">
        <v>363</v>
      </c>
      <c r="G43" s="89" t="s">
        <v>332</v>
      </c>
      <c r="H43" s="88" t="s">
        <v>364</v>
      </c>
      <c r="I43" s="88" t="s">
        <v>327</v>
      </c>
      <c r="J43" s="102"/>
      <c r="K43" s="91">
        <v>9.0999999998888317</v>
      </c>
      <c r="L43" s="89" t="s">
        <v>132</v>
      </c>
      <c r="M43" s="90">
        <v>2.64E-2</v>
      </c>
      <c r="N43" s="90">
        <v>2.7899999999617089E-2</v>
      </c>
      <c r="O43" s="91">
        <v>24260.827800000003</v>
      </c>
      <c r="P43" s="103">
        <v>100.11</v>
      </c>
      <c r="Q43" s="91"/>
      <c r="R43" s="91">
        <v>24.287515267000003</v>
      </c>
      <c r="S43" s="92">
        <v>8.0869426000000007E-5</v>
      </c>
      <c r="T43" s="92">
        <f t="shared" si="0"/>
        <v>6.4374100756238342E-4</v>
      </c>
      <c r="U43" s="92">
        <f>R43/'סכום נכסי הקרן'!$C$42</f>
        <v>1.5931730910617148E-4</v>
      </c>
    </row>
    <row r="44" spans="2:21">
      <c r="B44" s="86" t="s">
        <v>367</v>
      </c>
      <c r="C44" s="87">
        <v>1138924</v>
      </c>
      <c r="D44" s="89" t="s">
        <v>119</v>
      </c>
      <c r="E44" s="89" t="s">
        <v>316</v>
      </c>
      <c r="F44" s="88" t="s">
        <v>368</v>
      </c>
      <c r="G44" s="89" t="s">
        <v>332</v>
      </c>
      <c r="H44" s="88" t="s">
        <v>359</v>
      </c>
      <c r="I44" s="88" t="s">
        <v>130</v>
      </c>
      <c r="J44" s="102"/>
      <c r="K44" s="91">
        <v>2.5099999999831581</v>
      </c>
      <c r="L44" s="89" t="s">
        <v>132</v>
      </c>
      <c r="M44" s="90">
        <v>1.34E-2</v>
      </c>
      <c r="N44" s="90">
        <v>2.4799999999950556E-2</v>
      </c>
      <c r="O44" s="91">
        <v>59497.331022000006</v>
      </c>
      <c r="P44" s="103">
        <v>108.78</v>
      </c>
      <c r="Q44" s="91"/>
      <c r="R44" s="91">
        <v>64.721195459000015</v>
      </c>
      <c r="S44" s="92">
        <v>1.1158897219532512E-4</v>
      </c>
      <c r="T44" s="92">
        <f t="shared" si="0"/>
        <v>1.7154363926238276E-3</v>
      </c>
      <c r="U44" s="92">
        <f>R44/'סכום נכסי הקרן'!$C$42</f>
        <v>4.2454761589681906E-4</v>
      </c>
    </row>
    <row r="45" spans="2:21">
      <c r="B45" s="86" t="s">
        <v>369</v>
      </c>
      <c r="C45" s="87">
        <v>1151117</v>
      </c>
      <c r="D45" s="89" t="s">
        <v>119</v>
      </c>
      <c r="E45" s="89" t="s">
        <v>316</v>
      </c>
      <c r="F45" s="88" t="s">
        <v>368</v>
      </c>
      <c r="G45" s="89" t="s">
        <v>332</v>
      </c>
      <c r="H45" s="88" t="s">
        <v>364</v>
      </c>
      <c r="I45" s="88" t="s">
        <v>327</v>
      </c>
      <c r="J45" s="102"/>
      <c r="K45" s="91">
        <v>3.8400000000016217</v>
      </c>
      <c r="L45" s="89" t="s">
        <v>132</v>
      </c>
      <c r="M45" s="90">
        <v>1.8200000000000001E-2</v>
      </c>
      <c r="N45" s="90">
        <v>2.5199999999990733E-2</v>
      </c>
      <c r="O45" s="91">
        <v>160007.33989400003</v>
      </c>
      <c r="P45" s="103">
        <v>107.89</v>
      </c>
      <c r="Q45" s="91"/>
      <c r="R45" s="91">
        <v>172.63192008300004</v>
      </c>
      <c r="S45" s="92">
        <v>4.2285237815539121E-4</v>
      </c>
      <c r="T45" s="92">
        <f t="shared" si="0"/>
        <v>4.5756119944741526E-3</v>
      </c>
      <c r="U45" s="92">
        <f>R45/'סכום נכסי הקרן'!$C$42</f>
        <v>1.1324029103472967E-3</v>
      </c>
    </row>
    <row r="46" spans="2:21">
      <c r="B46" s="86" t="s">
        <v>370</v>
      </c>
      <c r="C46" s="87">
        <v>1161512</v>
      </c>
      <c r="D46" s="89" t="s">
        <v>119</v>
      </c>
      <c r="E46" s="89" t="s">
        <v>316</v>
      </c>
      <c r="F46" s="88" t="s">
        <v>368</v>
      </c>
      <c r="G46" s="89" t="s">
        <v>332</v>
      </c>
      <c r="H46" s="88" t="s">
        <v>364</v>
      </c>
      <c r="I46" s="88" t="s">
        <v>327</v>
      </c>
      <c r="J46" s="102"/>
      <c r="K46" s="91">
        <v>2.2799999999936782</v>
      </c>
      <c r="L46" s="89" t="s">
        <v>132</v>
      </c>
      <c r="M46" s="90">
        <v>2E-3</v>
      </c>
      <c r="N46" s="90">
        <v>2.439999999997592E-2</v>
      </c>
      <c r="O46" s="91">
        <v>127751.06871100001</v>
      </c>
      <c r="P46" s="103">
        <v>104</v>
      </c>
      <c r="Q46" s="91"/>
      <c r="R46" s="91">
        <v>132.86111770299999</v>
      </c>
      <c r="S46" s="92">
        <v>3.8712445063939399E-4</v>
      </c>
      <c r="T46" s="92">
        <f t="shared" si="0"/>
        <v>3.5214861971575441E-3</v>
      </c>
      <c r="U46" s="92">
        <f>R46/'סכום נכסי הקרן'!$C$42</f>
        <v>8.7152084206985404E-4</v>
      </c>
    </row>
    <row r="47" spans="2:21">
      <c r="B47" s="86" t="s">
        <v>371</v>
      </c>
      <c r="C47" s="87">
        <v>7590128</v>
      </c>
      <c r="D47" s="89" t="s">
        <v>119</v>
      </c>
      <c r="E47" s="89" t="s">
        <v>316</v>
      </c>
      <c r="F47" s="88" t="s">
        <v>372</v>
      </c>
      <c r="G47" s="89" t="s">
        <v>332</v>
      </c>
      <c r="H47" s="88" t="s">
        <v>359</v>
      </c>
      <c r="I47" s="88" t="s">
        <v>130</v>
      </c>
      <c r="J47" s="102"/>
      <c r="K47" s="91">
        <v>1.6800000000073374</v>
      </c>
      <c r="L47" s="89" t="s">
        <v>132</v>
      </c>
      <c r="M47" s="90">
        <v>4.7500000000000001E-2</v>
      </c>
      <c r="N47" s="90">
        <v>2.8500000000091723E-2</v>
      </c>
      <c r="O47" s="91">
        <v>62325.702744000017</v>
      </c>
      <c r="P47" s="103">
        <v>139.94</v>
      </c>
      <c r="Q47" s="91"/>
      <c r="R47" s="91">
        <v>87.218585252000025</v>
      </c>
      <c r="S47" s="92">
        <v>4.8288495906806439E-5</v>
      </c>
      <c r="T47" s="92">
        <f t="shared" si="0"/>
        <v>2.3117300938797648E-3</v>
      </c>
      <c r="U47" s="92">
        <f>R47/'סכום נכסי הקרן'!$C$42</f>
        <v>5.7212234984267381E-4</v>
      </c>
    </row>
    <row r="48" spans="2:21">
      <c r="B48" s="86" t="s">
        <v>373</v>
      </c>
      <c r="C48" s="87">
        <v>7590219</v>
      </c>
      <c r="D48" s="89" t="s">
        <v>119</v>
      </c>
      <c r="E48" s="89" t="s">
        <v>316</v>
      </c>
      <c r="F48" s="88" t="s">
        <v>372</v>
      </c>
      <c r="G48" s="89" t="s">
        <v>332</v>
      </c>
      <c r="H48" s="88" t="s">
        <v>359</v>
      </c>
      <c r="I48" s="88" t="s">
        <v>130</v>
      </c>
      <c r="J48" s="102"/>
      <c r="K48" s="91">
        <v>4.5600000000026562</v>
      </c>
      <c r="L48" s="89" t="s">
        <v>132</v>
      </c>
      <c r="M48" s="90">
        <v>5.0000000000000001E-3</v>
      </c>
      <c r="N48" s="90">
        <v>2.8300000000035418E-2</v>
      </c>
      <c r="O48" s="91">
        <v>136745.80885900004</v>
      </c>
      <c r="P48" s="103">
        <v>99.1</v>
      </c>
      <c r="Q48" s="91"/>
      <c r="R48" s="91">
        <v>135.51509584400003</v>
      </c>
      <c r="S48" s="92">
        <v>7.6614010826339196E-5</v>
      </c>
      <c r="T48" s="92">
        <f t="shared" si="0"/>
        <v>3.5918299331780521E-3</v>
      </c>
      <c r="U48" s="92">
        <f>R48/'סכום נכסי הקרן'!$C$42</f>
        <v>8.8892997804784464E-4</v>
      </c>
    </row>
    <row r="49" spans="2:21">
      <c r="B49" s="86" t="s">
        <v>374</v>
      </c>
      <c r="C49" s="87">
        <v>7590284</v>
      </c>
      <c r="D49" s="89" t="s">
        <v>119</v>
      </c>
      <c r="E49" s="89" t="s">
        <v>316</v>
      </c>
      <c r="F49" s="88" t="s">
        <v>372</v>
      </c>
      <c r="G49" s="89" t="s">
        <v>332</v>
      </c>
      <c r="H49" s="88" t="s">
        <v>359</v>
      </c>
      <c r="I49" s="88" t="s">
        <v>130</v>
      </c>
      <c r="J49" s="102"/>
      <c r="K49" s="91">
        <v>6.3800000000057526</v>
      </c>
      <c r="L49" s="89" t="s">
        <v>132</v>
      </c>
      <c r="M49" s="90">
        <v>5.8999999999999999E-3</v>
      </c>
      <c r="N49" s="90">
        <v>3.0600000000031727E-2</v>
      </c>
      <c r="O49" s="91">
        <v>405563.22780700005</v>
      </c>
      <c r="P49" s="103">
        <v>91.73</v>
      </c>
      <c r="Q49" s="91"/>
      <c r="R49" s="91">
        <v>372.02314829699998</v>
      </c>
      <c r="S49" s="92">
        <v>3.6889673666607548E-4</v>
      </c>
      <c r="T49" s="92">
        <f t="shared" si="0"/>
        <v>9.8604799086482332E-3</v>
      </c>
      <c r="U49" s="92">
        <f>R49/'סכום נכסי הקרן'!$C$42</f>
        <v>2.4403371963049401E-3</v>
      </c>
    </row>
    <row r="50" spans="2:21">
      <c r="B50" s="86" t="s">
        <v>375</v>
      </c>
      <c r="C50" s="87">
        <v>6130207</v>
      </c>
      <c r="D50" s="89" t="s">
        <v>119</v>
      </c>
      <c r="E50" s="89" t="s">
        <v>316</v>
      </c>
      <c r="F50" s="88" t="s">
        <v>376</v>
      </c>
      <c r="G50" s="89" t="s">
        <v>332</v>
      </c>
      <c r="H50" s="88" t="s">
        <v>359</v>
      </c>
      <c r="I50" s="88" t="s">
        <v>130</v>
      </c>
      <c r="J50" s="102"/>
      <c r="K50" s="91">
        <v>3.3200000000064502</v>
      </c>
      <c r="L50" s="89" t="s">
        <v>132</v>
      </c>
      <c r="M50" s="90">
        <v>1.5800000000000002E-2</v>
      </c>
      <c r="N50" s="90">
        <v>2.4500000000025918E-2</v>
      </c>
      <c r="O50" s="91">
        <v>159772.19672100001</v>
      </c>
      <c r="P50" s="103">
        <v>108.66</v>
      </c>
      <c r="Q50" s="91"/>
      <c r="R50" s="91">
        <v>173.60846515900005</v>
      </c>
      <c r="S50" s="92">
        <v>3.4348390615784093E-4</v>
      </c>
      <c r="T50" s="92">
        <f t="shared" si="0"/>
        <v>4.601495338416234E-3</v>
      </c>
      <c r="U50" s="92">
        <f>R50/'סכום נכסי הקרן'!$C$42</f>
        <v>1.1388086925781615E-3</v>
      </c>
    </row>
    <row r="51" spans="2:21">
      <c r="B51" s="86" t="s">
        <v>377</v>
      </c>
      <c r="C51" s="87">
        <v>6130280</v>
      </c>
      <c r="D51" s="89" t="s">
        <v>119</v>
      </c>
      <c r="E51" s="89" t="s">
        <v>316</v>
      </c>
      <c r="F51" s="88" t="s">
        <v>376</v>
      </c>
      <c r="G51" s="89" t="s">
        <v>332</v>
      </c>
      <c r="H51" s="88" t="s">
        <v>359</v>
      </c>
      <c r="I51" s="88" t="s">
        <v>130</v>
      </c>
      <c r="J51" s="102"/>
      <c r="K51" s="91">
        <v>5.7499999999882094</v>
      </c>
      <c r="L51" s="89" t="s">
        <v>132</v>
      </c>
      <c r="M51" s="90">
        <v>8.3999999999999995E-3</v>
      </c>
      <c r="N51" s="90">
        <v>2.6699999999929253E-2</v>
      </c>
      <c r="O51" s="91">
        <v>128584.99581100002</v>
      </c>
      <c r="P51" s="103">
        <v>98.94</v>
      </c>
      <c r="Q51" s="91"/>
      <c r="R51" s="91">
        <v>127.22198877000002</v>
      </c>
      <c r="S51" s="92">
        <v>2.8837182285490026E-4</v>
      </c>
      <c r="T51" s="92">
        <f t="shared" si="0"/>
        <v>3.3720209883374413E-3</v>
      </c>
      <c r="U51" s="92">
        <f>R51/'סכום נכסי הקרן'!$C$42</f>
        <v>8.3453019739369806E-4</v>
      </c>
    </row>
    <row r="52" spans="2:21">
      <c r="B52" s="86" t="s">
        <v>378</v>
      </c>
      <c r="C52" s="87">
        <v>6040380</v>
      </c>
      <c r="D52" s="89" t="s">
        <v>119</v>
      </c>
      <c r="E52" s="89" t="s">
        <v>316</v>
      </c>
      <c r="F52" s="88" t="s">
        <v>317</v>
      </c>
      <c r="G52" s="89" t="s">
        <v>318</v>
      </c>
      <c r="H52" s="88" t="s">
        <v>364</v>
      </c>
      <c r="I52" s="88" t="s">
        <v>327</v>
      </c>
      <c r="J52" s="102"/>
      <c r="K52" s="91">
        <v>7.9999999999694427E-2</v>
      </c>
      <c r="L52" s="89" t="s">
        <v>132</v>
      </c>
      <c r="M52" s="90">
        <v>1.6399999999999998E-2</v>
      </c>
      <c r="N52" s="90">
        <v>6.5199999999865546E-2</v>
      </c>
      <c r="O52" s="91">
        <v>2.3730610000000003</v>
      </c>
      <c r="P52" s="103">
        <v>5516000</v>
      </c>
      <c r="Q52" s="91"/>
      <c r="R52" s="91">
        <v>130.89803978800001</v>
      </c>
      <c r="S52" s="92">
        <v>1.933089768654285E-4</v>
      </c>
      <c r="T52" s="92">
        <f t="shared" si="0"/>
        <v>3.4694547834442364E-3</v>
      </c>
      <c r="U52" s="92">
        <f>R52/'סכום נכסי הקרן'!$C$42</f>
        <v>8.5864376149798942E-4</v>
      </c>
    </row>
    <row r="53" spans="2:21">
      <c r="B53" s="86" t="s">
        <v>379</v>
      </c>
      <c r="C53" s="87">
        <v>6040398</v>
      </c>
      <c r="D53" s="89" t="s">
        <v>119</v>
      </c>
      <c r="E53" s="89" t="s">
        <v>316</v>
      </c>
      <c r="F53" s="88" t="s">
        <v>317</v>
      </c>
      <c r="G53" s="89" t="s">
        <v>318</v>
      </c>
      <c r="H53" s="88" t="s">
        <v>364</v>
      </c>
      <c r="I53" s="88" t="s">
        <v>327</v>
      </c>
      <c r="J53" s="102"/>
      <c r="K53" s="91">
        <v>4.7399999999661944</v>
      </c>
      <c r="L53" s="89" t="s">
        <v>132</v>
      </c>
      <c r="M53" s="90">
        <v>2.7799999999999998E-2</v>
      </c>
      <c r="N53" s="90">
        <v>3.4699999999681201E-2</v>
      </c>
      <c r="O53" s="91">
        <v>0.86852700000000016</v>
      </c>
      <c r="P53" s="103">
        <v>5381286</v>
      </c>
      <c r="Q53" s="91"/>
      <c r="R53" s="91">
        <v>46.737903267000007</v>
      </c>
      <c r="S53" s="92">
        <v>2.0768220946915355E-4</v>
      </c>
      <c r="T53" s="92">
        <f t="shared" si="0"/>
        <v>1.2387889254909426E-3</v>
      </c>
      <c r="U53" s="92">
        <f>R53/'סכום נכסי הקרן'!$C$42</f>
        <v>3.0658372830259187E-4</v>
      </c>
    </row>
    <row r="54" spans="2:21">
      <c r="B54" s="86" t="s">
        <v>380</v>
      </c>
      <c r="C54" s="87">
        <v>6040430</v>
      </c>
      <c r="D54" s="89" t="s">
        <v>119</v>
      </c>
      <c r="E54" s="89" t="s">
        <v>316</v>
      </c>
      <c r="F54" s="88" t="s">
        <v>317</v>
      </c>
      <c r="G54" s="89" t="s">
        <v>318</v>
      </c>
      <c r="H54" s="88" t="s">
        <v>364</v>
      </c>
      <c r="I54" s="88" t="s">
        <v>327</v>
      </c>
      <c r="J54" s="102"/>
      <c r="K54" s="91">
        <v>1.6400000000052735</v>
      </c>
      <c r="L54" s="89" t="s">
        <v>132</v>
      </c>
      <c r="M54" s="90">
        <v>2.4199999999999999E-2</v>
      </c>
      <c r="N54" s="90">
        <v>3.4900000000092288E-2</v>
      </c>
      <c r="O54" s="91">
        <v>3.4647030000000005</v>
      </c>
      <c r="P54" s="103">
        <v>5473005</v>
      </c>
      <c r="Q54" s="91"/>
      <c r="R54" s="91">
        <v>189.62336022500003</v>
      </c>
      <c r="S54" s="92">
        <v>1.2020618950143984E-4</v>
      </c>
      <c r="T54" s="92">
        <f t="shared" si="0"/>
        <v>5.0259704060572766E-3</v>
      </c>
      <c r="U54" s="92">
        <f>R54/'סכום נכסי הקרן'!$C$42</f>
        <v>1.2438606075016914E-3</v>
      </c>
    </row>
    <row r="55" spans="2:21">
      <c r="B55" s="86" t="s">
        <v>381</v>
      </c>
      <c r="C55" s="87">
        <v>6040471</v>
      </c>
      <c r="D55" s="89" t="s">
        <v>119</v>
      </c>
      <c r="E55" s="89" t="s">
        <v>316</v>
      </c>
      <c r="F55" s="88" t="s">
        <v>317</v>
      </c>
      <c r="G55" s="89" t="s">
        <v>318</v>
      </c>
      <c r="H55" s="88" t="s">
        <v>364</v>
      </c>
      <c r="I55" s="88" t="s">
        <v>327</v>
      </c>
      <c r="J55" s="102"/>
      <c r="K55" s="91">
        <v>1.2400000000010003</v>
      </c>
      <c r="L55" s="89" t="s">
        <v>132</v>
      </c>
      <c r="M55" s="90">
        <v>1.95E-2</v>
      </c>
      <c r="N55" s="90">
        <v>3.1699999999939339E-2</v>
      </c>
      <c r="O55" s="91">
        <v>2.9398260000000005</v>
      </c>
      <c r="P55" s="103">
        <v>5440000</v>
      </c>
      <c r="Q55" s="91"/>
      <c r="R55" s="91">
        <v>159.92651884100005</v>
      </c>
      <c r="S55" s="92">
        <v>1.1845062250695034E-4</v>
      </c>
      <c r="T55" s="92">
        <f t="shared" si="0"/>
        <v>4.2388551172433883E-3</v>
      </c>
      <c r="U55" s="92">
        <f>R55/'סכום נכסי הקרן'!$C$42</f>
        <v>1.0490600770134992E-3</v>
      </c>
    </row>
    <row r="56" spans="2:21">
      <c r="B56" s="86" t="s">
        <v>382</v>
      </c>
      <c r="C56" s="87">
        <v>6040620</v>
      </c>
      <c r="D56" s="89" t="s">
        <v>119</v>
      </c>
      <c r="E56" s="89" t="s">
        <v>316</v>
      </c>
      <c r="F56" s="88" t="s">
        <v>317</v>
      </c>
      <c r="G56" s="89" t="s">
        <v>318</v>
      </c>
      <c r="H56" s="88" t="s">
        <v>359</v>
      </c>
      <c r="I56" s="88" t="s">
        <v>130</v>
      </c>
      <c r="J56" s="102"/>
      <c r="K56" s="91">
        <v>4.5899999999842134</v>
      </c>
      <c r="L56" s="89" t="s">
        <v>132</v>
      </c>
      <c r="M56" s="90">
        <v>1.4999999999999999E-2</v>
      </c>
      <c r="N56" s="90">
        <v>3.3799999999886102E-2</v>
      </c>
      <c r="O56" s="91">
        <v>2.8210020000000005</v>
      </c>
      <c r="P56" s="103">
        <v>4917657</v>
      </c>
      <c r="Q56" s="91"/>
      <c r="R56" s="91">
        <v>138.72718474100003</v>
      </c>
      <c r="S56" s="92">
        <v>1.0047019018448608E-4</v>
      </c>
      <c r="T56" s="92">
        <f t="shared" si="0"/>
        <v>3.6769664043321939E-3</v>
      </c>
      <c r="U56" s="92">
        <f>R56/'סכום נכסי הקרן'!$C$42</f>
        <v>9.1000011857288903E-4</v>
      </c>
    </row>
    <row r="57" spans="2:21">
      <c r="B57" s="86" t="s">
        <v>383</v>
      </c>
      <c r="C57" s="87">
        <v>2260446</v>
      </c>
      <c r="D57" s="89" t="s">
        <v>119</v>
      </c>
      <c r="E57" s="89" t="s">
        <v>316</v>
      </c>
      <c r="F57" s="88" t="s">
        <v>384</v>
      </c>
      <c r="G57" s="89" t="s">
        <v>332</v>
      </c>
      <c r="H57" s="88" t="s">
        <v>359</v>
      </c>
      <c r="I57" s="88" t="s">
        <v>130</v>
      </c>
      <c r="J57" s="102"/>
      <c r="K57" s="91">
        <v>2.859999999934951</v>
      </c>
      <c r="L57" s="89" t="s">
        <v>132</v>
      </c>
      <c r="M57" s="90">
        <v>3.7000000000000005E-2</v>
      </c>
      <c r="N57" s="90">
        <v>2.6499999999563692E-2</v>
      </c>
      <c r="O57" s="91">
        <v>11066.525663000002</v>
      </c>
      <c r="P57" s="103">
        <v>113.91</v>
      </c>
      <c r="Q57" s="91"/>
      <c r="R57" s="91">
        <v>12.605879387000003</v>
      </c>
      <c r="S57" s="92">
        <v>2.9437655454414231E-5</v>
      </c>
      <c r="T57" s="92">
        <f t="shared" si="0"/>
        <v>3.3411904876178055E-4</v>
      </c>
      <c r="U57" s="92">
        <f>R57/'סכום נכסי הקרן'!$C$42</f>
        <v>8.2690005987667443E-5</v>
      </c>
    </row>
    <row r="58" spans="2:21">
      <c r="B58" s="86" t="s">
        <v>385</v>
      </c>
      <c r="C58" s="87">
        <v>2260495</v>
      </c>
      <c r="D58" s="89" t="s">
        <v>119</v>
      </c>
      <c r="E58" s="89" t="s">
        <v>316</v>
      </c>
      <c r="F58" s="88" t="s">
        <v>384</v>
      </c>
      <c r="G58" s="89" t="s">
        <v>332</v>
      </c>
      <c r="H58" s="88" t="s">
        <v>359</v>
      </c>
      <c r="I58" s="88" t="s">
        <v>130</v>
      </c>
      <c r="J58" s="102"/>
      <c r="K58" s="91">
        <v>4.3400000000075183</v>
      </c>
      <c r="L58" s="89" t="s">
        <v>132</v>
      </c>
      <c r="M58" s="90">
        <v>2.81E-2</v>
      </c>
      <c r="N58" s="90">
        <v>2.7400000000200497E-2</v>
      </c>
      <c r="O58" s="91">
        <v>42685.079584000006</v>
      </c>
      <c r="P58" s="103">
        <v>112.17</v>
      </c>
      <c r="Q58" s="91"/>
      <c r="R58" s="91">
        <v>47.879853946000011</v>
      </c>
      <c r="S58" s="92">
        <v>3.1974254337958513E-5</v>
      </c>
      <c r="T58" s="92">
        <f t="shared" si="0"/>
        <v>1.2690563477696158E-3</v>
      </c>
      <c r="U58" s="92">
        <f>R58/'סכום נכסי הקרן'!$C$42</f>
        <v>3.140745114193581E-4</v>
      </c>
    </row>
    <row r="59" spans="2:21">
      <c r="B59" s="86" t="s">
        <v>386</v>
      </c>
      <c r="C59" s="87">
        <v>2260545</v>
      </c>
      <c r="D59" s="89" t="s">
        <v>119</v>
      </c>
      <c r="E59" s="89" t="s">
        <v>316</v>
      </c>
      <c r="F59" s="88" t="s">
        <v>384</v>
      </c>
      <c r="G59" s="89" t="s">
        <v>332</v>
      </c>
      <c r="H59" s="88" t="s">
        <v>364</v>
      </c>
      <c r="I59" s="88" t="s">
        <v>327</v>
      </c>
      <c r="J59" s="102"/>
      <c r="K59" s="91">
        <v>2.7699999999054676</v>
      </c>
      <c r="L59" s="89" t="s">
        <v>132</v>
      </c>
      <c r="M59" s="90">
        <v>2.4E-2</v>
      </c>
      <c r="N59" s="90">
        <v>2.5299999998694554E-2</v>
      </c>
      <c r="O59" s="91">
        <v>9968.0036840000012</v>
      </c>
      <c r="P59" s="103">
        <v>111.43</v>
      </c>
      <c r="Q59" s="91"/>
      <c r="R59" s="91">
        <v>11.107346165000003</v>
      </c>
      <c r="S59" s="92">
        <v>1.6168049194398702E-5</v>
      </c>
      <c r="T59" s="92">
        <f t="shared" si="0"/>
        <v>2.9440040008195032E-4</v>
      </c>
      <c r="U59" s="92">
        <f>R59/'סכום נכסי הקרן'!$C$42</f>
        <v>7.2860170456503598E-5</v>
      </c>
    </row>
    <row r="60" spans="2:21">
      <c r="B60" s="86" t="s">
        <v>387</v>
      </c>
      <c r="C60" s="87">
        <v>2260552</v>
      </c>
      <c r="D60" s="89" t="s">
        <v>119</v>
      </c>
      <c r="E60" s="89" t="s">
        <v>316</v>
      </c>
      <c r="F60" s="88" t="s">
        <v>384</v>
      </c>
      <c r="G60" s="89" t="s">
        <v>332</v>
      </c>
      <c r="H60" s="88" t="s">
        <v>359</v>
      </c>
      <c r="I60" s="88" t="s">
        <v>130</v>
      </c>
      <c r="J60" s="102"/>
      <c r="K60" s="91">
        <v>4.1299999999892725</v>
      </c>
      <c r="L60" s="89" t="s">
        <v>132</v>
      </c>
      <c r="M60" s="90">
        <v>2.6000000000000002E-2</v>
      </c>
      <c r="N60" s="90">
        <v>2.6099999999949771E-2</v>
      </c>
      <c r="O60" s="91">
        <v>145258.53789199999</v>
      </c>
      <c r="P60" s="103">
        <v>111.02</v>
      </c>
      <c r="Q60" s="91"/>
      <c r="R60" s="91">
        <v>161.26602852100004</v>
      </c>
      <c r="S60" s="92">
        <v>2.9629603362379855E-4</v>
      </c>
      <c r="T60" s="92">
        <f t="shared" si="0"/>
        <v>4.2743588442225892E-3</v>
      </c>
      <c r="U60" s="92">
        <f>R60/'סכום נכסי הקרן'!$C$42</f>
        <v>1.0578467756688873E-3</v>
      </c>
    </row>
    <row r="61" spans="2:21">
      <c r="B61" s="86" t="s">
        <v>388</v>
      </c>
      <c r="C61" s="87">
        <v>2260636</v>
      </c>
      <c r="D61" s="89" t="s">
        <v>119</v>
      </c>
      <c r="E61" s="89" t="s">
        <v>316</v>
      </c>
      <c r="F61" s="88" t="s">
        <v>384</v>
      </c>
      <c r="G61" s="89" t="s">
        <v>332</v>
      </c>
      <c r="H61" s="88" t="s">
        <v>359</v>
      </c>
      <c r="I61" s="88" t="s">
        <v>130</v>
      </c>
      <c r="J61" s="102"/>
      <c r="K61" s="91">
        <v>6.6699999999952677</v>
      </c>
      <c r="L61" s="89" t="s">
        <v>132</v>
      </c>
      <c r="M61" s="90">
        <v>3.4999999999999996E-3</v>
      </c>
      <c r="N61" s="90">
        <v>2.9899999999982635E-2</v>
      </c>
      <c r="O61" s="91">
        <v>693093.0482640001</v>
      </c>
      <c r="P61" s="103">
        <v>90.55</v>
      </c>
      <c r="Q61" s="91"/>
      <c r="R61" s="91">
        <v>627.59577259100013</v>
      </c>
      <c r="S61" s="92">
        <v>2.2608694673676056E-4</v>
      </c>
      <c r="T61" s="92">
        <f t="shared" si="0"/>
        <v>1.6634436686842117E-2</v>
      </c>
      <c r="U61" s="92">
        <f>R61/'סכום נכסי הקרן'!$C$42</f>
        <v>4.1168011052765564E-3</v>
      </c>
    </row>
    <row r="62" spans="2:21">
      <c r="B62" s="86" t="s">
        <v>389</v>
      </c>
      <c r="C62" s="87">
        <v>3230125</v>
      </c>
      <c r="D62" s="89" t="s">
        <v>119</v>
      </c>
      <c r="E62" s="89" t="s">
        <v>316</v>
      </c>
      <c r="F62" s="88" t="s">
        <v>390</v>
      </c>
      <c r="G62" s="89" t="s">
        <v>332</v>
      </c>
      <c r="H62" s="88" t="s">
        <v>364</v>
      </c>
      <c r="I62" s="88" t="s">
        <v>327</v>
      </c>
      <c r="J62" s="102"/>
      <c r="K62" s="91">
        <v>0.28000000001241426</v>
      </c>
      <c r="L62" s="89" t="s">
        <v>132</v>
      </c>
      <c r="M62" s="90">
        <v>4.9000000000000002E-2</v>
      </c>
      <c r="N62" s="90">
        <v>3.1200000000214424E-2</v>
      </c>
      <c r="O62" s="91">
        <v>30649.560503000008</v>
      </c>
      <c r="P62" s="103">
        <v>115.64</v>
      </c>
      <c r="Q62" s="91"/>
      <c r="R62" s="91">
        <v>35.443151602000007</v>
      </c>
      <c r="S62" s="92">
        <v>2.304432231296436E-4</v>
      </c>
      <c r="T62" s="92">
        <f t="shared" si="0"/>
        <v>9.3942133942613267E-4</v>
      </c>
      <c r="U62" s="92">
        <f>R62/'סכום נכסי הקרן'!$C$42</f>
        <v>2.3249424559889176E-4</v>
      </c>
    </row>
    <row r="63" spans="2:21">
      <c r="B63" s="86" t="s">
        <v>391</v>
      </c>
      <c r="C63" s="87">
        <v>3230265</v>
      </c>
      <c r="D63" s="89" t="s">
        <v>119</v>
      </c>
      <c r="E63" s="89" t="s">
        <v>316</v>
      </c>
      <c r="F63" s="88" t="s">
        <v>390</v>
      </c>
      <c r="G63" s="89" t="s">
        <v>332</v>
      </c>
      <c r="H63" s="88" t="s">
        <v>364</v>
      </c>
      <c r="I63" s="88" t="s">
        <v>327</v>
      </c>
      <c r="J63" s="102"/>
      <c r="K63" s="91">
        <v>3.4399999999937481</v>
      </c>
      <c r="L63" s="89" t="s">
        <v>132</v>
      </c>
      <c r="M63" s="90">
        <v>2.35E-2</v>
      </c>
      <c r="N63" s="90">
        <v>2.4699999999968743E-2</v>
      </c>
      <c r="O63" s="91">
        <v>268467.27966100001</v>
      </c>
      <c r="P63" s="103">
        <v>112.01</v>
      </c>
      <c r="Q63" s="91"/>
      <c r="R63" s="91">
        <v>300.71020150200002</v>
      </c>
      <c r="S63" s="92">
        <v>3.6564797698981357E-4</v>
      </c>
      <c r="T63" s="92">
        <f t="shared" si="0"/>
        <v>7.9703290341192577E-3</v>
      </c>
      <c r="U63" s="92">
        <f>R63/'סכום נכסי הקרן'!$C$42</f>
        <v>1.9725500775769926E-3</v>
      </c>
    </row>
    <row r="64" spans="2:21">
      <c r="B64" s="86" t="s">
        <v>392</v>
      </c>
      <c r="C64" s="87">
        <v>3230190</v>
      </c>
      <c r="D64" s="89" t="s">
        <v>119</v>
      </c>
      <c r="E64" s="89" t="s">
        <v>316</v>
      </c>
      <c r="F64" s="88" t="s">
        <v>390</v>
      </c>
      <c r="G64" s="89" t="s">
        <v>332</v>
      </c>
      <c r="H64" s="88" t="s">
        <v>364</v>
      </c>
      <c r="I64" s="88" t="s">
        <v>327</v>
      </c>
      <c r="J64" s="102"/>
      <c r="K64" s="91">
        <v>1.9699999999960389</v>
      </c>
      <c r="L64" s="89" t="s">
        <v>132</v>
      </c>
      <c r="M64" s="90">
        <v>1.7600000000000001E-2</v>
      </c>
      <c r="N64" s="90">
        <v>2.4799999999973593E-2</v>
      </c>
      <c r="O64" s="91">
        <v>201118.11752300002</v>
      </c>
      <c r="P64" s="103">
        <v>110.64</v>
      </c>
      <c r="Q64" s="91">
        <v>4.697420450000001</v>
      </c>
      <c r="R64" s="91">
        <v>227.21450567000005</v>
      </c>
      <c r="S64" s="92">
        <v>1.523762519728127E-4</v>
      </c>
      <c r="T64" s="92">
        <f t="shared" si="0"/>
        <v>6.0223243590311363E-3</v>
      </c>
      <c r="U64" s="92">
        <f>R64/'סכום נכסי הקרן'!$C$42</f>
        <v>1.4904449152284434E-3</v>
      </c>
    </row>
    <row r="65" spans="2:21">
      <c r="B65" s="86" t="s">
        <v>393</v>
      </c>
      <c r="C65" s="87">
        <v>3230232</v>
      </c>
      <c r="D65" s="89" t="s">
        <v>119</v>
      </c>
      <c r="E65" s="89" t="s">
        <v>316</v>
      </c>
      <c r="F65" s="88" t="s">
        <v>390</v>
      </c>
      <c r="G65" s="89" t="s">
        <v>332</v>
      </c>
      <c r="H65" s="88" t="s">
        <v>364</v>
      </c>
      <c r="I65" s="88" t="s">
        <v>327</v>
      </c>
      <c r="J65" s="102"/>
      <c r="K65" s="91">
        <v>2.6599999999955286</v>
      </c>
      <c r="L65" s="89" t="s">
        <v>132</v>
      </c>
      <c r="M65" s="90">
        <v>2.1499999999999998E-2</v>
      </c>
      <c r="N65" s="90">
        <v>2.489999999996487E-2</v>
      </c>
      <c r="O65" s="91">
        <v>279776.52347600006</v>
      </c>
      <c r="P65" s="103">
        <v>111.92</v>
      </c>
      <c r="Q65" s="91"/>
      <c r="R65" s="91">
        <v>313.12590609000006</v>
      </c>
      <c r="S65" s="92">
        <v>2.2908215422914408E-4</v>
      </c>
      <c r="T65" s="92">
        <f t="shared" si="0"/>
        <v>8.2994074965808181E-3</v>
      </c>
      <c r="U65" s="92">
        <f>R65/'סכום נכסי הקרן'!$C$42</f>
        <v>2.0539926057183918E-3</v>
      </c>
    </row>
    <row r="66" spans="2:21">
      <c r="B66" s="86" t="s">
        <v>394</v>
      </c>
      <c r="C66" s="87">
        <v>3230273</v>
      </c>
      <c r="D66" s="89" t="s">
        <v>119</v>
      </c>
      <c r="E66" s="89" t="s">
        <v>316</v>
      </c>
      <c r="F66" s="88" t="s">
        <v>390</v>
      </c>
      <c r="G66" s="89" t="s">
        <v>332</v>
      </c>
      <c r="H66" s="88" t="s">
        <v>364</v>
      </c>
      <c r="I66" s="88" t="s">
        <v>327</v>
      </c>
      <c r="J66" s="102"/>
      <c r="K66" s="91">
        <v>4.4900000000038895</v>
      </c>
      <c r="L66" s="89" t="s">
        <v>132</v>
      </c>
      <c r="M66" s="90">
        <v>2.2499999999999999E-2</v>
      </c>
      <c r="N66" s="90">
        <v>2.7200000000026231E-2</v>
      </c>
      <c r="O66" s="91">
        <v>374076.83072700014</v>
      </c>
      <c r="P66" s="103">
        <v>109.63</v>
      </c>
      <c r="Q66" s="91">
        <v>32.195539772000004</v>
      </c>
      <c r="R66" s="91">
        <v>442.29596927200004</v>
      </c>
      <c r="S66" s="92">
        <v>4.0104968260537164E-4</v>
      </c>
      <c r="T66" s="92">
        <f t="shared" si="0"/>
        <v>1.1723062230527933E-2</v>
      </c>
      <c r="U66" s="92">
        <f>R66/'סכום נכסי הקרן'!$C$42</f>
        <v>2.901301466134903E-3</v>
      </c>
    </row>
    <row r="67" spans="2:21">
      <c r="B67" s="86" t="s">
        <v>395</v>
      </c>
      <c r="C67" s="87">
        <v>3230372</v>
      </c>
      <c r="D67" s="89" t="s">
        <v>119</v>
      </c>
      <c r="E67" s="89" t="s">
        <v>316</v>
      </c>
      <c r="F67" s="88" t="s">
        <v>390</v>
      </c>
      <c r="G67" s="89" t="s">
        <v>332</v>
      </c>
      <c r="H67" s="88" t="s">
        <v>364</v>
      </c>
      <c r="I67" s="88" t="s">
        <v>327</v>
      </c>
      <c r="J67" s="102"/>
      <c r="K67" s="91">
        <v>4.6799999999806232</v>
      </c>
      <c r="L67" s="89" t="s">
        <v>132</v>
      </c>
      <c r="M67" s="90">
        <v>6.5000000000000006E-3</v>
      </c>
      <c r="N67" s="90">
        <v>2.4799999999892991E-2</v>
      </c>
      <c r="O67" s="91">
        <v>134466.673664</v>
      </c>
      <c r="P67" s="103">
        <v>101.31</v>
      </c>
      <c r="Q67" s="91">
        <v>2.0808442380000001</v>
      </c>
      <c r="R67" s="91">
        <v>138.30903132600002</v>
      </c>
      <c r="S67" s="92">
        <v>2.6987668051720357E-4</v>
      </c>
      <c r="T67" s="92">
        <f t="shared" si="0"/>
        <v>3.6658832409155765E-3</v>
      </c>
      <c r="U67" s="92">
        <f>R67/'סכום נכסי הקרן'!$C$42</f>
        <v>9.0725718352420274E-4</v>
      </c>
    </row>
    <row r="68" spans="2:21">
      <c r="B68" s="86" t="s">
        <v>396</v>
      </c>
      <c r="C68" s="87">
        <v>3230398</v>
      </c>
      <c r="D68" s="89" t="s">
        <v>119</v>
      </c>
      <c r="E68" s="89" t="s">
        <v>316</v>
      </c>
      <c r="F68" s="88" t="s">
        <v>390</v>
      </c>
      <c r="G68" s="89" t="s">
        <v>332</v>
      </c>
      <c r="H68" s="88" t="s">
        <v>364</v>
      </c>
      <c r="I68" s="88" t="s">
        <v>327</v>
      </c>
      <c r="J68" s="102"/>
      <c r="K68" s="91">
        <v>5.4200000006103677</v>
      </c>
      <c r="L68" s="89" t="s">
        <v>132</v>
      </c>
      <c r="M68" s="90">
        <v>1.43E-2</v>
      </c>
      <c r="N68" s="90">
        <v>2.8100000004821026E-2</v>
      </c>
      <c r="O68" s="91">
        <v>2161.4339340000006</v>
      </c>
      <c r="P68" s="103">
        <v>102.63</v>
      </c>
      <c r="Q68" s="91">
        <v>4.2650689000000006E-2</v>
      </c>
      <c r="R68" s="91">
        <v>2.2609303110000005</v>
      </c>
      <c r="S68" s="92">
        <v>5.429578208888448E-6</v>
      </c>
      <c r="T68" s="92">
        <f t="shared" si="0"/>
        <v>5.992599656371729E-5</v>
      </c>
      <c r="U68" s="92">
        <f>R68/'סכום נכסי הקרן'!$C$42</f>
        <v>1.4830884479752385E-5</v>
      </c>
    </row>
    <row r="69" spans="2:21">
      <c r="B69" s="86" t="s">
        <v>397</v>
      </c>
      <c r="C69" s="87">
        <v>3230422</v>
      </c>
      <c r="D69" s="89" t="s">
        <v>119</v>
      </c>
      <c r="E69" s="89" t="s">
        <v>316</v>
      </c>
      <c r="F69" s="88" t="s">
        <v>390</v>
      </c>
      <c r="G69" s="89" t="s">
        <v>332</v>
      </c>
      <c r="H69" s="88" t="s">
        <v>364</v>
      </c>
      <c r="I69" s="88" t="s">
        <v>327</v>
      </c>
      <c r="J69" s="102"/>
      <c r="K69" s="91">
        <v>6.2600000000007299</v>
      </c>
      <c r="L69" s="89" t="s">
        <v>132</v>
      </c>
      <c r="M69" s="90">
        <v>2.5000000000000001E-3</v>
      </c>
      <c r="N69" s="90">
        <v>2.719999999999469E-2</v>
      </c>
      <c r="O69" s="91">
        <v>315650.7101860001</v>
      </c>
      <c r="P69" s="103">
        <v>92.99</v>
      </c>
      <c r="Q69" s="91">
        <v>7.8751393860000007</v>
      </c>
      <c r="R69" s="91">
        <v>301.39873480300008</v>
      </c>
      <c r="S69" s="92">
        <v>2.4854230696838597E-4</v>
      </c>
      <c r="T69" s="92">
        <f t="shared" si="0"/>
        <v>7.9885786210388485E-3</v>
      </c>
      <c r="U69" s="92">
        <f>R69/'סכום נכסי הקרן'!$C$42</f>
        <v>1.9770666068118442E-3</v>
      </c>
    </row>
    <row r="70" spans="2:21">
      <c r="B70" s="86" t="s">
        <v>398</v>
      </c>
      <c r="C70" s="87">
        <v>1194638</v>
      </c>
      <c r="D70" s="89" t="s">
        <v>119</v>
      </c>
      <c r="E70" s="89" t="s">
        <v>316</v>
      </c>
      <c r="F70" s="88" t="s">
        <v>390</v>
      </c>
      <c r="G70" s="89" t="s">
        <v>332</v>
      </c>
      <c r="H70" s="88" t="s">
        <v>364</v>
      </c>
      <c r="I70" s="88" t="s">
        <v>327</v>
      </c>
      <c r="J70" s="102"/>
      <c r="K70" s="91">
        <v>7.0099999999982945</v>
      </c>
      <c r="L70" s="89" t="s">
        <v>132</v>
      </c>
      <c r="M70" s="90">
        <v>3.61E-2</v>
      </c>
      <c r="N70" s="90">
        <v>3.1499999999974652E-2</v>
      </c>
      <c r="O70" s="91">
        <v>205262.19532500004</v>
      </c>
      <c r="P70" s="103">
        <v>104.74</v>
      </c>
      <c r="Q70" s="91">
        <v>1.9754640250000002</v>
      </c>
      <c r="R70" s="91">
        <v>216.96708663700002</v>
      </c>
      <c r="S70" s="92">
        <v>4.4677285986204741E-4</v>
      </c>
      <c r="T70" s="92">
        <f t="shared" si="0"/>
        <v>5.7507163422909286E-3</v>
      </c>
      <c r="U70" s="92">
        <f>R70/'סכום נכסי הקרן'!$C$42</f>
        <v>1.4232255555008896E-3</v>
      </c>
    </row>
    <row r="71" spans="2:21">
      <c r="B71" s="86" t="s">
        <v>399</v>
      </c>
      <c r="C71" s="87">
        <v>1940626</v>
      </c>
      <c r="D71" s="89" t="s">
        <v>119</v>
      </c>
      <c r="E71" s="89" t="s">
        <v>316</v>
      </c>
      <c r="F71" s="88">
        <v>520032640</v>
      </c>
      <c r="G71" s="89" t="s">
        <v>318</v>
      </c>
      <c r="H71" s="88" t="s">
        <v>359</v>
      </c>
      <c r="I71" s="88" t="s">
        <v>130</v>
      </c>
      <c r="J71" s="102"/>
      <c r="K71" s="91">
        <v>0.4999999999966066</v>
      </c>
      <c r="L71" s="89" t="s">
        <v>132</v>
      </c>
      <c r="M71" s="90">
        <v>1.5900000000000001E-2</v>
      </c>
      <c r="N71" s="90">
        <v>3.1999999999918559E-2</v>
      </c>
      <c r="O71" s="91">
        <v>2.6679840000000006</v>
      </c>
      <c r="P71" s="103">
        <v>5522400</v>
      </c>
      <c r="Q71" s="91"/>
      <c r="R71" s="91">
        <v>147.33673068099998</v>
      </c>
      <c r="S71" s="92">
        <v>1.782220440881764E-4</v>
      </c>
      <c r="T71" s="92">
        <f t="shared" si="0"/>
        <v>3.905162566728463E-3</v>
      </c>
      <c r="U71" s="92">
        <f>R71/'סכום נכסי הקרן'!$C$42</f>
        <v>9.6647562365061287E-4</v>
      </c>
    </row>
    <row r="72" spans="2:21">
      <c r="B72" s="86" t="s">
        <v>400</v>
      </c>
      <c r="C72" s="87">
        <v>1940725</v>
      </c>
      <c r="D72" s="89" t="s">
        <v>119</v>
      </c>
      <c r="E72" s="89" t="s">
        <v>316</v>
      </c>
      <c r="F72" s="88">
        <v>520032640</v>
      </c>
      <c r="G72" s="89" t="s">
        <v>318</v>
      </c>
      <c r="H72" s="88" t="s">
        <v>359</v>
      </c>
      <c r="I72" s="88" t="s">
        <v>130</v>
      </c>
      <c r="J72" s="102"/>
      <c r="K72" s="91">
        <v>2.8099999999939227</v>
      </c>
      <c r="L72" s="89" t="s">
        <v>132</v>
      </c>
      <c r="M72" s="90">
        <v>2.5899999999999999E-2</v>
      </c>
      <c r="N72" s="90">
        <v>3.1499999999938376E-2</v>
      </c>
      <c r="O72" s="91">
        <v>4.3212620000000008</v>
      </c>
      <c r="P72" s="103">
        <v>5445000</v>
      </c>
      <c r="Q72" s="91"/>
      <c r="R72" s="91">
        <v>235.29268710300002</v>
      </c>
      <c r="S72" s="92">
        <v>2.0457614922122808E-4</v>
      </c>
      <c r="T72" s="92">
        <f t="shared" si="0"/>
        <v>6.2364366960809799E-3</v>
      </c>
      <c r="U72" s="92">
        <f>R72/'סכום נכסי הקרן'!$C$42</f>
        <v>1.5434348614715514E-3</v>
      </c>
    </row>
    <row r="73" spans="2:21">
      <c r="B73" s="86" t="s">
        <v>401</v>
      </c>
      <c r="C73" s="87">
        <v>1940691</v>
      </c>
      <c r="D73" s="89" t="s">
        <v>119</v>
      </c>
      <c r="E73" s="89" t="s">
        <v>316</v>
      </c>
      <c r="F73" s="88">
        <v>520032640</v>
      </c>
      <c r="G73" s="89" t="s">
        <v>318</v>
      </c>
      <c r="H73" s="88" t="s">
        <v>359</v>
      </c>
      <c r="I73" s="88" t="s">
        <v>130</v>
      </c>
      <c r="J73" s="102"/>
      <c r="K73" s="91">
        <v>1.7399999999941795</v>
      </c>
      <c r="L73" s="89" t="s">
        <v>132</v>
      </c>
      <c r="M73" s="90">
        <v>2.0199999999999999E-2</v>
      </c>
      <c r="N73" s="90">
        <v>3.2399999999900217E-2</v>
      </c>
      <c r="O73" s="91">
        <v>2.2123490000000006</v>
      </c>
      <c r="P73" s="103">
        <v>5436000</v>
      </c>
      <c r="Q73" s="91"/>
      <c r="R73" s="91">
        <v>120.263301455</v>
      </c>
      <c r="S73" s="92">
        <v>1.0512468519838445E-4</v>
      </c>
      <c r="T73" s="92">
        <f t="shared" si="0"/>
        <v>3.1875808620328698E-3</v>
      </c>
      <c r="U73" s="92">
        <f>R73/'סכום נכסי הקרן'!$C$42</f>
        <v>7.8888372735551402E-4</v>
      </c>
    </row>
    <row r="74" spans="2:21">
      <c r="B74" s="86" t="s">
        <v>402</v>
      </c>
      <c r="C74" s="87">
        <v>6620462</v>
      </c>
      <c r="D74" s="89" t="s">
        <v>119</v>
      </c>
      <c r="E74" s="89" t="s">
        <v>316</v>
      </c>
      <c r="F74" s="88" t="s">
        <v>334</v>
      </c>
      <c r="G74" s="89" t="s">
        <v>318</v>
      </c>
      <c r="H74" s="88" t="s">
        <v>359</v>
      </c>
      <c r="I74" s="88" t="s">
        <v>130</v>
      </c>
      <c r="J74" s="102"/>
      <c r="K74" s="91">
        <v>2.960000000012307</v>
      </c>
      <c r="L74" s="89" t="s">
        <v>132</v>
      </c>
      <c r="M74" s="90">
        <v>2.9700000000000001E-2</v>
      </c>
      <c r="N74" s="90">
        <v>2.8400000000095283E-2</v>
      </c>
      <c r="O74" s="91">
        <v>1.7721020000000005</v>
      </c>
      <c r="P74" s="103">
        <v>5686000</v>
      </c>
      <c r="Q74" s="91"/>
      <c r="R74" s="91">
        <v>100.76171950599999</v>
      </c>
      <c r="S74" s="92">
        <v>1.2657871428571431E-4</v>
      </c>
      <c r="T74" s="92">
        <f t="shared" si="0"/>
        <v>2.6706910989220665E-3</v>
      </c>
      <c r="U74" s="92">
        <f>R74/'סכום נכסי הקרן'!$C$42</f>
        <v>6.6096040851154657E-4</v>
      </c>
    </row>
    <row r="75" spans="2:21">
      <c r="B75" s="86" t="s">
        <v>403</v>
      </c>
      <c r="C75" s="87">
        <v>6620553</v>
      </c>
      <c r="D75" s="89" t="s">
        <v>119</v>
      </c>
      <c r="E75" s="89" t="s">
        <v>316</v>
      </c>
      <c r="F75" s="88" t="s">
        <v>334</v>
      </c>
      <c r="G75" s="89" t="s">
        <v>318</v>
      </c>
      <c r="H75" s="88" t="s">
        <v>359</v>
      </c>
      <c r="I75" s="88" t="s">
        <v>130</v>
      </c>
      <c r="J75" s="102"/>
      <c r="K75" s="91">
        <v>4.6200000000181092</v>
      </c>
      <c r="L75" s="89" t="s">
        <v>132</v>
      </c>
      <c r="M75" s="90">
        <v>8.3999999999999995E-3</v>
      </c>
      <c r="N75" s="90">
        <v>3.3800000000196173E-2</v>
      </c>
      <c r="O75" s="91">
        <v>1.1053200000000003</v>
      </c>
      <c r="P75" s="103">
        <v>4796011</v>
      </c>
      <c r="Q75" s="91"/>
      <c r="R75" s="91">
        <v>53.011258242000018</v>
      </c>
      <c r="S75" s="92">
        <v>1.3898151640890234E-4</v>
      </c>
      <c r="T75" s="92">
        <f t="shared" si="0"/>
        <v>1.4050643064019775E-3</v>
      </c>
      <c r="U75" s="92">
        <f>R75/'סכום נכסי הקרן'!$C$42</f>
        <v>3.4773466625147282E-4</v>
      </c>
    </row>
    <row r="76" spans="2:21">
      <c r="B76" s="86" t="s">
        <v>404</v>
      </c>
      <c r="C76" s="87">
        <v>1191329</v>
      </c>
      <c r="D76" s="89" t="s">
        <v>119</v>
      </c>
      <c r="E76" s="89" t="s">
        <v>316</v>
      </c>
      <c r="F76" s="88" t="s">
        <v>334</v>
      </c>
      <c r="G76" s="89" t="s">
        <v>318</v>
      </c>
      <c r="H76" s="88" t="s">
        <v>359</v>
      </c>
      <c r="I76" s="88" t="s">
        <v>130</v>
      </c>
      <c r="J76" s="102"/>
      <c r="K76" s="91">
        <v>4.9900000000119524</v>
      </c>
      <c r="L76" s="89" t="s">
        <v>132</v>
      </c>
      <c r="M76" s="90">
        <v>3.0899999999999997E-2</v>
      </c>
      <c r="N76" s="90">
        <v>3.3400000000067875E-2</v>
      </c>
      <c r="O76" s="91">
        <v>2.6295160000000006</v>
      </c>
      <c r="P76" s="103">
        <v>5154899</v>
      </c>
      <c r="Q76" s="91"/>
      <c r="R76" s="91">
        <v>135.548863262</v>
      </c>
      <c r="S76" s="92">
        <v>1.3839557894736846E-4</v>
      </c>
      <c r="T76" s="92">
        <f t="shared" ref="T76:T139" si="1">IFERROR(R76/$R$11,0)</f>
        <v>3.592724939169695E-3</v>
      </c>
      <c r="U76" s="92">
        <f>R76/'סכום נכסי הקרן'!$C$42</f>
        <v>8.8915148008755838E-4</v>
      </c>
    </row>
    <row r="77" spans="2:21">
      <c r="B77" s="86" t="s">
        <v>405</v>
      </c>
      <c r="C77" s="87">
        <v>1157569</v>
      </c>
      <c r="D77" s="89" t="s">
        <v>119</v>
      </c>
      <c r="E77" s="89" t="s">
        <v>316</v>
      </c>
      <c r="F77" s="88" t="s">
        <v>406</v>
      </c>
      <c r="G77" s="89" t="s">
        <v>332</v>
      </c>
      <c r="H77" s="88" t="s">
        <v>364</v>
      </c>
      <c r="I77" s="88" t="s">
        <v>327</v>
      </c>
      <c r="J77" s="102"/>
      <c r="K77" s="91">
        <v>3.2299999999991083</v>
      </c>
      <c r="L77" s="89" t="s">
        <v>132</v>
      </c>
      <c r="M77" s="90">
        <v>1.4199999999999999E-2</v>
      </c>
      <c r="N77" s="90">
        <v>2.6799999999938397E-2</v>
      </c>
      <c r="O77" s="91">
        <v>115968.79475500001</v>
      </c>
      <c r="P77" s="103">
        <v>106.38</v>
      </c>
      <c r="Q77" s="91"/>
      <c r="R77" s="91">
        <v>123.36760055700003</v>
      </c>
      <c r="S77" s="92">
        <v>1.2044964851316981E-4</v>
      </c>
      <c r="T77" s="92">
        <f t="shared" si="1"/>
        <v>3.2698603628269146E-3</v>
      </c>
      <c r="U77" s="92">
        <f>R77/'סכום נכסי הקרן'!$C$42</f>
        <v>8.0924680584067024E-4</v>
      </c>
    </row>
    <row r="78" spans="2:21">
      <c r="B78" s="86" t="s">
        <v>407</v>
      </c>
      <c r="C78" s="87">
        <v>1129899</v>
      </c>
      <c r="D78" s="89" t="s">
        <v>119</v>
      </c>
      <c r="E78" s="89" t="s">
        <v>316</v>
      </c>
      <c r="F78" s="88" t="s">
        <v>408</v>
      </c>
      <c r="G78" s="89" t="s">
        <v>332</v>
      </c>
      <c r="H78" s="88" t="s">
        <v>364</v>
      </c>
      <c r="I78" s="88" t="s">
        <v>327</v>
      </c>
      <c r="J78" s="102"/>
      <c r="K78" s="91">
        <v>0.70999999996046059</v>
      </c>
      <c r="L78" s="89" t="s">
        <v>132</v>
      </c>
      <c r="M78" s="90">
        <v>0.04</v>
      </c>
      <c r="N78" s="90">
        <v>2.8400000000744264E-2</v>
      </c>
      <c r="O78" s="91">
        <v>7653.1190370000013</v>
      </c>
      <c r="P78" s="103">
        <v>112.36</v>
      </c>
      <c r="Q78" s="91"/>
      <c r="R78" s="91">
        <v>8.5990449540000036</v>
      </c>
      <c r="S78" s="92">
        <v>4.7003028592701968E-5</v>
      </c>
      <c r="T78" s="92">
        <f t="shared" si="1"/>
        <v>2.279178335827329E-4</v>
      </c>
      <c r="U78" s="92">
        <f>R78/'סכום נכסי הקרן'!$C$42</f>
        <v>5.640662241047362E-5</v>
      </c>
    </row>
    <row r="79" spans="2:21">
      <c r="B79" s="86" t="s">
        <v>409</v>
      </c>
      <c r="C79" s="87">
        <v>1136753</v>
      </c>
      <c r="D79" s="89" t="s">
        <v>119</v>
      </c>
      <c r="E79" s="89" t="s">
        <v>316</v>
      </c>
      <c r="F79" s="88" t="s">
        <v>408</v>
      </c>
      <c r="G79" s="89" t="s">
        <v>332</v>
      </c>
      <c r="H79" s="88" t="s">
        <v>364</v>
      </c>
      <c r="I79" s="88" t="s">
        <v>327</v>
      </c>
      <c r="J79" s="102"/>
      <c r="K79" s="91">
        <v>3.0500000000045477</v>
      </c>
      <c r="L79" s="89" t="s">
        <v>132</v>
      </c>
      <c r="M79" s="90">
        <v>0.04</v>
      </c>
      <c r="N79" s="90">
        <v>2.5300000000024348E-2</v>
      </c>
      <c r="O79" s="91">
        <v>290283.86908600008</v>
      </c>
      <c r="P79" s="103">
        <v>117.41</v>
      </c>
      <c r="Q79" s="91"/>
      <c r="R79" s="91">
        <v>340.8222976890001</v>
      </c>
      <c r="S79" s="92">
        <v>3.1188608823613448E-4</v>
      </c>
      <c r="T79" s="92">
        <f t="shared" si="1"/>
        <v>9.0335008296278472E-3</v>
      </c>
      <c r="U79" s="92">
        <f>R79/'סכום נכסי הקרן'!$C$42</f>
        <v>2.2356709096945436E-3</v>
      </c>
    </row>
    <row r="80" spans="2:21">
      <c r="B80" s="86" t="s">
        <v>410</v>
      </c>
      <c r="C80" s="87">
        <v>1138544</v>
      </c>
      <c r="D80" s="89" t="s">
        <v>119</v>
      </c>
      <c r="E80" s="89" t="s">
        <v>316</v>
      </c>
      <c r="F80" s="88" t="s">
        <v>408</v>
      </c>
      <c r="G80" s="89" t="s">
        <v>332</v>
      </c>
      <c r="H80" s="88" t="s">
        <v>364</v>
      </c>
      <c r="I80" s="88" t="s">
        <v>327</v>
      </c>
      <c r="J80" s="102"/>
      <c r="K80" s="91">
        <v>4.4200000000011475</v>
      </c>
      <c r="L80" s="89" t="s">
        <v>132</v>
      </c>
      <c r="M80" s="90">
        <v>3.5000000000000003E-2</v>
      </c>
      <c r="N80" s="90">
        <v>2.68999999999847E-2</v>
      </c>
      <c r="O80" s="91">
        <v>89040.699960000013</v>
      </c>
      <c r="P80" s="103">
        <v>117.45</v>
      </c>
      <c r="Q80" s="91"/>
      <c r="R80" s="91">
        <v>104.578302464</v>
      </c>
      <c r="S80" s="92">
        <v>9.9836702636529022E-5</v>
      </c>
      <c r="T80" s="92">
        <f t="shared" si="1"/>
        <v>2.7718496955022025E-3</v>
      </c>
      <c r="U80" s="92">
        <f>R80/'סכום נכסי הקרן'!$C$42</f>
        <v>6.8599581127566558E-4</v>
      </c>
    </row>
    <row r="81" spans="2:21">
      <c r="B81" s="86" t="s">
        <v>411</v>
      </c>
      <c r="C81" s="87">
        <v>1171271</v>
      </c>
      <c r="D81" s="89" t="s">
        <v>119</v>
      </c>
      <c r="E81" s="89" t="s">
        <v>316</v>
      </c>
      <c r="F81" s="88" t="s">
        <v>408</v>
      </c>
      <c r="G81" s="89" t="s">
        <v>332</v>
      </c>
      <c r="H81" s="88" t="s">
        <v>364</v>
      </c>
      <c r="I81" s="88" t="s">
        <v>327</v>
      </c>
      <c r="J81" s="102"/>
      <c r="K81" s="91">
        <v>6.7000000000034099</v>
      </c>
      <c r="L81" s="89" t="s">
        <v>132</v>
      </c>
      <c r="M81" s="90">
        <v>2.5000000000000001E-2</v>
      </c>
      <c r="N81" s="90">
        <v>2.8000000000022739E-2</v>
      </c>
      <c r="O81" s="91">
        <v>161136.20204200002</v>
      </c>
      <c r="P81" s="103">
        <v>109.15</v>
      </c>
      <c r="Q81" s="91"/>
      <c r="R81" s="91">
        <v>175.88016298200003</v>
      </c>
      <c r="S81" s="92">
        <v>2.5959647646169547E-4</v>
      </c>
      <c r="T81" s="92">
        <f t="shared" si="1"/>
        <v>4.6617067280696773E-3</v>
      </c>
      <c r="U81" s="92">
        <f>R81/'סכום נכסי הקרן'!$C$42</f>
        <v>1.1537102080392534E-3</v>
      </c>
    </row>
    <row r="82" spans="2:21">
      <c r="B82" s="86" t="s">
        <v>412</v>
      </c>
      <c r="C82" s="87">
        <v>1410307</v>
      </c>
      <c r="D82" s="89" t="s">
        <v>119</v>
      </c>
      <c r="E82" s="89" t="s">
        <v>316</v>
      </c>
      <c r="F82" s="88" t="s">
        <v>413</v>
      </c>
      <c r="G82" s="89" t="s">
        <v>128</v>
      </c>
      <c r="H82" s="88" t="s">
        <v>364</v>
      </c>
      <c r="I82" s="88" t="s">
        <v>327</v>
      </c>
      <c r="J82" s="102"/>
      <c r="K82" s="91">
        <v>1.5699999999959093</v>
      </c>
      <c r="L82" s="89" t="s">
        <v>132</v>
      </c>
      <c r="M82" s="90">
        <v>1.8000000000000002E-2</v>
      </c>
      <c r="N82" s="90">
        <v>2.8699999999967113E-2</v>
      </c>
      <c r="O82" s="91">
        <v>114092.03628200002</v>
      </c>
      <c r="P82" s="103">
        <v>109.27</v>
      </c>
      <c r="Q82" s="91"/>
      <c r="R82" s="91">
        <v>124.668373243</v>
      </c>
      <c r="S82" s="92">
        <v>1.1705306780714669E-4</v>
      </c>
      <c r="T82" s="92">
        <f t="shared" si="1"/>
        <v>3.3043373651175934E-3</v>
      </c>
      <c r="U82" s="92">
        <f>R82/'סכום נכסי הקרן'!$C$42</f>
        <v>8.1777940383655895E-4</v>
      </c>
    </row>
    <row r="83" spans="2:21">
      <c r="B83" s="86" t="s">
        <v>414</v>
      </c>
      <c r="C83" s="87">
        <v>1192749</v>
      </c>
      <c r="D83" s="89" t="s">
        <v>119</v>
      </c>
      <c r="E83" s="89" t="s">
        <v>316</v>
      </c>
      <c r="F83" s="88" t="s">
        <v>413</v>
      </c>
      <c r="G83" s="89" t="s">
        <v>128</v>
      </c>
      <c r="H83" s="88" t="s">
        <v>364</v>
      </c>
      <c r="I83" s="88" t="s">
        <v>327</v>
      </c>
      <c r="J83" s="102"/>
      <c r="K83" s="91">
        <v>4.0599999999894623</v>
      </c>
      <c r="L83" s="89" t="s">
        <v>132</v>
      </c>
      <c r="M83" s="90">
        <v>2.2000000000000002E-2</v>
      </c>
      <c r="N83" s="90">
        <v>2.8899999999938992E-2</v>
      </c>
      <c r="O83" s="91">
        <v>72452.198619000003</v>
      </c>
      <c r="P83" s="103">
        <v>99.54</v>
      </c>
      <c r="Q83" s="91"/>
      <c r="R83" s="91">
        <v>72.118918096000002</v>
      </c>
      <c r="S83" s="92">
        <v>2.5694866746634566E-4</v>
      </c>
      <c r="T83" s="92">
        <f t="shared" si="1"/>
        <v>1.9115131576472122E-3</v>
      </c>
      <c r="U83" s="92">
        <f>R83/'סכום נכסי הקרן'!$C$42</f>
        <v>4.7307399873524876E-4</v>
      </c>
    </row>
    <row r="84" spans="2:21">
      <c r="B84" s="86" t="s">
        <v>415</v>
      </c>
      <c r="C84" s="87">
        <v>1110915</v>
      </c>
      <c r="D84" s="89" t="s">
        <v>119</v>
      </c>
      <c r="E84" s="89" t="s">
        <v>316</v>
      </c>
      <c r="F84" s="88" t="s">
        <v>416</v>
      </c>
      <c r="G84" s="89" t="s">
        <v>417</v>
      </c>
      <c r="H84" s="88" t="s">
        <v>418</v>
      </c>
      <c r="I84" s="88" t="s">
        <v>327</v>
      </c>
      <c r="J84" s="102"/>
      <c r="K84" s="91">
        <v>5.9200000000015098</v>
      </c>
      <c r="L84" s="89" t="s">
        <v>132</v>
      </c>
      <c r="M84" s="90">
        <v>5.1500000000000004E-2</v>
      </c>
      <c r="N84" s="90">
        <v>2.9200000000015099E-2</v>
      </c>
      <c r="O84" s="91">
        <v>453763.02526500006</v>
      </c>
      <c r="P84" s="103">
        <v>151.80000000000001</v>
      </c>
      <c r="Q84" s="91"/>
      <c r="R84" s="91">
        <v>688.81224821300009</v>
      </c>
      <c r="S84" s="92">
        <v>1.4509411737723244E-4</v>
      </c>
      <c r="T84" s="92">
        <f t="shared" si="1"/>
        <v>1.8256980420241979E-2</v>
      </c>
      <c r="U84" s="92">
        <f>R84/'סכום נכסי הקרן'!$C$42</f>
        <v>4.5183590276018587E-3</v>
      </c>
    </row>
    <row r="85" spans="2:21">
      <c r="B85" s="86" t="s">
        <v>419</v>
      </c>
      <c r="C85" s="87">
        <v>2300184</v>
      </c>
      <c r="D85" s="89" t="s">
        <v>119</v>
      </c>
      <c r="E85" s="89" t="s">
        <v>316</v>
      </c>
      <c r="F85" s="88" t="s">
        <v>420</v>
      </c>
      <c r="G85" s="89" t="s">
        <v>155</v>
      </c>
      <c r="H85" s="88" t="s">
        <v>421</v>
      </c>
      <c r="I85" s="88" t="s">
        <v>130</v>
      </c>
      <c r="J85" s="102"/>
      <c r="K85" s="91">
        <v>1.4000000000000001</v>
      </c>
      <c r="L85" s="89" t="s">
        <v>132</v>
      </c>
      <c r="M85" s="90">
        <v>2.2000000000000002E-2</v>
      </c>
      <c r="N85" s="90">
        <v>2.4400000000021228E-2</v>
      </c>
      <c r="O85" s="91">
        <v>85249.27549900001</v>
      </c>
      <c r="P85" s="103">
        <v>110.51</v>
      </c>
      <c r="Q85" s="91"/>
      <c r="R85" s="91">
        <v>94.208973270000016</v>
      </c>
      <c r="S85" s="92">
        <v>1.0743241101347865E-4</v>
      </c>
      <c r="T85" s="92">
        <f t="shared" si="1"/>
        <v>2.497010447859555E-3</v>
      </c>
      <c r="U85" s="92">
        <f>R85/'סכום נכסי הקרן'!$C$42</f>
        <v>6.1797676501823421E-4</v>
      </c>
    </row>
    <row r="86" spans="2:21">
      <c r="B86" s="86" t="s">
        <v>422</v>
      </c>
      <c r="C86" s="87">
        <v>2300242</v>
      </c>
      <c r="D86" s="89" t="s">
        <v>119</v>
      </c>
      <c r="E86" s="89" t="s">
        <v>316</v>
      </c>
      <c r="F86" s="88" t="s">
        <v>420</v>
      </c>
      <c r="G86" s="89" t="s">
        <v>155</v>
      </c>
      <c r="H86" s="88" t="s">
        <v>421</v>
      </c>
      <c r="I86" s="88" t="s">
        <v>130</v>
      </c>
      <c r="J86" s="102"/>
      <c r="K86" s="91">
        <v>4.7100000000248965</v>
      </c>
      <c r="L86" s="89" t="s">
        <v>132</v>
      </c>
      <c r="M86" s="90">
        <v>1.7000000000000001E-2</v>
      </c>
      <c r="N86" s="90">
        <v>2.2900000000138029E-2</v>
      </c>
      <c r="O86" s="91">
        <v>73096.825096000015</v>
      </c>
      <c r="P86" s="103">
        <v>106.05</v>
      </c>
      <c r="Q86" s="91"/>
      <c r="R86" s="91">
        <v>77.519186617000017</v>
      </c>
      <c r="S86" s="92">
        <v>5.7591019110648907E-5</v>
      </c>
      <c r="T86" s="92">
        <f t="shared" si="1"/>
        <v>2.0546473671618185E-3</v>
      </c>
      <c r="U86" s="92">
        <f>R86/'סכום נכסי הקרן'!$C$42</f>
        <v>5.0849780556597353E-4</v>
      </c>
    </row>
    <row r="87" spans="2:21">
      <c r="B87" s="86" t="s">
        <v>423</v>
      </c>
      <c r="C87" s="87">
        <v>2300317</v>
      </c>
      <c r="D87" s="89" t="s">
        <v>119</v>
      </c>
      <c r="E87" s="89" t="s">
        <v>316</v>
      </c>
      <c r="F87" s="88" t="s">
        <v>420</v>
      </c>
      <c r="G87" s="89" t="s">
        <v>155</v>
      </c>
      <c r="H87" s="88" t="s">
        <v>421</v>
      </c>
      <c r="I87" s="88" t="s">
        <v>130</v>
      </c>
      <c r="J87" s="102"/>
      <c r="K87" s="91">
        <v>9.5799999998823644</v>
      </c>
      <c r="L87" s="89" t="s">
        <v>132</v>
      </c>
      <c r="M87" s="90">
        <v>5.7999999999999996E-3</v>
      </c>
      <c r="N87" s="90">
        <v>2.5099999999602753E-2</v>
      </c>
      <c r="O87" s="91">
        <v>36109.317455999997</v>
      </c>
      <c r="P87" s="103">
        <v>89.93</v>
      </c>
      <c r="Q87" s="91"/>
      <c r="R87" s="91">
        <v>32.473108479000004</v>
      </c>
      <c r="S87" s="92">
        <v>7.5485180618066185E-5</v>
      </c>
      <c r="T87" s="92">
        <f t="shared" si="1"/>
        <v>8.6070029565178067E-4</v>
      </c>
      <c r="U87" s="92">
        <f>R87/'סכום נכסי הקרן'!$C$42</f>
        <v>2.1301183774103359E-4</v>
      </c>
    </row>
    <row r="88" spans="2:21">
      <c r="B88" s="86" t="s">
        <v>424</v>
      </c>
      <c r="C88" s="87">
        <v>1136084</v>
      </c>
      <c r="D88" s="89" t="s">
        <v>119</v>
      </c>
      <c r="E88" s="89" t="s">
        <v>316</v>
      </c>
      <c r="F88" s="88" t="s">
        <v>368</v>
      </c>
      <c r="G88" s="89" t="s">
        <v>332</v>
      </c>
      <c r="H88" s="88" t="s">
        <v>421</v>
      </c>
      <c r="I88" s="88" t="s">
        <v>130</v>
      </c>
      <c r="J88" s="102"/>
      <c r="K88" s="91">
        <v>1.34</v>
      </c>
      <c r="L88" s="89" t="s">
        <v>132</v>
      </c>
      <c r="M88" s="90">
        <v>2.5000000000000001E-2</v>
      </c>
      <c r="N88" s="90">
        <v>2.7500527760185772E-2</v>
      </c>
      <c r="O88" s="91">
        <v>4.2960000000000012E-3</v>
      </c>
      <c r="P88" s="103">
        <v>110.7</v>
      </c>
      <c r="Q88" s="91"/>
      <c r="R88" s="91">
        <v>4.7370000000000006E-6</v>
      </c>
      <c r="S88" s="92">
        <v>9.1226747284779554E-12</v>
      </c>
      <c r="T88" s="92">
        <f t="shared" si="1"/>
        <v>1.2555426602104091E-10</v>
      </c>
      <c r="U88" s="92">
        <f>R88/'סכום נכסי הקרן'!$C$42</f>
        <v>3.1073005407899561E-11</v>
      </c>
    </row>
    <row r="89" spans="2:21">
      <c r="B89" s="86" t="s">
        <v>425</v>
      </c>
      <c r="C89" s="87">
        <v>1141050</v>
      </c>
      <c r="D89" s="89" t="s">
        <v>119</v>
      </c>
      <c r="E89" s="89" t="s">
        <v>316</v>
      </c>
      <c r="F89" s="88" t="s">
        <v>368</v>
      </c>
      <c r="G89" s="89" t="s">
        <v>332</v>
      </c>
      <c r="H89" s="88" t="s">
        <v>421</v>
      </c>
      <c r="I89" s="88" t="s">
        <v>130</v>
      </c>
      <c r="J89" s="102"/>
      <c r="K89" s="91">
        <v>2.1900000000077497</v>
      </c>
      <c r="L89" s="89" t="s">
        <v>132</v>
      </c>
      <c r="M89" s="90">
        <v>1.95E-2</v>
      </c>
      <c r="N89" s="90">
        <v>2.9300000000102369E-2</v>
      </c>
      <c r="O89" s="91">
        <v>95724.29772800002</v>
      </c>
      <c r="P89" s="103">
        <v>109.19</v>
      </c>
      <c r="Q89" s="91"/>
      <c r="R89" s="91">
        <v>104.52136650100003</v>
      </c>
      <c r="S89" s="92">
        <v>1.6820956883208902E-4</v>
      </c>
      <c r="T89" s="92">
        <f t="shared" si="1"/>
        <v>2.7703406068290627E-3</v>
      </c>
      <c r="U89" s="92">
        <f>R89/'סכום נכסי הקרן'!$C$42</f>
        <v>6.8562233196677773E-4</v>
      </c>
    </row>
    <row r="90" spans="2:21">
      <c r="B90" s="86" t="s">
        <v>426</v>
      </c>
      <c r="C90" s="87">
        <v>1162221</v>
      </c>
      <c r="D90" s="89" t="s">
        <v>119</v>
      </c>
      <c r="E90" s="89" t="s">
        <v>316</v>
      </c>
      <c r="F90" s="88" t="s">
        <v>368</v>
      </c>
      <c r="G90" s="89" t="s">
        <v>332</v>
      </c>
      <c r="H90" s="88" t="s">
        <v>421</v>
      </c>
      <c r="I90" s="88" t="s">
        <v>130</v>
      </c>
      <c r="J90" s="102"/>
      <c r="K90" s="91">
        <v>5.3700000000854473</v>
      </c>
      <c r="L90" s="89" t="s">
        <v>132</v>
      </c>
      <c r="M90" s="90">
        <v>1.1699999999999999E-2</v>
      </c>
      <c r="N90" s="90">
        <v>3.6700000000447583E-2</v>
      </c>
      <c r="O90" s="91">
        <v>25414.820349000001</v>
      </c>
      <c r="P90" s="103">
        <v>96.7</v>
      </c>
      <c r="Q90" s="91"/>
      <c r="R90" s="91">
        <v>24.576130570000004</v>
      </c>
      <c r="S90" s="92">
        <v>3.5231781358350799E-5</v>
      </c>
      <c r="T90" s="92">
        <f t="shared" si="1"/>
        <v>6.5139076110483764E-4</v>
      </c>
      <c r="U90" s="92">
        <f>R90/'סכום נכסי הקרן'!$C$42</f>
        <v>1.6121052102741309E-4</v>
      </c>
    </row>
    <row r="91" spans="2:21">
      <c r="B91" s="86" t="s">
        <v>427</v>
      </c>
      <c r="C91" s="87">
        <v>1156231</v>
      </c>
      <c r="D91" s="89" t="s">
        <v>119</v>
      </c>
      <c r="E91" s="89" t="s">
        <v>316</v>
      </c>
      <c r="F91" s="88" t="s">
        <v>368</v>
      </c>
      <c r="G91" s="89" t="s">
        <v>332</v>
      </c>
      <c r="H91" s="88" t="s">
        <v>421</v>
      </c>
      <c r="I91" s="88" t="s">
        <v>130</v>
      </c>
      <c r="J91" s="102"/>
      <c r="K91" s="91">
        <v>3.6999999999898399</v>
      </c>
      <c r="L91" s="89" t="s">
        <v>132</v>
      </c>
      <c r="M91" s="90">
        <v>3.3500000000000002E-2</v>
      </c>
      <c r="N91" s="90">
        <v>3.09999999998984E-2</v>
      </c>
      <c r="O91" s="91">
        <v>87480.713562000019</v>
      </c>
      <c r="P91" s="103">
        <v>112.51</v>
      </c>
      <c r="Q91" s="91"/>
      <c r="R91" s="91">
        <v>98.424557800000017</v>
      </c>
      <c r="S91" s="92">
        <v>2.1031867096705704E-4</v>
      </c>
      <c r="T91" s="92">
        <f t="shared" si="1"/>
        <v>2.6087445879300229E-3</v>
      </c>
      <c r="U91" s="92">
        <f>R91/'סכום נכסי הקרן'!$C$42</f>
        <v>6.4562947367311028E-4</v>
      </c>
    </row>
    <row r="92" spans="2:21">
      <c r="B92" s="86" t="s">
        <v>428</v>
      </c>
      <c r="C92" s="87">
        <v>1174226</v>
      </c>
      <c r="D92" s="89" t="s">
        <v>119</v>
      </c>
      <c r="E92" s="89" t="s">
        <v>316</v>
      </c>
      <c r="F92" s="88" t="s">
        <v>368</v>
      </c>
      <c r="G92" s="89" t="s">
        <v>332</v>
      </c>
      <c r="H92" s="88" t="s">
        <v>421</v>
      </c>
      <c r="I92" s="88" t="s">
        <v>130</v>
      </c>
      <c r="J92" s="102"/>
      <c r="K92" s="91">
        <v>5.3800000000040447</v>
      </c>
      <c r="L92" s="89" t="s">
        <v>132</v>
      </c>
      <c r="M92" s="90">
        <v>1.3300000000000001E-2</v>
      </c>
      <c r="N92" s="90">
        <v>3.6900000000006178E-2</v>
      </c>
      <c r="O92" s="91">
        <v>364385.84710900008</v>
      </c>
      <c r="P92" s="103">
        <v>97.7</v>
      </c>
      <c r="Q92" s="91"/>
      <c r="R92" s="91">
        <v>356.00496196200004</v>
      </c>
      <c r="S92" s="92">
        <v>3.0685123967073689E-4</v>
      </c>
      <c r="T92" s="92">
        <f t="shared" si="1"/>
        <v>9.4359176058660538E-3</v>
      </c>
      <c r="U92" s="92">
        <f>R92/'סכום נכסי הקרן'!$C$42</f>
        <v>2.3352636918480695E-3</v>
      </c>
    </row>
    <row r="93" spans="2:21">
      <c r="B93" s="86" t="s">
        <v>429</v>
      </c>
      <c r="C93" s="87">
        <v>1186188</v>
      </c>
      <c r="D93" s="89" t="s">
        <v>119</v>
      </c>
      <c r="E93" s="89" t="s">
        <v>316</v>
      </c>
      <c r="F93" s="88" t="s">
        <v>368</v>
      </c>
      <c r="G93" s="89" t="s">
        <v>332</v>
      </c>
      <c r="H93" s="88" t="s">
        <v>418</v>
      </c>
      <c r="I93" s="88" t="s">
        <v>327</v>
      </c>
      <c r="J93" s="102"/>
      <c r="K93" s="91">
        <v>6.0200000000145266</v>
      </c>
      <c r="L93" s="89" t="s">
        <v>132</v>
      </c>
      <c r="M93" s="90">
        <v>1.8700000000000001E-2</v>
      </c>
      <c r="N93" s="90">
        <v>3.7500000000099495E-2</v>
      </c>
      <c r="O93" s="91">
        <v>211329.28004400004</v>
      </c>
      <c r="P93" s="103">
        <v>95.12</v>
      </c>
      <c r="Q93" s="91"/>
      <c r="R93" s="91">
        <v>201.016408404</v>
      </c>
      <c r="S93" s="92">
        <v>3.7795083178617932E-4</v>
      </c>
      <c r="T93" s="92">
        <f t="shared" si="1"/>
        <v>5.3279433429069068E-3</v>
      </c>
      <c r="U93" s="92">
        <f>R93/'סכום נכסי הקרן'!$C$42</f>
        <v>1.318594879758083E-3</v>
      </c>
    </row>
    <row r="94" spans="2:21">
      <c r="B94" s="86" t="s">
        <v>430</v>
      </c>
      <c r="C94" s="87">
        <v>1185537</v>
      </c>
      <c r="D94" s="89" t="s">
        <v>119</v>
      </c>
      <c r="E94" s="89" t="s">
        <v>316</v>
      </c>
      <c r="F94" s="88">
        <v>513141879</v>
      </c>
      <c r="G94" s="89" t="s">
        <v>318</v>
      </c>
      <c r="H94" s="88" t="s">
        <v>421</v>
      </c>
      <c r="I94" s="88" t="s">
        <v>130</v>
      </c>
      <c r="J94" s="102"/>
      <c r="K94" s="91">
        <v>4.640000000012523</v>
      </c>
      <c r="L94" s="89" t="s">
        <v>132</v>
      </c>
      <c r="M94" s="90">
        <v>1.09E-2</v>
      </c>
      <c r="N94" s="90">
        <v>3.4600000000067431E-2</v>
      </c>
      <c r="O94" s="91">
        <v>3.4604290000000004</v>
      </c>
      <c r="P94" s="103">
        <v>4800000</v>
      </c>
      <c r="Q94" s="91"/>
      <c r="R94" s="91">
        <v>166.10057442800002</v>
      </c>
      <c r="S94" s="92">
        <v>1.9056275125282232E-4</v>
      </c>
      <c r="T94" s="92">
        <f t="shared" si="1"/>
        <v>4.4024985661770778E-3</v>
      </c>
      <c r="U94" s="92">
        <f>R94/'סכום נכסי הקרן'!$C$42</f>
        <v>1.089559646919246E-3</v>
      </c>
    </row>
    <row r="95" spans="2:21">
      <c r="B95" s="86" t="s">
        <v>432</v>
      </c>
      <c r="C95" s="87">
        <v>1151000</v>
      </c>
      <c r="D95" s="89" t="s">
        <v>119</v>
      </c>
      <c r="E95" s="89" t="s">
        <v>316</v>
      </c>
      <c r="F95" s="88">
        <v>513141879</v>
      </c>
      <c r="G95" s="89" t="s">
        <v>318</v>
      </c>
      <c r="H95" s="88" t="s">
        <v>421</v>
      </c>
      <c r="I95" s="88" t="s">
        <v>130</v>
      </c>
      <c r="J95" s="102"/>
      <c r="K95" s="91">
        <v>1.0100000000008333</v>
      </c>
      <c r="L95" s="89" t="s">
        <v>132</v>
      </c>
      <c r="M95" s="90">
        <v>2.2000000000000002E-2</v>
      </c>
      <c r="N95" s="90">
        <v>2.6499999999986118E-2</v>
      </c>
      <c r="O95" s="91">
        <v>0.64113700000000007</v>
      </c>
      <c r="P95" s="103">
        <v>5614899</v>
      </c>
      <c r="Q95" s="91"/>
      <c r="R95" s="91">
        <v>35.999180597000006</v>
      </c>
      <c r="S95" s="92">
        <v>1.2736134286849425E-4</v>
      </c>
      <c r="T95" s="92">
        <f t="shared" si="1"/>
        <v>9.5415889744885631E-4</v>
      </c>
      <c r="U95" s="92">
        <f>R95/'סכום נכסי הקרן'!$C$42</f>
        <v>2.3614159454729452E-4</v>
      </c>
    </row>
    <row r="96" spans="2:21">
      <c r="B96" s="86" t="s">
        <v>433</v>
      </c>
      <c r="C96" s="87">
        <v>1167030</v>
      </c>
      <c r="D96" s="89" t="s">
        <v>119</v>
      </c>
      <c r="E96" s="89" t="s">
        <v>316</v>
      </c>
      <c r="F96" s="88">
        <v>513141879</v>
      </c>
      <c r="G96" s="89" t="s">
        <v>318</v>
      </c>
      <c r="H96" s="88" t="s">
        <v>421</v>
      </c>
      <c r="I96" s="88" t="s">
        <v>130</v>
      </c>
      <c r="J96" s="102"/>
      <c r="K96" s="91">
        <v>2.9200000000344302</v>
      </c>
      <c r="L96" s="89" t="s">
        <v>132</v>
      </c>
      <c r="M96" s="90">
        <v>2.3199999999999998E-2</v>
      </c>
      <c r="N96" s="90">
        <v>3.1500000000543628E-2</v>
      </c>
      <c r="O96" s="91">
        <v>0.40861800000000004</v>
      </c>
      <c r="P96" s="103">
        <v>5402041</v>
      </c>
      <c r="Q96" s="91"/>
      <c r="R96" s="91">
        <v>22.073701072000002</v>
      </c>
      <c r="S96" s="92">
        <v>6.8103000000000008E-5</v>
      </c>
      <c r="T96" s="92">
        <f t="shared" si="1"/>
        <v>5.8506382445911418E-4</v>
      </c>
      <c r="U96" s="92">
        <f>R96/'סכום נכסי הקרן'!$C$42</f>
        <v>1.4479548929335326E-4</v>
      </c>
    </row>
    <row r="97" spans="2:21">
      <c r="B97" s="86" t="s">
        <v>434</v>
      </c>
      <c r="C97" s="87">
        <v>1189497</v>
      </c>
      <c r="D97" s="89" t="s">
        <v>119</v>
      </c>
      <c r="E97" s="89" t="s">
        <v>316</v>
      </c>
      <c r="F97" s="88">
        <v>513141879</v>
      </c>
      <c r="G97" s="89" t="s">
        <v>318</v>
      </c>
      <c r="H97" s="88" t="s">
        <v>421</v>
      </c>
      <c r="I97" s="88" t="s">
        <v>130</v>
      </c>
      <c r="J97" s="102"/>
      <c r="K97" s="91">
        <v>5.2800000000153435</v>
      </c>
      <c r="L97" s="89" t="s">
        <v>132</v>
      </c>
      <c r="M97" s="90">
        <v>2.9900000000000003E-2</v>
      </c>
      <c r="N97" s="90">
        <v>3.5500000000104615E-2</v>
      </c>
      <c r="O97" s="91">
        <v>2.8398080000000006</v>
      </c>
      <c r="P97" s="103">
        <v>5048968</v>
      </c>
      <c r="Q97" s="91"/>
      <c r="R97" s="91">
        <v>143.38101801000002</v>
      </c>
      <c r="S97" s="92">
        <v>1.7748800000000003E-4</v>
      </c>
      <c r="T97" s="92">
        <f t="shared" si="1"/>
        <v>3.8003163347256064E-3</v>
      </c>
      <c r="U97" s="92">
        <f>R97/'סכום נכסי הקרן'!$C$42</f>
        <v>9.4052758032824046E-4</v>
      </c>
    </row>
    <row r="98" spans="2:21">
      <c r="B98" s="86" t="s">
        <v>435</v>
      </c>
      <c r="C98" s="87">
        <v>7480197</v>
      </c>
      <c r="D98" s="89" t="s">
        <v>119</v>
      </c>
      <c r="E98" s="89" t="s">
        <v>316</v>
      </c>
      <c r="F98" s="88">
        <v>520029935</v>
      </c>
      <c r="G98" s="89" t="s">
        <v>318</v>
      </c>
      <c r="H98" s="88" t="s">
        <v>421</v>
      </c>
      <c r="I98" s="88" t="s">
        <v>130</v>
      </c>
      <c r="J98" s="102"/>
      <c r="K98" s="91">
        <v>2.2900000000017422</v>
      </c>
      <c r="L98" s="89" t="s">
        <v>132</v>
      </c>
      <c r="M98" s="90">
        <v>1.46E-2</v>
      </c>
      <c r="N98" s="90">
        <v>3.0200000000036625E-2</v>
      </c>
      <c r="O98" s="91">
        <v>4.181921</v>
      </c>
      <c r="P98" s="103">
        <v>5353345</v>
      </c>
      <c r="Q98" s="91"/>
      <c r="R98" s="91">
        <v>223.87267610900003</v>
      </c>
      <c r="S98" s="92">
        <v>1.570202755979424E-4</v>
      </c>
      <c r="T98" s="92">
        <f t="shared" si="1"/>
        <v>5.9337491093586058E-3</v>
      </c>
      <c r="U98" s="92">
        <f>R98/'סכום נכסי הקרן'!$C$42</f>
        <v>1.4685237229081496E-3</v>
      </c>
    </row>
    <row r="99" spans="2:21">
      <c r="B99" s="86" t="s">
        <v>437</v>
      </c>
      <c r="C99" s="87">
        <v>7480247</v>
      </c>
      <c r="D99" s="89" t="s">
        <v>119</v>
      </c>
      <c r="E99" s="89" t="s">
        <v>316</v>
      </c>
      <c r="F99" s="88">
        <v>520029935</v>
      </c>
      <c r="G99" s="89" t="s">
        <v>318</v>
      </c>
      <c r="H99" s="88" t="s">
        <v>421</v>
      </c>
      <c r="I99" s="88" t="s">
        <v>130</v>
      </c>
      <c r="J99" s="102"/>
      <c r="K99" s="91">
        <v>2.9300000000034179</v>
      </c>
      <c r="L99" s="89" t="s">
        <v>132</v>
      </c>
      <c r="M99" s="90">
        <v>2.4199999999999999E-2</v>
      </c>
      <c r="N99" s="90">
        <v>3.2700000000073746E-2</v>
      </c>
      <c r="O99" s="91">
        <v>4.0220650000000004</v>
      </c>
      <c r="P99" s="103">
        <v>5395500</v>
      </c>
      <c r="Q99" s="91">
        <v>5.3810219240000006</v>
      </c>
      <c r="R99" s="91">
        <v>222.39151486800003</v>
      </c>
      <c r="S99" s="92">
        <v>1.3281155065381062E-4</v>
      </c>
      <c r="T99" s="92">
        <f t="shared" si="1"/>
        <v>5.8944909053323087E-3</v>
      </c>
      <c r="U99" s="92">
        <f>R99/'סכום נכסי הקרן'!$C$42</f>
        <v>1.458807841284429E-3</v>
      </c>
    </row>
    <row r="100" spans="2:21">
      <c r="B100" s="86" t="s">
        <v>438</v>
      </c>
      <c r="C100" s="87">
        <v>7480312</v>
      </c>
      <c r="D100" s="89" t="s">
        <v>119</v>
      </c>
      <c r="E100" s="89" t="s">
        <v>316</v>
      </c>
      <c r="F100" s="88">
        <v>520029935</v>
      </c>
      <c r="G100" s="89" t="s">
        <v>318</v>
      </c>
      <c r="H100" s="88" t="s">
        <v>421</v>
      </c>
      <c r="I100" s="88" t="s">
        <v>130</v>
      </c>
      <c r="J100" s="102"/>
      <c r="K100" s="91">
        <v>4.3200000000109862</v>
      </c>
      <c r="L100" s="89" t="s">
        <v>132</v>
      </c>
      <c r="M100" s="90">
        <v>2E-3</v>
      </c>
      <c r="N100" s="90">
        <v>3.4500000000035447E-2</v>
      </c>
      <c r="O100" s="91">
        <v>2.4012710000000004</v>
      </c>
      <c r="P100" s="103">
        <v>4700163</v>
      </c>
      <c r="Q100" s="91"/>
      <c r="R100" s="91">
        <v>112.86364636800002</v>
      </c>
      <c r="S100" s="92">
        <v>2.0949842959343921E-4</v>
      </c>
      <c r="T100" s="92">
        <f t="shared" si="1"/>
        <v>2.9914528773891829E-3</v>
      </c>
      <c r="U100" s="92">
        <f>R100/'סכום נכסי הקרן'!$C$42</f>
        <v>7.4034466834454885E-4</v>
      </c>
    </row>
    <row r="101" spans="2:21">
      <c r="B101" s="86" t="s">
        <v>439</v>
      </c>
      <c r="C101" s="87">
        <v>1191246</v>
      </c>
      <c r="D101" s="89" t="s">
        <v>119</v>
      </c>
      <c r="E101" s="89" t="s">
        <v>316</v>
      </c>
      <c r="F101" s="88">
        <v>520029935</v>
      </c>
      <c r="G101" s="89" t="s">
        <v>318</v>
      </c>
      <c r="H101" s="88" t="s">
        <v>421</v>
      </c>
      <c r="I101" s="88" t="s">
        <v>130</v>
      </c>
      <c r="J101" s="102"/>
      <c r="K101" s="91">
        <v>4.9700000000066744</v>
      </c>
      <c r="L101" s="89" t="s">
        <v>132</v>
      </c>
      <c r="M101" s="90">
        <v>3.1699999999999999E-2</v>
      </c>
      <c r="N101" s="90">
        <v>3.6500000000057126E-2</v>
      </c>
      <c r="O101" s="91">
        <v>3.2586840000000006</v>
      </c>
      <c r="P101" s="103">
        <v>5103222</v>
      </c>
      <c r="Q101" s="91"/>
      <c r="R101" s="91">
        <v>166.29790243700003</v>
      </c>
      <c r="S101" s="92">
        <v>1.9293570159857907E-4</v>
      </c>
      <c r="T101" s="92">
        <f t="shared" si="1"/>
        <v>4.4077287484306964E-3</v>
      </c>
      <c r="U101" s="92">
        <f>R101/'סכום נכסי הקרן'!$C$42</f>
        <v>1.0908540472339572E-3</v>
      </c>
    </row>
    <row r="102" spans="2:21">
      <c r="B102" s="86" t="s">
        <v>440</v>
      </c>
      <c r="C102" s="87">
        <v>7670284</v>
      </c>
      <c r="D102" s="89" t="s">
        <v>119</v>
      </c>
      <c r="E102" s="89" t="s">
        <v>316</v>
      </c>
      <c r="F102" s="88" t="s">
        <v>441</v>
      </c>
      <c r="G102" s="89" t="s">
        <v>442</v>
      </c>
      <c r="H102" s="88" t="s">
        <v>418</v>
      </c>
      <c r="I102" s="88" t="s">
        <v>327</v>
      </c>
      <c r="J102" s="102"/>
      <c r="K102" s="91">
        <v>5.5299999999974592</v>
      </c>
      <c r="L102" s="89" t="s">
        <v>132</v>
      </c>
      <c r="M102" s="90">
        <v>4.4000000000000003E-3</v>
      </c>
      <c r="N102" s="90">
        <v>2.5800000000009239E-2</v>
      </c>
      <c r="O102" s="91">
        <v>88207.007758000022</v>
      </c>
      <c r="P102" s="103">
        <v>98.15</v>
      </c>
      <c r="Q102" s="91"/>
      <c r="R102" s="91">
        <v>86.575178874000017</v>
      </c>
      <c r="S102" s="92">
        <v>1.1655156518430495E-4</v>
      </c>
      <c r="T102" s="92">
        <f t="shared" si="1"/>
        <v>2.2946765968261344E-3</v>
      </c>
      <c r="U102" s="92">
        <f>R102/'סכום נכסי הקרן'!$C$42</f>
        <v>5.6790183688867934E-4</v>
      </c>
    </row>
    <row r="103" spans="2:21">
      <c r="B103" s="86" t="s">
        <v>443</v>
      </c>
      <c r="C103" s="87">
        <v>1126077</v>
      </c>
      <c r="D103" s="89" t="s">
        <v>119</v>
      </c>
      <c r="E103" s="89" t="s">
        <v>316</v>
      </c>
      <c r="F103" s="88">
        <v>513834200</v>
      </c>
      <c r="G103" s="89" t="s">
        <v>442</v>
      </c>
      <c r="H103" s="88" t="s">
        <v>418</v>
      </c>
      <c r="I103" s="88" t="s">
        <v>327</v>
      </c>
      <c r="J103" s="102"/>
      <c r="K103" s="91">
        <v>0.91000000000119319</v>
      </c>
      <c r="L103" s="89" t="s">
        <v>132</v>
      </c>
      <c r="M103" s="90">
        <v>3.85E-2</v>
      </c>
      <c r="N103" s="90">
        <v>2.4299999999976139E-2</v>
      </c>
      <c r="O103" s="91">
        <v>57850.687095000008</v>
      </c>
      <c r="P103" s="103">
        <v>115.9</v>
      </c>
      <c r="Q103" s="91"/>
      <c r="R103" s="91">
        <v>67.04894611200001</v>
      </c>
      <c r="S103" s="92">
        <v>2.3140274838000002E-4</v>
      </c>
      <c r="T103" s="92">
        <f t="shared" si="1"/>
        <v>1.7771334634951413E-3</v>
      </c>
      <c r="U103" s="92">
        <f>R103/'סכום נכסי הקרן'!$C$42</f>
        <v>4.398168176339756E-4</v>
      </c>
    </row>
    <row r="104" spans="2:21">
      <c r="B104" s="86" t="s">
        <v>445</v>
      </c>
      <c r="C104" s="87">
        <v>6130223</v>
      </c>
      <c r="D104" s="89" t="s">
        <v>119</v>
      </c>
      <c r="E104" s="89" t="s">
        <v>316</v>
      </c>
      <c r="F104" s="88" t="s">
        <v>376</v>
      </c>
      <c r="G104" s="89" t="s">
        <v>332</v>
      </c>
      <c r="H104" s="88" t="s">
        <v>421</v>
      </c>
      <c r="I104" s="88" t="s">
        <v>130</v>
      </c>
      <c r="J104" s="102"/>
      <c r="K104" s="91">
        <v>4.3399999999936822</v>
      </c>
      <c r="L104" s="89" t="s">
        <v>132</v>
      </c>
      <c r="M104" s="90">
        <v>2.4E-2</v>
      </c>
      <c r="N104" s="90">
        <v>2.8099999999953419E-2</v>
      </c>
      <c r="O104" s="91">
        <v>168726.33028500003</v>
      </c>
      <c r="P104" s="103">
        <v>110.68</v>
      </c>
      <c r="Q104" s="91"/>
      <c r="R104" s="91">
        <v>186.74630682699998</v>
      </c>
      <c r="S104" s="92">
        <v>1.5655413541607253E-4</v>
      </c>
      <c r="T104" s="92">
        <f t="shared" si="1"/>
        <v>4.9497140565345323E-3</v>
      </c>
      <c r="U104" s="92">
        <f>R104/'סכום נכסי הקרן'!$C$42</f>
        <v>1.2249881785815159E-3</v>
      </c>
    </row>
    <row r="105" spans="2:21">
      <c r="B105" s="86" t="s">
        <v>446</v>
      </c>
      <c r="C105" s="87">
        <v>6130181</v>
      </c>
      <c r="D105" s="89" t="s">
        <v>119</v>
      </c>
      <c r="E105" s="89" t="s">
        <v>316</v>
      </c>
      <c r="F105" s="88" t="s">
        <v>376</v>
      </c>
      <c r="G105" s="89" t="s">
        <v>332</v>
      </c>
      <c r="H105" s="88" t="s">
        <v>421</v>
      </c>
      <c r="I105" s="88" t="s">
        <v>130</v>
      </c>
      <c r="J105" s="102"/>
      <c r="K105" s="91">
        <v>0.50000000043084447</v>
      </c>
      <c r="L105" s="89" t="s">
        <v>132</v>
      </c>
      <c r="M105" s="90">
        <v>3.4799999999999998E-2</v>
      </c>
      <c r="N105" s="90">
        <v>3.2800000010340266E-2</v>
      </c>
      <c r="O105" s="91">
        <v>1054.8185620000002</v>
      </c>
      <c r="P105" s="103">
        <v>110.02</v>
      </c>
      <c r="Q105" s="91"/>
      <c r="R105" s="91">
        <v>1.1605113850000002</v>
      </c>
      <c r="S105" s="92">
        <v>8.1006672665161029E-6</v>
      </c>
      <c r="T105" s="92">
        <f t="shared" si="1"/>
        <v>3.0759374108663002E-5</v>
      </c>
      <c r="U105" s="92">
        <f>R105/'סכום נכסי הקרן'!$C$42</f>
        <v>7.6125346299417385E-6</v>
      </c>
    </row>
    <row r="106" spans="2:21">
      <c r="B106" s="86" t="s">
        <v>447</v>
      </c>
      <c r="C106" s="87">
        <v>6130348</v>
      </c>
      <c r="D106" s="89" t="s">
        <v>119</v>
      </c>
      <c r="E106" s="89" t="s">
        <v>316</v>
      </c>
      <c r="F106" s="88" t="s">
        <v>376</v>
      </c>
      <c r="G106" s="89" t="s">
        <v>332</v>
      </c>
      <c r="H106" s="88" t="s">
        <v>421</v>
      </c>
      <c r="I106" s="88" t="s">
        <v>130</v>
      </c>
      <c r="J106" s="102"/>
      <c r="K106" s="91">
        <v>6.5200000000205041</v>
      </c>
      <c r="L106" s="89" t="s">
        <v>132</v>
      </c>
      <c r="M106" s="90">
        <v>1.4999999999999999E-2</v>
      </c>
      <c r="N106" s="90">
        <v>3.0000000000094923E-2</v>
      </c>
      <c r="O106" s="91">
        <v>108422.75754600001</v>
      </c>
      <c r="P106" s="103">
        <v>97.16</v>
      </c>
      <c r="Q106" s="91"/>
      <c r="R106" s="91">
        <v>105.34355166700003</v>
      </c>
      <c r="S106" s="92">
        <v>4.1418158641036093E-4</v>
      </c>
      <c r="T106" s="92">
        <f t="shared" si="1"/>
        <v>2.7921326387164423E-3</v>
      </c>
      <c r="U106" s="92">
        <f>R106/'סכום נכסי הקרן'!$C$42</f>
        <v>6.9101556905975061E-4</v>
      </c>
    </row>
    <row r="107" spans="2:21">
      <c r="B107" s="86" t="s">
        <v>448</v>
      </c>
      <c r="C107" s="87">
        <v>1136050</v>
      </c>
      <c r="D107" s="89" t="s">
        <v>119</v>
      </c>
      <c r="E107" s="89" t="s">
        <v>316</v>
      </c>
      <c r="F107" s="88">
        <v>513754069</v>
      </c>
      <c r="G107" s="89" t="s">
        <v>442</v>
      </c>
      <c r="H107" s="88" t="s">
        <v>421</v>
      </c>
      <c r="I107" s="88" t="s">
        <v>130</v>
      </c>
      <c r="J107" s="102"/>
      <c r="K107" s="91">
        <v>2.0300000000101535</v>
      </c>
      <c r="L107" s="89" t="s">
        <v>132</v>
      </c>
      <c r="M107" s="90">
        <v>2.4799999999999999E-2</v>
      </c>
      <c r="N107" s="90">
        <v>2.3500000000029862E-2</v>
      </c>
      <c r="O107" s="91">
        <v>74674.34467000002</v>
      </c>
      <c r="P107" s="103">
        <v>112.11</v>
      </c>
      <c r="Q107" s="91"/>
      <c r="R107" s="91">
        <v>83.717411505000015</v>
      </c>
      <c r="S107" s="92">
        <v>1.7633241113959204E-4</v>
      </c>
      <c r="T107" s="92">
        <f t="shared" si="1"/>
        <v>2.2189314238319022E-3</v>
      </c>
      <c r="U107" s="92">
        <f>R107/'סכום נכסי הקרן'!$C$42</f>
        <v>5.4915591733802375E-4</v>
      </c>
    </row>
    <row r="108" spans="2:21">
      <c r="B108" s="86" t="s">
        <v>450</v>
      </c>
      <c r="C108" s="87">
        <v>1147602</v>
      </c>
      <c r="D108" s="89" t="s">
        <v>119</v>
      </c>
      <c r="E108" s="89" t="s">
        <v>316</v>
      </c>
      <c r="F108" s="88" t="s">
        <v>451</v>
      </c>
      <c r="G108" s="89" t="s">
        <v>332</v>
      </c>
      <c r="H108" s="88" t="s">
        <v>418</v>
      </c>
      <c r="I108" s="88" t="s">
        <v>327</v>
      </c>
      <c r="J108" s="102"/>
      <c r="K108" s="91">
        <v>2.4800000000096936</v>
      </c>
      <c r="L108" s="89" t="s">
        <v>132</v>
      </c>
      <c r="M108" s="90">
        <v>1.3999999999999999E-2</v>
      </c>
      <c r="N108" s="90">
        <v>2.9600000000107318E-2</v>
      </c>
      <c r="O108" s="91">
        <v>107743.88588400003</v>
      </c>
      <c r="P108" s="103">
        <v>107.24</v>
      </c>
      <c r="Q108" s="91"/>
      <c r="R108" s="91">
        <v>115.54454328100002</v>
      </c>
      <c r="S108" s="92">
        <v>1.2125127828494264E-4</v>
      </c>
      <c r="T108" s="92">
        <f t="shared" si="1"/>
        <v>3.0625100959219653E-3</v>
      </c>
      <c r="U108" s="92">
        <f>R108/'סכום נכסי הקרן'!$C$42</f>
        <v>7.579303817234111E-4</v>
      </c>
    </row>
    <row r="109" spans="2:21">
      <c r="B109" s="86" t="s">
        <v>452</v>
      </c>
      <c r="C109" s="87">
        <v>2310399</v>
      </c>
      <c r="D109" s="89" t="s">
        <v>119</v>
      </c>
      <c r="E109" s="89" t="s">
        <v>316</v>
      </c>
      <c r="F109" s="88">
        <v>520032046</v>
      </c>
      <c r="G109" s="89" t="s">
        <v>318</v>
      </c>
      <c r="H109" s="88" t="s">
        <v>421</v>
      </c>
      <c r="I109" s="88" t="s">
        <v>130</v>
      </c>
      <c r="J109" s="102"/>
      <c r="K109" s="91">
        <v>2.9300000000079569</v>
      </c>
      <c r="L109" s="89" t="s">
        <v>132</v>
      </c>
      <c r="M109" s="90">
        <v>1.89E-2</v>
      </c>
      <c r="N109" s="90">
        <v>3.3400000000025368E-2</v>
      </c>
      <c r="O109" s="91">
        <v>1.6361810000000003</v>
      </c>
      <c r="P109" s="103">
        <v>5300000</v>
      </c>
      <c r="Q109" s="91"/>
      <c r="R109" s="91">
        <v>86.717595267000007</v>
      </c>
      <c r="S109" s="92">
        <v>2.0452262500000003E-4</v>
      </c>
      <c r="T109" s="92">
        <f t="shared" si="1"/>
        <v>2.2984513457584709E-3</v>
      </c>
      <c r="U109" s="92">
        <f>R109/'סכום נכסי הקרן'!$C$42</f>
        <v>5.6883603687809506E-4</v>
      </c>
    </row>
    <row r="110" spans="2:21">
      <c r="B110" s="86" t="s">
        <v>453</v>
      </c>
      <c r="C110" s="87">
        <v>1191675</v>
      </c>
      <c r="D110" s="89" t="s">
        <v>119</v>
      </c>
      <c r="E110" s="89" t="s">
        <v>316</v>
      </c>
      <c r="F110" s="88">
        <v>520032046</v>
      </c>
      <c r="G110" s="89" t="s">
        <v>318</v>
      </c>
      <c r="H110" s="88" t="s">
        <v>421</v>
      </c>
      <c r="I110" s="88" t="s">
        <v>130</v>
      </c>
      <c r="J110" s="102"/>
      <c r="K110" s="91">
        <v>4.6299999999992867</v>
      </c>
      <c r="L110" s="89" t="s">
        <v>132</v>
      </c>
      <c r="M110" s="90">
        <v>3.3099999999999997E-2</v>
      </c>
      <c r="N110" s="90">
        <v>3.5300000000016658E-2</v>
      </c>
      <c r="O110" s="91">
        <v>2.4782070000000003</v>
      </c>
      <c r="P110" s="103">
        <v>5086667</v>
      </c>
      <c r="Q110" s="91"/>
      <c r="R110" s="91">
        <v>126.058152343</v>
      </c>
      <c r="S110" s="92">
        <v>1.7664887019744815E-4</v>
      </c>
      <c r="T110" s="92">
        <f t="shared" si="1"/>
        <v>3.3411734839336967E-3</v>
      </c>
      <c r="U110" s="92">
        <f>R110/'סכום נכסי הקרן'!$C$42</f>
        <v>8.2689585169175967E-4</v>
      </c>
    </row>
    <row r="111" spans="2:21">
      <c r="B111" s="86" t="s">
        <v>454</v>
      </c>
      <c r="C111" s="87">
        <v>2310266</v>
      </c>
      <c r="D111" s="89" t="s">
        <v>119</v>
      </c>
      <c r="E111" s="89" t="s">
        <v>316</v>
      </c>
      <c r="F111" s="88">
        <v>520032046</v>
      </c>
      <c r="G111" s="89" t="s">
        <v>318</v>
      </c>
      <c r="H111" s="88" t="s">
        <v>421</v>
      </c>
      <c r="I111" s="88" t="s">
        <v>130</v>
      </c>
      <c r="J111" s="102"/>
      <c r="K111" s="91">
        <v>0.3100000000005485</v>
      </c>
      <c r="L111" s="89" t="s">
        <v>132</v>
      </c>
      <c r="M111" s="90">
        <v>1.8200000000000001E-2</v>
      </c>
      <c r="N111" s="90">
        <v>4.099999999983546E-2</v>
      </c>
      <c r="O111" s="91">
        <v>1.6464390000000002</v>
      </c>
      <c r="P111" s="103">
        <v>5536999</v>
      </c>
      <c r="Q111" s="91"/>
      <c r="R111" s="91">
        <v>91.163327344999999</v>
      </c>
      <c r="S111" s="92">
        <v>1.1585666033354445E-4</v>
      </c>
      <c r="T111" s="92">
        <f t="shared" si="1"/>
        <v>2.4162855505250923E-3</v>
      </c>
      <c r="U111" s="92">
        <f>R111/'סכום נכסי הקרן'!$C$42</f>
        <v>5.97998430144248E-4</v>
      </c>
    </row>
    <row r="112" spans="2:21">
      <c r="B112" s="86" t="s">
        <v>455</v>
      </c>
      <c r="C112" s="87">
        <v>2310290</v>
      </c>
      <c r="D112" s="89" t="s">
        <v>119</v>
      </c>
      <c r="E112" s="89" t="s">
        <v>316</v>
      </c>
      <c r="F112" s="88">
        <v>520032046</v>
      </c>
      <c r="G112" s="89" t="s">
        <v>318</v>
      </c>
      <c r="H112" s="88" t="s">
        <v>421</v>
      </c>
      <c r="I112" s="88" t="s">
        <v>130</v>
      </c>
      <c r="J112" s="102"/>
      <c r="K112" s="91">
        <v>1.4700000000024729</v>
      </c>
      <c r="L112" s="89" t="s">
        <v>132</v>
      </c>
      <c r="M112" s="90">
        <v>1.89E-2</v>
      </c>
      <c r="N112" s="90">
        <v>3.250000000006395E-2</v>
      </c>
      <c r="O112" s="91">
        <v>4.3528910000000005</v>
      </c>
      <c r="P112" s="103">
        <v>5388408</v>
      </c>
      <c r="Q112" s="91"/>
      <c r="R112" s="91">
        <v>234.55152408600003</v>
      </c>
      <c r="S112" s="92">
        <v>1.9969221946967614E-4</v>
      </c>
      <c r="T112" s="92">
        <f t="shared" si="1"/>
        <v>6.2167921576386379E-3</v>
      </c>
      <c r="U112" s="92">
        <f>R112/'סכום נכסי הקרן'!$C$42</f>
        <v>1.5385731003494539E-3</v>
      </c>
    </row>
    <row r="113" spans="2:21">
      <c r="B113" s="86" t="s">
        <v>456</v>
      </c>
      <c r="C113" s="87">
        <v>1132927</v>
      </c>
      <c r="D113" s="89" t="s">
        <v>119</v>
      </c>
      <c r="E113" s="89" t="s">
        <v>316</v>
      </c>
      <c r="F113" s="88" t="s">
        <v>457</v>
      </c>
      <c r="G113" s="89" t="s">
        <v>332</v>
      </c>
      <c r="H113" s="88" t="s">
        <v>421</v>
      </c>
      <c r="I113" s="88" t="s">
        <v>130</v>
      </c>
      <c r="J113" s="102"/>
      <c r="K113" s="91">
        <v>1.0300000000405984</v>
      </c>
      <c r="L113" s="89" t="s">
        <v>132</v>
      </c>
      <c r="M113" s="90">
        <v>2.75E-2</v>
      </c>
      <c r="N113" s="90">
        <v>2.6000000000541309E-2</v>
      </c>
      <c r="O113" s="91">
        <v>16526.754196999998</v>
      </c>
      <c r="P113" s="103">
        <v>111.78</v>
      </c>
      <c r="Q113" s="91"/>
      <c r="R113" s="91">
        <v>18.473606075000003</v>
      </c>
      <c r="S113" s="92">
        <v>5.9775051338154244E-5</v>
      </c>
      <c r="T113" s="92">
        <f t="shared" si="1"/>
        <v>4.8964324498806575E-4</v>
      </c>
      <c r="U113" s="92">
        <f>R113/'סכום נכסי הקרן'!$C$42</f>
        <v>1.2118016919397958E-4</v>
      </c>
    </row>
    <row r="114" spans="2:21">
      <c r="B114" s="86" t="s">
        <v>458</v>
      </c>
      <c r="C114" s="87">
        <v>1138973</v>
      </c>
      <c r="D114" s="89" t="s">
        <v>119</v>
      </c>
      <c r="E114" s="89" t="s">
        <v>316</v>
      </c>
      <c r="F114" s="88" t="s">
        <v>457</v>
      </c>
      <c r="G114" s="89" t="s">
        <v>332</v>
      </c>
      <c r="H114" s="88" t="s">
        <v>421</v>
      </c>
      <c r="I114" s="88" t="s">
        <v>130</v>
      </c>
      <c r="J114" s="102"/>
      <c r="K114" s="91">
        <v>4.0899999999832133</v>
      </c>
      <c r="L114" s="89" t="s">
        <v>132</v>
      </c>
      <c r="M114" s="90">
        <v>1.9599999999999999E-2</v>
      </c>
      <c r="N114" s="90">
        <v>2.8499999999928482E-2</v>
      </c>
      <c r="O114" s="91">
        <v>123319.48236000001</v>
      </c>
      <c r="P114" s="103">
        <v>107.72</v>
      </c>
      <c r="Q114" s="91"/>
      <c r="R114" s="91">
        <v>132.83975154700002</v>
      </c>
      <c r="S114" s="92">
        <v>1.1733073921578818E-4</v>
      </c>
      <c r="T114" s="92">
        <f t="shared" si="1"/>
        <v>3.5209198868273207E-3</v>
      </c>
      <c r="U114" s="92">
        <f>R114/'סכום נכסי הקרן'!$C$42</f>
        <v>8.7138068782013206E-4</v>
      </c>
    </row>
    <row r="115" spans="2:21">
      <c r="B115" s="86" t="s">
        <v>459</v>
      </c>
      <c r="C115" s="87">
        <v>1167147</v>
      </c>
      <c r="D115" s="89" t="s">
        <v>119</v>
      </c>
      <c r="E115" s="89" t="s">
        <v>316</v>
      </c>
      <c r="F115" s="88" t="s">
        <v>457</v>
      </c>
      <c r="G115" s="89" t="s">
        <v>332</v>
      </c>
      <c r="H115" s="88" t="s">
        <v>421</v>
      </c>
      <c r="I115" s="88" t="s">
        <v>130</v>
      </c>
      <c r="J115" s="102"/>
      <c r="K115" s="91">
        <v>6.2900000000020198</v>
      </c>
      <c r="L115" s="89" t="s">
        <v>132</v>
      </c>
      <c r="M115" s="90">
        <v>1.5800000000000002E-2</v>
      </c>
      <c r="N115" s="90">
        <v>2.9800000000012043E-2</v>
      </c>
      <c r="O115" s="91">
        <v>277327.36473600002</v>
      </c>
      <c r="P115" s="103">
        <v>101.77</v>
      </c>
      <c r="Q115" s="91"/>
      <c r="R115" s="91">
        <v>282.23604676700006</v>
      </c>
      <c r="S115" s="92">
        <v>2.3356837459984666E-4</v>
      </c>
      <c r="T115" s="92">
        <f t="shared" si="1"/>
        <v>7.4806712468885083E-3</v>
      </c>
      <c r="U115" s="92">
        <f>R115/'סכום נכסי הקרן'!$C$42</f>
        <v>1.8513663093720047E-3</v>
      </c>
    </row>
    <row r="116" spans="2:21">
      <c r="B116" s="86" t="s">
        <v>460</v>
      </c>
      <c r="C116" s="87">
        <v>1135417</v>
      </c>
      <c r="D116" s="89" t="s">
        <v>119</v>
      </c>
      <c r="E116" s="89" t="s">
        <v>316</v>
      </c>
      <c r="F116" s="88">
        <v>514290345</v>
      </c>
      <c r="G116" s="89" t="s">
        <v>442</v>
      </c>
      <c r="H116" s="88" t="s">
        <v>421</v>
      </c>
      <c r="I116" s="88" t="s">
        <v>130</v>
      </c>
      <c r="J116" s="102"/>
      <c r="K116" s="91">
        <v>3.2300000000047477</v>
      </c>
      <c r="L116" s="89" t="s">
        <v>132</v>
      </c>
      <c r="M116" s="90">
        <v>2.2499999999999999E-2</v>
      </c>
      <c r="N116" s="90">
        <v>2.1399999999950264E-2</v>
      </c>
      <c r="O116" s="91">
        <v>39240.019060999999</v>
      </c>
      <c r="P116" s="103">
        <v>112.72</v>
      </c>
      <c r="Q116" s="91"/>
      <c r="R116" s="91">
        <v>44.231349773000005</v>
      </c>
      <c r="S116" s="92">
        <v>9.5914132208449812E-5</v>
      </c>
      <c r="T116" s="92">
        <f t="shared" si="1"/>
        <v>1.1723526822607028E-3</v>
      </c>
      <c r="U116" s="92">
        <f>R116/'סכום נכסי הקרן'!$C$42</f>
        <v>2.901416446474828E-4</v>
      </c>
    </row>
    <row r="117" spans="2:21">
      <c r="B117" s="86" t="s">
        <v>461</v>
      </c>
      <c r="C117" s="87">
        <v>1140607</v>
      </c>
      <c r="D117" s="89" t="s">
        <v>119</v>
      </c>
      <c r="E117" s="89" t="s">
        <v>316</v>
      </c>
      <c r="F117" s="88" t="s">
        <v>406</v>
      </c>
      <c r="G117" s="89" t="s">
        <v>332</v>
      </c>
      <c r="H117" s="88" t="s">
        <v>418</v>
      </c>
      <c r="I117" s="88" t="s">
        <v>327</v>
      </c>
      <c r="J117" s="102"/>
      <c r="K117" s="91">
        <v>2.4299999999975888</v>
      </c>
      <c r="L117" s="89" t="s">
        <v>132</v>
      </c>
      <c r="M117" s="90">
        <v>2.1499999999999998E-2</v>
      </c>
      <c r="N117" s="90">
        <v>2.9499999999977763E-2</v>
      </c>
      <c r="O117" s="91">
        <v>387944.84512000007</v>
      </c>
      <c r="P117" s="103">
        <v>110.12</v>
      </c>
      <c r="Q117" s="91"/>
      <c r="R117" s="91">
        <v>427.20483882100007</v>
      </c>
      <c r="S117" s="92">
        <v>1.9779993033189433E-4</v>
      </c>
      <c r="T117" s="92">
        <f t="shared" si="1"/>
        <v>1.1323071559807418E-2</v>
      </c>
      <c r="U117" s="92">
        <f>R117/'סכום נכסי הקרן'!$C$42</f>
        <v>2.8023091127223547E-3</v>
      </c>
    </row>
    <row r="118" spans="2:21">
      <c r="B118" s="86" t="s">
        <v>462</v>
      </c>
      <c r="C118" s="87">
        <v>1174556</v>
      </c>
      <c r="D118" s="89" t="s">
        <v>119</v>
      </c>
      <c r="E118" s="89" t="s">
        <v>316</v>
      </c>
      <c r="F118" s="88" t="s">
        <v>406</v>
      </c>
      <c r="G118" s="89" t="s">
        <v>332</v>
      </c>
      <c r="H118" s="88" t="s">
        <v>418</v>
      </c>
      <c r="I118" s="88" t="s">
        <v>327</v>
      </c>
      <c r="J118" s="102"/>
      <c r="K118" s="91">
        <v>7.4599999999933964</v>
      </c>
      <c r="L118" s="89" t="s">
        <v>132</v>
      </c>
      <c r="M118" s="90">
        <v>1.15E-2</v>
      </c>
      <c r="N118" s="90">
        <v>3.5199999999965349E-2</v>
      </c>
      <c r="O118" s="91">
        <v>199355.56974600002</v>
      </c>
      <c r="P118" s="103">
        <v>92.66</v>
      </c>
      <c r="Q118" s="91"/>
      <c r="R118" s="91">
        <v>184.72287070700003</v>
      </c>
      <c r="S118" s="92">
        <v>4.3360594661053767E-4</v>
      </c>
      <c r="T118" s="92">
        <f t="shared" si="1"/>
        <v>4.8960828475653421E-3</v>
      </c>
      <c r="U118" s="92">
        <f>R118/'סכום נכסי הקרן'!$C$42</f>
        <v>1.2117151700319492E-3</v>
      </c>
    </row>
    <row r="119" spans="2:21">
      <c r="B119" s="86" t="s">
        <v>463</v>
      </c>
      <c r="C119" s="87">
        <v>1158732</v>
      </c>
      <c r="D119" s="89" t="s">
        <v>119</v>
      </c>
      <c r="E119" s="89" t="s">
        <v>316</v>
      </c>
      <c r="F119" s="88" t="s">
        <v>464</v>
      </c>
      <c r="G119" s="89" t="s">
        <v>128</v>
      </c>
      <c r="H119" s="88" t="s">
        <v>465</v>
      </c>
      <c r="I119" s="88" t="s">
        <v>327</v>
      </c>
      <c r="J119" s="102"/>
      <c r="K119" s="91">
        <v>1.7500000000000002</v>
      </c>
      <c r="L119" s="89" t="s">
        <v>132</v>
      </c>
      <c r="M119" s="90">
        <v>1.8500000000000003E-2</v>
      </c>
      <c r="N119" s="90">
        <v>3.7699999999811266E-2</v>
      </c>
      <c r="O119" s="91">
        <v>20051.294976000005</v>
      </c>
      <c r="P119" s="103">
        <v>105.7</v>
      </c>
      <c r="Q119" s="91"/>
      <c r="R119" s="91">
        <v>21.194219620000002</v>
      </c>
      <c r="S119" s="92">
        <v>2.4158994181515173E-5</v>
      </c>
      <c r="T119" s="92">
        <f t="shared" si="1"/>
        <v>5.6175315353131615E-4</v>
      </c>
      <c r="U119" s="92">
        <f>R119/'סכום נכסי הקרן'!$C$42</f>
        <v>1.3902640930303379E-4</v>
      </c>
    </row>
    <row r="120" spans="2:21">
      <c r="B120" s="86" t="s">
        <v>466</v>
      </c>
      <c r="C120" s="87">
        <v>1191824</v>
      </c>
      <c r="D120" s="89" t="s">
        <v>119</v>
      </c>
      <c r="E120" s="89" t="s">
        <v>316</v>
      </c>
      <c r="F120" s="88" t="s">
        <v>464</v>
      </c>
      <c r="G120" s="89" t="s">
        <v>128</v>
      </c>
      <c r="H120" s="88" t="s">
        <v>465</v>
      </c>
      <c r="I120" s="88" t="s">
        <v>327</v>
      </c>
      <c r="J120" s="102"/>
      <c r="K120" s="91">
        <v>2.3699999999973649</v>
      </c>
      <c r="L120" s="89" t="s">
        <v>132</v>
      </c>
      <c r="M120" s="90">
        <v>3.2000000000000001E-2</v>
      </c>
      <c r="N120" s="90">
        <v>3.790000000001164E-2</v>
      </c>
      <c r="O120" s="91">
        <v>160527.07958900003</v>
      </c>
      <c r="P120" s="103">
        <v>101.66</v>
      </c>
      <c r="Q120" s="91"/>
      <c r="R120" s="91">
        <v>163.19183043900003</v>
      </c>
      <c r="S120" s="92">
        <v>4.4153369142138871E-4</v>
      </c>
      <c r="T120" s="92">
        <f t="shared" si="1"/>
        <v>4.3254022569978482E-3</v>
      </c>
      <c r="U120" s="92">
        <f>R120/'סכום נכסי הקרן'!$C$42</f>
        <v>1.070479339192754E-3</v>
      </c>
    </row>
    <row r="121" spans="2:21">
      <c r="B121" s="86" t="s">
        <v>467</v>
      </c>
      <c r="C121" s="87">
        <v>1155357</v>
      </c>
      <c r="D121" s="89" t="s">
        <v>119</v>
      </c>
      <c r="E121" s="89" t="s">
        <v>316</v>
      </c>
      <c r="F121" s="88" t="s">
        <v>468</v>
      </c>
      <c r="G121" s="89" t="s">
        <v>128</v>
      </c>
      <c r="H121" s="88" t="s">
        <v>465</v>
      </c>
      <c r="I121" s="88" t="s">
        <v>327</v>
      </c>
      <c r="J121" s="102"/>
      <c r="K121" s="91">
        <v>0.74999999999276801</v>
      </c>
      <c r="L121" s="89" t="s">
        <v>132</v>
      </c>
      <c r="M121" s="90">
        <v>3.15E-2</v>
      </c>
      <c r="N121" s="90">
        <v>2.9699999999921897E-2</v>
      </c>
      <c r="O121" s="91">
        <v>62140.124078000008</v>
      </c>
      <c r="P121" s="103">
        <v>111.26</v>
      </c>
      <c r="Q121" s="91"/>
      <c r="R121" s="91">
        <v>69.137104482000012</v>
      </c>
      <c r="S121" s="92">
        <v>4.5828426118256726E-4</v>
      </c>
      <c r="T121" s="92">
        <f t="shared" si="1"/>
        <v>1.8324801368075846E-3</v>
      </c>
      <c r="U121" s="92">
        <f>R121/'סכום נכסי הקרן'!$C$42</f>
        <v>4.535143807168468E-4</v>
      </c>
    </row>
    <row r="122" spans="2:21">
      <c r="B122" s="86" t="s">
        <v>469</v>
      </c>
      <c r="C122" s="87">
        <v>1184779</v>
      </c>
      <c r="D122" s="89" t="s">
        <v>119</v>
      </c>
      <c r="E122" s="89" t="s">
        <v>316</v>
      </c>
      <c r="F122" s="88" t="s">
        <v>468</v>
      </c>
      <c r="G122" s="89" t="s">
        <v>128</v>
      </c>
      <c r="H122" s="88" t="s">
        <v>465</v>
      </c>
      <c r="I122" s="88" t="s">
        <v>327</v>
      </c>
      <c r="J122" s="102"/>
      <c r="K122" s="91">
        <v>3.0800000000059935</v>
      </c>
      <c r="L122" s="89" t="s">
        <v>132</v>
      </c>
      <c r="M122" s="90">
        <v>0.01</v>
      </c>
      <c r="N122" s="90">
        <v>3.5100000000052083E-2</v>
      </c>
      <c r="O122" s="91">
        <v>140890.77330300002</v>
      </c>
      <c r="P122" s="103">
        <v>99.47</v>
      </c>
      <c r="Q122" s="91"/>
      <c r="R122" s="91">
        <v>140.14405457700002</v>
      </c>
      <c r="S122" s="92">
        <v>3.8153657277833147E-4</v>
      </c>
      <c r="T122" s="92">
        <f t="shared" si="1"/>
        <v>3.7145205635693338E-3</v>
      </c>
      <c r="U122" s="92">
        <f>R122/'סכום נכסי הקרן'!$C$42</f>
        <v>9.1929427185055788E-4</v>
      </c>
    </row>
    <row r="123" spans="2:21">
      <c r="B123" s="86" t="s">
        <v>470</v>
      </c>
      <c r="C123" s="87">
        <v>1192442</v>
      </c>
      <c r="D123" s="89" t="s">
        <v>119</v>
      </c>
      <c r="E123" s="89" t="s">
        <v>316</v>
      </c>
      <c r="F123" s="88" t="s">
        <v>468</v>
      </c>
      <c r="G123" s="89" t="s">
        <v>128</v>
      </c>
      <c r="H123" s="88" t="s">
        <v>465</v>
      </c>
      <c r="I123" s="88" t="s">
        <v>327</v>
      </c>
      <c r="J123" s="102"/>
      <c r="K123" s="91">
        <v>3.4500000000009119</v>
      </c>
      <c r="L123" s="89" t="s">
        <v>132</v>
      </c>
      <c r="M123" s="90">
        <v>3.2300000000000002E-2</v>
      </c>
      <c r="N123" s="90">
        <v>3.849999999999696E-2</v>
      </c>
      <c r="O123" s="91">
        <v>161498.48121600001</v>
      </c>
      <c r="P123" s="103">
        <v>101.9</v>
      </c>
      <c r="Q123" s="91"/>
      <c r="R123" s="91">
        <v>164.56696557300003</v>
      </c>
      <c r="S123" s="92">
        <v>3.4367228723186931E-4</v>
      </c>
      <c r="T123" s="92">
        <f t="shared" si="1"/>
        <v>4.3618502372446541E-3</v>
      </c>
      <c r="U123" s="92">
        <f>R123/'סכום נכסי הקרן'!$C$42</f>
        <v>1.0794997279314864E-3</v>
      </c>
    </row>
    <row r="124" spans="2:21">
      <c r="B124" s="86" t="s">
        <v>471</v>
      </c>
      <c r="C124" s="87">
        <v>1139849</v>
      </c>
      <c r="D124" s="89" t="s">
        <v>119</v>
      </c>
      <c r="E124" s="89" t="s">
        <v>316</v>
      </c>
      <c r="F124" s="88" t="s">
        <v>472</v>
      </c>
      <c r="G124" s="89" t="s">
        <v>332</v>
      </c>
      <c r="H124" s="88" t="s">
        <v>473</v>
      </c>
      <c r="I124" s="88" t="s">
        <v>130</v>
      </c>
      <c r="J124" s="102"/>
      <c r="K124" s="91">
        <v>2.2399999999945543</v>
      </c>
      <c r="L124" s="89" t="s">
        <v>132</v>
      </c>
      <c r="M124" s="90">
        <v>2.5000000000000001E-2</v>
      </c>
      <c r="N124" s="90">
        <v>3.1499999999950498E-2</v>
      </c>
      <c r="O124" s="91">
        <v>73307.430447000021</v>
      </c>
      <c r="P124" s="103">
        <v>110.23</v>
      </c>
      <c r="Q124" s="91"/>
      <c r="R124" s="91">
        <v>80.806780656000015</v>
      </c>
      <c r="S124" s="92">
        <v>2.0610848418563244E-4</v>
      </c>
      <c r="T124" s="92">
        <f t="shared" si="1"/>
        <v>2.1417851033961005E-3</v>
      </c>
      <c r="U124" s="92">
        <f>R124/'סכום נכסי הקרן'!$C$42</f>
        <v>5.3006323249289462E-4</v>
      </c>
    </row>
    <row r="125" spans="2:21">
      <c r="B125" s="86" t="s">
        <v>474</v>
      </c>
      <c r="C125" s="87">
        <v>1142629</v>
      </c>
      <c r="D125" s="89" t="s">
        <v>119</v>
      </c>
      <c r="E125" s="89" t="s">
        <v>316</v>
      </c>
      <c r="F125" s="88" t="s">
        <v>472</v>
      </c>
      <c r="G125" s="89" t="s">
        <v>332</v>
      </c>
      <c r="H125" s="88" t="s">
        <v>473</v>
      </c>
      <c r="I125" s="88" t="s">
        <v>130</v>
      </c>
      <c r="J125" s="102"/>
      <c r="K125" s="91">
        <v>5.2499999999858025</v>
      </c>
      <c r="L125" s="89" t="s">
        <v>132</v>
      </c>
      <c r="M125" s="90">
        <v>1.9E-2</v>
      </c>
      <c r="N125" s="90">
        <v>3.5599999999881879E-2</v>
      </c>
      <c r="O125" s="91">
        <v>86335.944520000019</v>
      </c>
      <c r="P125" s="103">
        <v>101.98</v>
      </c>
      <c r="Q125" s="91"/>
      <c r="R125" s="91">
        <v>88.045396009000015</v>
      </c>
      <c r="S125" s="92">
        <v>2.8727016723149932E-4</v>
      </c>
      <c r="T125" s="92">
        <f t="shared" si="1"/>
        <v>2.3336447271357147E-3</v>
      </c>
      <c r="U125" s="92">
        <f>R125/'סכום נכסי הקרן'!$C$42</f>
        <v>5.7754592913833989E-4</v>
      </c>
    </row>
    <row r="126" spans="2:21">
      <c r="B126" s="86" t="s">
        <v>475</v>
      </c>
      <c r="C126" s="87">
        <v>1183151</v>
      </c>
      <c r="D126" s="89" t="s">
        <v>119</v>
      </c>
      <c r="E126" s="89" t="s">
        <v>316</v>
      </c>
      <c r="F126" s="88" t="s">
        <v>472</v>
      </c>
      <c r="G126" s="89" t="s">
        <v>332</v>
      </c>
      <c r="H126" s="88" t="s">
        <v>473</v>
      </c>
      <c r="I126" s="88" t="s">
        <v>130</v>
      </c>
      <c r="J126" s="102"/>
      <c r="K126" s="91">
        <v>7.0300000000069032</v>
      </c>
      <c r="L126" s="89" t="s">
        <v>132</v>
      </c>
      <c r="M126" s="90">
        <v>3.9000000000000003E-3</v>
      </c>
      <c r="N126" s="90">
        <v>3.8199999999984059E-2</v>
      </c>
      <c r="O126" s="91">
        <v>89423.339991000015</v>
      </c>
      <c r="P126" s="103">
        <v>84.23</v>
      </c>
      <c r="Q126" s="91"/>
      <c r="R126" s="91">
        <v>75.321279416000024</v>
      </c>
      <c r="S126" s="92">
        <v>3.8052485102553198E-4</v>
      </c>
      <c r="T126" s="92">
        <f t="shared" si="1"/>
        <v>1.9963917992065904E-3</v>
      </c>
      <c r="U126" s="92">
        <f>R126/'סכום נכסי הקרן'!$C$42</f>
        <v>4.9408032987614153E-4</v>
      </c>
    </row>
    <row r="127" spans="2:21">
      <c r="B127" s="86" t="s">
        <v>476</v>
      </c>
      <c r="C127" s="87">
        <v>1177526</v>
      </c>
      <c r="D127" s="89" t="s">
        <v>119</v>
      </c>
      <c r="E127" s="89" t="s">
        <v>316</v>
      </c>
      <c r="F127" s="88" t="s">
        <v>477</v>
      </c>
      <c r="G127" s="89" t="s">
        <v>478</v>
      </c>
      <c r="H127" s="88" t="s">
        <v>465</v>
      </c>
      <c r="I127" s="88" t="s">
        <v>327</v>
      </c>
      <c r="J127" s="102"/>
      <c r="K127" s="91">
        <v>4.6699999999991757</v>
      </c>
      <c r="L127" s="89" t="s">
        <v>132</v>
      </c>
      <c r="M127" s="90">
        <v>7.4999999999999997E-3</v>
      </c>
      <c r="N127" s="90">
        <v>4.1099999999934071E-2</v>
      </c>
      <c r="O127" s="91">
        <v>52086.63068300001</v>
      </c>
      <c r="P127" s="103">
        <v>93.2</v>
      </c>
      <c r="Q127" s="91"/>
      <c r="R127" s="91">
        <v>48.54473921200001</v>
      </c>
      <c r="S127" s="92">
        <v>1.0656779277993637E-4</v>
      </c>
      <c r="T127" s="92">
        <f t="shared" si="1"/>
        <v>1.2866791431170581E-3</v>
      </c>
      <c r="U127" s="92">
        <f>R127/'סכום נכסי הקרן'!$C$42</f>
        <v>3.1843591810419043E-4</v>
      </c>
    </row>
    <row r="128" spans="2:21">
      <c r="B128" s="86" t="s">
        <v>479</v>
      </c>
      <c r="C128" s="87">
        <v>1184555</v>
      </c>
      <c r="D128" s="89" t="s">
        <v>119</v>
      </c>
      <c r="E128" s="89" t="s">
        <v>316</v>
      </c>
      <c r="F128" s="88" t="s">
        <v>477</v>
      </c>
      <c r="G128" s="89" t="s">
        <v>478</v>
      </c>
      <c r="H128" s="88" t="s">
        <v>465</v>
      </c>
      <c r="I128" s="88" t="s">
        <v>327</v>
      </c>
      <c r="J128" s="102"/>
      <c r="K128" s="91">
        <v>5.3200000000032777</v>
      </c>
      <c r="L128" s="89" t="s">
        <v>132</v>
      </c>
      <c r="M128" s="90">
        <v>7.4999999999999997E-3</v>
      </c>
      <c r="N128" s="90">
        <v>4.3100000000037858E-2</v>
      </c>
      <c r="O128" s="91">
        <v>287923.18724600004</v>
      </c>
      <c r="P128" s="103">
        <v>88.98</v>
      </c>
      <c r="Q128" s="91"/>
      <c r="R128" s="91">
        <v>256.19404261300008</v>
      </c>
      <c r="S128" s="92">
        <v>3.3180086550067475E-4</v>
      </c>
      <c r="T128" s="92">
        <f t="shared" si="1"/>
        <v>6.7904274813676375E-3</v>
      </c>
      <c r="U128" s="92">
        <f>R128/'סכום נכסי הקרן'!$C$42</f>
        <v>1.680540188217311E-3</v>
      </c>
    </row>
    <row r="129" spans="2:21">
      <c r="B129" s="86" t="s">
        <v>480</v>
      </c>
      <c r="C129" s="87">
        <v>1130632</v>
      </c>
      <c r="D129" s="89" t="s">
        <v>119</v>
      </c>
      <c r="E129" s="89" t="s">
        <v>316</v>
      </c>
      <c r="F129" s="88" t="s">
        <v>451</v>
      </c>
      <c r="G129" s="89" t="s">
        <v>332</v>
      </c>
      <c r="H129" s="88" t="s">
        <v>465</v>
      </c>
      <c r="I129" s="88" t="s">
        <v>327</v>
      </c>
      <c r="J129" s="102"/>
      <c r="K129" s="91">
        <v>0.85000000016014499</v>
      </c>
      <c r="L129" s="89" t="s">
        <v>132</v>
      </c>
      <c r="M129" s="90">
        <v>3.4500000000000003E-2</v>
      </c>
      <c r="N129" s="90">
        <v>3.1199999990177779E-2</v>
      </c>
      <c r="O129" s="91">
        <v>844.97227800000007</v>
      </c>
      <c r="P129" s="103">
        <v>110.85</v>
      </c>
      <c r="Q129" s="91"/>
      <c r="R129" s="91">
        <v>0.93665174100000015</v>
      </c>
      <c r="S129" s="92">
        <v>6.5380001071648195E-6</v>
      </c>
      <c r="T129" s="92">
        <f t="shared" si="1"/>
        <v>2.482597041557634E-5</v>
      </c>
      <c r="U129" s="92">
        <f>R129/'סכום נכסי הקרן'!$C$42</f>
        <v>6.1440963929515608E-6</v>
      </c>
    </row>
    <row r="130" spans="2:21">
      <c r="B130" s="86" t="s">
        <v>481</v>
      </c>
      <c r="C130" s="87">
        <v>1138668</v>
      </c>
      <c r="D130" s="89" t="s">
        <v>119</v>
      </c>
      <c r="E130" s="89" t="s">
        <v>316</v>
      </c>
      <c r="F130" s="88" t="s">
        <v>451</v>
      </c>
      <c r="G130" s="89" t="s">
        <v>332</v>
      </c>
      <c r="H130" s="88" t="s">
        <v>465</v>
      </c>
      <c r="I130" s="88" t="s">
        <v>327</v>
      </c>
      <c r="J130" s="102"/>
      <c r="K130" s="91">
        <v>1.9599999999743443</v>
      </c>
      <c r="L130" s="89" t="s">
        <v>132</v>
      </c>
      <c r="M130" s="90">
        <v>2.0499999999999997E-2</v>
      </c>
      <c r="N130" s="90">
        <v>3.3799999998909626E-2</v>
      </c>
      <c r="O130" s="91">
        <v>14290.602840000001</v>
      </c>
      <c r="P130" s="103">
        <v>109.1</v>
      </c>
      <c r="Q130" s="91"/>
      <c r="R130" s="91">
        <v>15.591048015000002</v>
      </c>
      <c r="S130" s="92">
        <v>3.8623605838540142E-5</v>
      </c>
      <c r="T130" s="92">
        <f t="shared" si="1"/>
        <v>4.1324099430486213E-4</v>
      </c>
      <c r="U130" s="92">
        <f>R130/'סכום נכסי הקרן'!$C$42</f>
        <v>1.0227163168353742E-4</v>
      </c>
    </row>
    <row r="131" spans="2:21">
      <c r="B131" s="86" t="s">
        <v>482</v>
      </c>
      <c r="C131" s="87">
        <v>1141696</v>
      </c>
      <c r="D131" s="89" t="s">
        <v>119</v>
      </c>
      <c r="E131" s="89" t="s">
        <v>316</v>
      </c>
      <c r="F131" s="88" t="s">
        <v>451</v>
      </c>
      <c r="G131" s="89" t="s">
        <v>332</v>
      </c>
      <c r="H131" s="88" t="s">
        <v>465</v>
      </c>
      <c r="I131" s="88" t="s">
        <v>327</v>
      </c>
      <c r="J131" s="102"/>
      <c r="K131" s="91">
        <v>2.4300000000097199</v>
      </c>
      <c r="L131" s="89" t="s">
        <v>132</v>
      </c>
      <c r="M131" s="90">
        <v>2.0499999999999997E-2</v>
      </c>
      <c r="N131" s="90">
        <v>3.6500000000135285E-2</v>
      </c>
      <c r="O131" s="91">
        <v>91989.825915000009</v>
      </c>
      <c r="P131" s="103">
        <v>108.48</v>
      </c>
      <c r="Q131" s="91"/>
      <c r="R131" s="91">
        <v>99.79056622100002</v>
      </c>
      <c r="S131" s="92">
        <v>1.2007734796549925E-4</v>
      </c>
      <c r="T131" s="92">
        <f t="shared" si="1"/>
        <v>2.6449506644926606E-3</v>
      </c>
      <c r="U131" s="92">
        <f>R131/'סכום נכסי הקרן'!$C$42</f>
        <v>6.5458999447804366E-4</v>
      </c>
    </row>
    <row r="132" spans="2:21">
      <c r="B132" s="86" t="s">
        <v>483</v>
      </c>
      <c r="C132" s="87">
        <v>1165141</v>
      </c>
      <c r="D132" s="89" t="s">
        <v>119</v>
      </c>
      <c r="E132" s="89" t="s">
        <v>316</v>
      </c>
      <c r="F132" s="88" t="s">
        <v>451</v>
      </c>
      <c r="G132" s="89" t="s">
        <v>332</v>
      </c>
      <c r="H132" s="88" t="s">
        <v>465</v>
      </c>
      <c r="I132" s="88" t="s">
        <v>327</v>
      </c>
      <c r="J132" s="102"/>
      <c r="K132" s="91">
        <v>5.5000000000070015</v>
      </c>
      <c r="L132" s="89" t="s">
        <v>132</v>
      </c>
      <c r="M132" s="90">
        <v>8.3999999999999995E-3</v>
      </c>
      <c r="N132" s="90">
        <v>3.8300000000093821E-2</v>
      </c>
      <c r="O132" s="91">
        <v>151797.99212900002</v>
      </c>
      <c r="P132" s="103">
        <v>94.09</v>
      </c>
      <c r="Q132" s="91"/>
      <c r="R132" s="91">
        <v>142.82672570200003</v>
      </c>
      <c r="S132" s="92">
        <v>2.2413909607936556E-4</v>
      </c>
      <c r="T132" s="92">
        <f t="shared" si="1"/>
        <v>3.7856248076215222E-3</v>
      </c>
      <c r="U132" s="92">
        <f>R132/'סכום נכסי הקרן'!$C$42</f>
        <v>9.3689162341795108E-4</v>
      </c>
    </row>
    <row r="133" spans="2:21">
      <c r="B133" s="86" t="s">
        <v>484</v>
      </c>
      <c r="C133" s="87">
        <v>1178367</v>
      </c>
      <c r="D133" s="89" t="s">
        <v>119</v>
      </c>
      <c r="E133" s="89" t="s">
        <v>316</v>
      </c>
      <c r="F133" s="88" t="s">
        <v>451</v>
      </c>
      <c r="G133" s="89" t="s">
        <v>332</v>
      </c>
      <c r="H133" s="88" t="s">
        <v>465</v>
      </c>
      <c r="I133" s="88" t="s">
        <v>327</v>
      </c>
      <c r="J133" s="102"/>
      <c r="K133" s="91">
        <v>6.3200000000826062</v>
      </c>
      <c r="L133" s="89" t="s">
        <v>132</v>
      </c>
      <c r="M133" s="90">
        <v>5.0000000000000001E-3</v>
      </c>
      <c r="N133" s="90">
        <v>3.4100000000514268E-2</v>
      </c>
      <c r="O133" s="91">
        <v>27206.698720000004</v>
      </c>
      <c r="P133" s="103">
        <v>90.77</v>
      </c>
      <c r="Q133" s="91"/>
      <c r="R133" s="91">
        <v>24.695519753000003</v>
      </c>
      <c r="S133" s="92">
        <v>1.510385715269127E-4</v>
      </c>
      <c r="T133" s="92">
        <f t="shared" si="1"/>
        <v>6.545551734422699E-4</v>
      </c>
      <c r="U133" s="92">
        <f>R133/'סכום נכסי הקרן'!$C$42</f>
        <v>1.6199367085409743E-4</v>
      </c>
    </row>
    <row r="134" spans="2:21">
      <c r="B134" s="86" t="s">
        <v>485</v>
      </c>
      <c r="C134" s="87">
        <v>1178375</v>
      </c>
      <c r="D134" s="89" t="s">
        <v>119</v>
      </c>
      <c r="E134" s="89" t="s">
        <v>316</v>
      </c>
      <c r="F134" s="88" t="s">
        <v>451</v>
      </c>
      <c r="G134" s="89" t="s">
        <v>332</v>
      </c>
      <c r="H134" s="88" t="s">
        <v>465</v>
      </c>
      <c r="I134" s="88" t="s">
        <v>327</v>
      </c>
      <c r="J134" s="102"/>
      <c r="K134" s="91">
        <v>6.1899999999762603</v>
      </c>
      <c r="L134" s="89" t="s">
        <v>132</v>
      </c>
      <c r="M134" s="90">
        <v>9.7000000000000003E-3</v>
      </c>
      <c r="N134" s="90">
        <v>3.9799999999908582E-2</v>
      </c>
      <c r="O134" s="91">
        <v>74765.131142000013</v>
      </c>
      <c r="P134" s="103">
        <v>90.71</v>
      </c>
      <c r="Q134" s="91"/>
      <c r="R134" s="91">
        <v>67.819454219000008</v>
      </c>
      <c r="S134" s="92">
        <v>1.7926934327447419E-4</v>
      </c>
      <c r="T134" s="92">
        <f t="shared" si="1"/>
        <v>1.7975557940498482E-3</v>
      </c>
      <c r="U134" s="92">
        <f>R134/'סכום נכסי הקרן'!$C$42</f>
        <v>4.4487107192480135E-4</v>
      </c>
    </row>
    <row r="135" spans="2:21">
      <c r="B135" s="86" t="s">
        <v>486</v>
      </c>
      <c r="C135" s="87">
        <v>1171214</v>
      </c>
      <c r="D135" s="89" t="s">
        <v>119</v>
      </c>
      <c r="E135" s="89" t="s">
        <v>316</v>
      </c>
      <c r="F135" s="88" t="s">
        <v>487</v>
      </c>
      <c r="G135" s="89" t="s">
        <v>488</v>
      </c>
      <c r="H135" s="88" t="s">
        <v>473</v>
      </c>
      <c r="I135" s="88" t="s">
        <v>130</v>
      </c>
      <c r="J135" s="102"/>
      <c r="K135" s="91">
        <v>1.5400000000022585</v>
      </c>
      <c r="L135" s="89" t="s">
        <v>132</v>
      </c>
      <c r="M135" s="90">
        <v>1.8500000000000003E-2</v>
      </c>
      <c r="N135" s="90">
        <v>3.5100000000146792E-2</v>
      </c>
      <c r="O135" s="91">
        <v>115079.26644100001</v>
      </c>
      <c r="P135" s="103">
        <v>107.74</v>
      </c>
      <c r="Q135" s="91"/>
      <c r="R135" s="91">
        <v>123.98640171800001</v>
      </c>
      <c r="S135" s="92">
        <v>1.9502316031893982E-4</v>
      </c>
      <c r="T135" s="92">
        <f t="shared" si="1"/>
        <v>3.286261698183115E-3</v>
      </c>
      <c r="U135" s="92">
        <f>R135/'סכום נכסי הקרן'!$C$42</f>
        <v>8.1330591747718424E-4</v>
      </c>
    </row>
    <row r="136" spans="2:21">
      <c r="B136" s="86" t="s">
        <v>489</v>
      </c>
      <c r="C136" s="87">
        <v>1175660</v>
      </c>
      <c r="D136" s="89" t="s">
        <v>119</v>
      </c>
      <c r="E136" s="89" t="s">
        <v>316</v>
      </c>
      <c r="F136" s="88" t="s">
        <v>487</v>
      </c>
      <c r="G136" s="89" t="s">
        <v>488</v>
      </c>
      <c r="H136" s="88" t="s">
        <v>473</v>
      </c>
      <c r="I136" s="88" t="s">
        <v>130</v>
      </c>
      <c r="J136" s="102"/>
      <c r="K136" s="91">
        <v>1.1299999999983916</v>
      </c>
      <c r="L136" s="89" t="s">
        <v>132</v>
      </c>
      <c r="M136" s="90">
        <v>0.01</v>
      </c>
      <c r="N136" s="90">
        <v>4.0099999999957517E-2</v>
      </c>
      <c r="O136" s="91">
        <v>228340.05749000006</v>
      </c>
      <c r="P136" s="103">
        <v>106.2</v>
      </c>
      <c r="Q136" s="91"/>
      <c r="R136" s="91">
        <v>242.49714440300008</v>
      </c>
      <c r="S136" s="92">
        <v>2.4003347850172664E-4</v>
      </c>
      <c r="T136" s="92">
        <f t="shared" si="1"/>
        <v>6.4273909600415955E-3</v>
      </c>
      <c r="U136" s="92">
        <f>R136/'סכום נכסי הקרן'!$C$42</f>
        <v>1.5906934936530761E-3</v>
      </c>
    </row>
    <row r="137" spans="2:21">
      <c r="B137" s="86" t="s">
        <v>490</v>
      </c>
      <c r="C137" s="87">
        <v>1182831</v>
      </c>
      <c r="D137" s="89" t="s">
        <v>119</v>
      </c>
      <c r="E137" s="89" t="s">
        <v>316</v>
      </c>
      <c r="F137" s="88" t="s">
        <v>487</v>
      </c>
      <c r="G137" s="89" t="s">
        <v>488</v>
      </c>
      <c r="H137" s="88" t="s">
        <v>473</v>
      </c>
      <c r="I137" s="88" t="s">
        <v>130</v>
      </c>
      <c r="J137" s="102"/>
      <c r="K137" s="91">
        <v>4.139999999991204</v>
      </c>
      <c r="L137" s="89" t="s">
        <v>132</v>
      </c>
      <c r="M137" s="90">
        <v>0.01</v>
      </c>
      <c r="N137" s="90">
        <v>4.6799999999905383E-2</v>
      </c>
      <c r="O137" s="91">
        <v>290675.64240800007</v>
      </c>
      <c r="P137" s="103">
        <v>93.07</v>
      </c>
      <c r="Q137" s="91"/>
      <c r="R137" s="91">
        <v>270.531810517</v>
      </c>
      <c r="S137" s="92">
        <v>2.454910506140747E-4</v>
      </c>
      <c r="T137" s="92">
        <f t="shared" si="1"/>
        <v>7.1704502648944997E-3</v>
      </c>
      <c r="U137" s="92">
        <f>R137/'סכום נכסי הקרן'!$C$42</f>
        <v>1.7745907560066708E-3</v>
      </c>
    </row>
    <row r="138" spans="2:21">
      <c r="B138" s="86" t="s">
        <v>491</v>
      </c>
      <c r="C138" s="87">
        <v>1191659</v>
      </c>
      <c r="D138" s="89" t="s">
        <v>119</v>
      </c>
      <c r="E138" s="89" t="s">
        <v>316</v>
      </c>
      <c r="F138" s="88" t="s">
        <v>487</v>
      </c>
      <c r="G138" s="89" t="s">
        <v>488</v>
      </c>
      <c r="H138" s="88" t="s">
        <v>473</v>
      </c>
      <c r="I138" s="88" t="s">
        <v>130</v>
      </c>
      <c r="J138" s="102"/>
      <c r="K138" s="91">
        <v>2.7999999999960723</v>
      </c>
      <c r="L138" s="89" t="s">
        <v>132</v>
      </c>
      <c r="M138" s="90">
        <v>3.5400000000000001E-2</v>
      </c>
      <c r="N138" s="90">
        <v>4.4099999999928315E-2</v>
      </c>
      <c r="O138" s="91">
        <v>201374.46000000005</v>
      </c>
      <c r="P138" s="103">
        <v>101.14</v>
      </c>
      <c r="Q138" s="91"/>
      <c r="R138" s="91">
        <v>203.67012880600004</v>
      </c>
      <c r="S138" s="92">
        <v>2.9311721808998419E-4</v>
      </c>
      <c r="T138" s="92">
        <f t="shared" si="1"/>
        <v>5.3982802475508115E-3</v>
      </c>
      <c r="U138" s="92">
        <f>R138/'סכום נכסי הקרן'!$C$42</f>
        <v>1.3360023250615239E-3</v>
      </c>
    </row>
    <row r="139" spans="2:21">
      <c r="B139" s="86" t="s">
        <v>492</v>
      </c>
      <c r="C139" s="87">
        <v>1139542</v>
      </c>
      <c r="D139" s="89" t="s">
        <v>119</v>
      </c>
      <c r="E139" s="89" t="s">
        <v>316</v>
      </c>
      <c r="F139" s="88" t="s">
        <v>493</v>
      </c>
      <c r="G139" s="89" t="s">
        <v>340</v>
      </c>
      <c r="H139" s="88" t="s">
        <v>465</v>
      </c>
      <c r="I139" s="88" t="s">
        <v>327</v>
      </c>
      <c r="J139" s="102"/>
      <c r="K139" s="91">
        <v>2.8099999999700973</v>
      </c>
      <c r="L139" s="89" t="s">
        <v>132</v>
      </c>
      <c r="M139" s="90">
        <v>1.9400000000000001E-2</v>
      </c>
      <c r="N139" s="90">
        <v>2.5499999999864079E-2</v>
      </c>
      <c r="O139" s="91">
        <v>20126.590171000003</v>
      </c>
      <c r="P139" s="103">
        <v>109.66</v>
      </c>
      <c r="Q139" s="91"/>
      <c r="R139" s="91">
        <v>22.070817085999998</v>
      </c>
      <c r="S139" s="92">
        <v>5.56834524657107E-5</v>
      </c>
      <c r="T139" s="92">
        <f t="shared" si="1"/>
        <v>5.8498738436085676E-4</v>
      </c>
      <c r="U139" s="92">
        <f>R139/'סכום נכסי הקרן'!$C$42</f>
        <v>1.4477657138907323E-4</v>
      </c>
    </row>
    <row r="140" spans="2:21">
      <c r="B140" s="86" t="s">
        <v>494</v>
      </c>
      <c r="C140" s="87">
        <v>1142595</v>
      </c>
      <c r="D140" s="89" t="s">
        <v>119</v>
      </c>
      <c r="E140" s="89" t="s">
        <v>316</v>
      </c>
      <c r="F140" s="88" t="s">
        <v>493</v>
      </c>
      <c r="G140" s="89" t="s">
        <v>340</v>
      </c>
      <c r="H140" s="88" t="s">
        <v>465</v>
      </c>
      <c r="I140" s="88" t="s">
        <v>327</v>
      </c>
      <c r="J140" s="102"/>
      <c r="K140" s="91">
        <v>3.7800000000070817</v>
      </c>
      <c r="L140" s="89" t="s">
        <v>132</v>
      </c>
      <c r="M140" s="90">
        <v>1.23E-2</v>
      </c>
      <c r="N140" s="90">
        <v>2.5400000000078474E-2</v>
      </c>
      <c r="O140" s="91">
        <v>197352.48997500003</v>
      </c>
      <c r="P140" s="103">
        <v>105.9</v>
      </c>
      <c r="Q140" s="91"/>
      <c r="R140" s="91">
        <v>208.99628128400002</v>
      </c>
      <c r="S140" s="92">
        <v>1.5519129633378515E-4</v>
      </c>
      <c r="T140" s="92">
        <f t="shared" ref="T140:T167" si="2">IFERROR(R140/$R$11,0)</f>
        <v>5.53945001007803E-3</v>
      </c>
      <c r="U140" s="92">
        <f>R140/'סכום נכסי הקרן'!$C$42</f>
        <v>1.3709399574770172E-3</v>
      </c>
    </row>
    <row r="141" spans="2:21">
      <c r="B141" s="86" t="s">
        <v>495</v>
      </c>
      <c r="C141" s="87">
        <v>1142231</v>
      </c>
      <c r="D141" s="89" t="s">
        <v>119</v>
      </c>
      <c r="E141" s="89" t="s">
        <v>316</v>
      </c>
      <c r="F141" s="88" t="s">
        <v>496</v>
      </c>
      <c r="G141" s="89" t="s">
        <v>497</v>
      </c>
      <c r="H141" s="88" t="s">
        <v>498</v>
      </c>
      <c r="I141" s="88" t="s">
        <v>130</v>
      </c>
      <c r="J141" s="102"/>
      <c r="K141" s="91">
        <v>2.6599999999985853</v>
      </c>
      <c r="L141" s="89" t="s">
        <v>132</v>
      </c>
      <c r="M141" s="90">
        <v>2.5699999999999997E-2</v>
      </c>
      <c r="N141" s="90">
        <v>3.9399999999966996E-2</v>
      </c>
      <c r="O141" s="91">
        <v>196013.21788700004</v>
      </c>
      <c r="P141" s="103">
        <v>108.2</v>
      </c>
      <c r="Q141" s="91"/>
      <c r="R141" s="91">
        <v>212.08629295500003</v>
      </c>
      <c r="S141" s="92">
        <v>1.5284707837851728E-4</v>
      </c>
      <c r="T141" s="92">
        <f t="shared" si="2"/>
        <v>5.6213508222690486E-3</v>
      </c>
      <c r="U141" s="92">
        <f>R141/'סכום נכסי הקרן'!$C$42</f>
        <v>1.3912093155862542E-3</v>
      </c>
    </row>
    <row r="142" spans="2:21">
      <c r="B142" s="86" t="s">
        <v>499</v>
      </c>
      <c r="C142" s="87">
        <v>1171628</v>
      </c>
      <c r="D142" s="89" t="s">
        <v>119</v>
      </c>
      <c r="E142" s="89" t="s">
        <v>316</v>
      </c>
      <c r="F142" s="88" t="s">
        <v>496</v>
      </c>
      <c r="G142" s="89" t="s">
        <v>497</v>
      </c>
      <c r="H142" s="88" t="s">
        <v>498</v>
      </c>
      <c r="I142" s="88" t="s">
        <v>130</v>
      </c>
      <c r="J142" s="102"/>
      <c r="K142" s="91">
        <v>1.4900000000019766</v>
      </c>
      <c r="L142" s="89" t="s">
        <v>132</v>
      </c>
      <c r="M142" s="90">
        <v>1.2199999999999999E-2</v>
      </c>
      <c r="N142" s="90">
        <v>3.6299999999743038E-2</v>
      </c>
      <c r="O142" s="91">
        <v>28459.702008000004</v>
      </c>
      <c r="P142" s="103">
        <v>106.66</v>
      </c>
      <c r="Q142" s="91"/>
      <c r="R142" s="91">
        <v>30.355119206000005</v>
      </c>
      <c r="S142" s="92">
        <v>6.1868917408695667E-5</v>
      </c>
      <c r="T142" s="92">
        <f t="shared" si="2"/>
        <v>8.0456295374509862E-4</v>
      </c>
      <c r="U142" s="92">
        <f>R142/'סכום נכסי הקרן'!$C$42</f>
        <v>1.9911859473199789E-4</v>
      </c>
    </row>
    <row r="143" spans="2:21">
      <c r="B143" s="86" t="s">
        <v>500</v>
      </c>
      <c r="C143" s="87">
        <v>1178292</v>
      </c>
      <c r="D143" s="89" t="s">
        <v>119</v>
      </c>
      <c r="E143" s="89" t="s">
        <v>316</v>
      </c>
      <c r="F143" s="88" t="s">
        <v>496</v>
      </c>
      <c r="G143" s="89" t="s">
        <v>497</v>
      </c>
      <c r="H143" s="88" t="s">
        <v>498</v>
      </c>
      <c r="I143" s="88" t="s">
        <v>130</v>
      </c>
      <c r="J143" s="102"/>
      <c r="K143" s="91">
        <v>5.3400000000244905</v>
      </c>
      <c r="L143" s="89" t="s">
        <v>132</v>
      </c>
      <c r="M143" s="90">
        <v>1.09E-2</v>
      </c>
      <c r="N143" s="90">
        <v>3.9900000000195647E-2</v>
      </c>
      <c r="O143" s="91">
        <v>75851.046600000016</v>
      </c>
      <c r="P143" s="103">
        <v>93.67</v>
      </c>
      <c r="Q143" s="91"/>
      <c r="R143" s="91">
        <v>71.049675139000001</v>
      </c>
      <c r="S143" s="92">
        <v>1.3576443468362045E-4</v>
      </c>
      <c r="T143" s="92">
        <f t="shared" si="2"/>
        <v>1.8831728547837327E-3</v>
      </c>
      <c r="U143" s="92">
        <f>R143/'סכום נכסי הקרן'!$C$42</f>
        <v>4.6606015195770615E-4</v>
      </c>
    </row>
    <row r="144" spans="2:21">
      <c r="B144" s="86" t="s">
        <v>501</v>
      </c>
      <c r="C144" s="87">
        <v>1184530</v>
      </c>
      <c r="D144" s="89" t="s">
        <v>119</v>
      </c>
      <c r="E144" s="89" t="s">
        <v>316</v>
      </c>
      <c r="F144" s="88" t="s">
        <v>496</v>
      </c>
      <c r="G144" s="89" t="s">
        <v>497</v>
      </c>
      <c r="H144" s="88" t="s">
        <v>498</v>
      </c>
      <c r="I144" s="88" t="s">
        <v>130</v>
      </c>
      <c r="J144" s="102"/>
      <c r="K144" s="91">
        <v>6.260000000036694</v>
      </c>
      <c r="L144" s="89" t="s">
        <v>132</v>
      </c>
      <c r="M144" s="90">
        <v>1.54E-2</v>
      </c>
      <c r="N144" s="90">
        <v>4.170000000023992E-2</v>
      </c>
      <c r="O144" s="91">
        <v>84950.778713000022</v>
      </c>
      <c r="P144" s="103">
        <v>91.75</v>
      </c>
      <c r="Q144" s="91"/>
      <c r="R144" s="91">
        <v>77.942338989000007</v>
      </c>
      <c r="S144" s="92">
        <v>2.4271651060857148E-4</v>
      </c>
      <c r="T144" s="92">
        <f t="shared" si="2"/>
        <v>2.0658630280192222E-3</v>
      </c>
      <c r="U144" s="92">
        <f>R144/'סכום נכסי הקרן'!$C$42</f>
        <v>5.1127353196317037E-4</v>
      </c>
    </row>
    <row r="145" spans="2:21">
      <c r="B145" s="86" t="s">
        <v>502</v>
      </c>
      <c r="C145" s="87">
        <v>1182989</v>
      </c>
      <c r="D145" s="89" t="s">
        <v>119</v>
      </c>
      <c r="E145" s="89" t="s">
        <v>316</v>
      </c>
      <c r="F145" s="88" t="s">
        <v>503</v>
      </c>
      <c r="G145" s="89" t="s">
        <v>504</v>
      </c>
      <c r="H145" s="88" t="s">
        <v>505</v>
      </c>
      <c r="I145" s="88" t="s">
        <v>327</v>
      </c>
      <c r="J145" s="102"/>
      <c r="K145" s="91">
        <v>4.4799999999977702</v>
      </c>
      <c r="L145" s="89" t="s">
        <v>132</v>
      </c>
      <c r="M145" s="90">
        <v>7.4999999999999997E-3</v>
      </c>
      <c r="N145" s="90">
        <v>3.7899999999974912E-2</v>
      </c>
      <c r="O145" s="91">
        <v>380412.27311200008</v>
      </c>
      <c r="P145" s="103">
        <v>94.32</v>
      </c>
      <c r="Q145" s="91"/>
      <c r="R145" s="91">
        <v>358.80485761000006</v>
      </c>
      <c r="S145" s="92">
        <v>2.4718804926706956E-4</v>
      </c>
      <c r="T145" s="92">
        <f t="shared" si="2"/>
        <v>9.5101288879053513E-3</v>
      </c>
      <c r="U145" s="92">
        <f>R145/'סכום נכסי הקרן'!$C$42</f>
        <v>2.3536299938560616E-3</v>
      </c>
    </row>
    <row r="146" spans="2:21">
      <c r="B146" s="86" t="s">
        <v>506</v>
      </c>
      <c r="C146" s="87">
        <v>1260769</v>
      </c>
      <c r="D146" s="89" t="s">
        <v>119</v>
      </c>
      <c r="E146" s="89" t="s">
        <v>316</v>
      </c>
      <c r="F146" s="88" t="s">
        <v>507</v>
      </c>
      <c r="G146" s="89" t="s">
        <v>497</v>
      </c>
      <c r="H146" s="88" t="s">
        <v>498</v>
      </c>
      <c r="I146" s="88" t="s">
        <v>130</v>
      </c>
      <c r="J146" s="102"/>
      <c r="K146" s="91">
        <v>3.5399999999836287</v>
      </c>
      <c r="L146" s="89" t="s">
        <v>132</v>
      </c>
      <c r="M146" s="90">
        <v>1.3300000000000001E-2</v>
      </c>
      <c r="N146" s="90">
        <v>3.5499999999892812E-2</v>
      </c>
      <c r="O146" s="91">
        <v>99912.417792000007</v>
      </c>
      <c r="P146" s="103">
        <v>102.71</v>
      </c>
      <c r="Q146" s="91"/>
      <c r="R146" s="91">
        <v>102.620048342</v>
      </c>
      <c r="S146" s="92">
        <v>3.0461102985365854E-4</v>
      </c>
      <c r="T146" s="92">
        <f t="shared" si="2"/>
        <v>2.7199461365048647E-3</v>
      </c>
      <c r="U146" s="92">
        <f>R146/'סכום נכסי הקרן'!$C$42</f>
        <v>6.7315037303987348E-4</v>
      </c>
    </row>
    <row r="147" spans="2:21">
      <c r="B147" s="86" t="s">
        <v>508</v>
      </c>
      <c r="C147" s="87">
        <v>6120224</v>
      </c>
      <c r="D147" s="89" t="s">
        <v>119</v>
      </c>
      <c r="E147" s="89" t="s">
        <v>316</v>
      </c>
      <c r="F147" s="88" t="s">
        <v>509</v>
      </c>
      <c r="G147" s="89" t="s">
        <v>332</v>
      </c>
      <c r="H147" s="88" t="s">
        <v>505</v>
      </c>
      <c r="I147" s="88" t="s">
        <v>327</v>
      </c>
      <c r="J147" s="102"/>
      <c r="K147" s="91">
        <v>3.7600000000836338</v>
      </c>
      <c r="L147" s="89" t="s">
        <v>132</v>
      </c>
      <c r="M147" s="90">
        <v>1.8000000000000002E-2</v>
      </c>
      <c r="N147" s="90">
        <v>3.2900000001045419E-2</v>
      </c>
      <c r="O147" s="91">
        <v>11328.274276000004</v>
      </c>
      <c r="P147" s="103">
        <v>105.55</v>
      </c>
      <c r="Q147" s="91"/>
      <c r="R147" s="91">
        <v>11.956993475000001</v>
      </c>
      <c r="S147" s="92">
        <v>1.3517936165939289E-5</v>
      </c>
      <c r="T147" s="92">
        <f t="shared" si="2"/>
        <v>3.1692031656575901E-4</v>
      </c>
      <c r="U147" s="92">
        <f>R147/'סכום נכסי הקרן'!$C$42</f>
        <v>7.8433549273990873E-5</v>
      </c>
    </row>
    <row r="148" spans="2:21">
      <c r="B148" s="86" t="s">
        <v>510</v>
      </c>
      <c r="C148" s="87">
        <v>1193630</v>
      </c>
      <c r="D148" s="89" t="s">
        <v>119</v>
      </c>
      <c r="E148" s="89" t="s">
        <v>316</v>
      </c>
      <c r="F148" s="88" t="s">
        <v>511</v>
      </c>
      <c r="G148" s="89" t="s">
        <v>332</v>
      </c>
      <c r="H148" s="88" t="s">
        <v>505</v>
      </c>
      <c r="I148" s="88" t="s">
        <v>327</v>
      </c>
      <c r="J148" s="102"/>
      <c r="K148" s="91">
        <v>4.9999999999967679</v>
      </c>
      <c r="L148" s="89" t="s">
        <v>132</v>
      </c>
      <c r="M148" s="90">
        <v>3.6200000000000003E-2</v>
      </c>
      <c r="N148" s="90">
        <v>4.1299999999956684E-2</v>
      </c>
      <c r="O148" s="91">
        <v>310875.21676300006</v>
      </c>
      <c r="P148" s="103">
        <v>99.51</v>
      </c>
      <c r="Q148" s="91"/>
      <c r="R148" s="91">
        <v>309.35192671800002</v>
      </c>
      <c r="S148" s="92">
        <v>1.7492418832490135E-4</v>
      </c>
      <c r="T148" s="92">
        <f t="shared" si="2"/>
        <v>8.1993781087762972E-3</v>
      </c>
      <c r="U148" s="92">
        <f>R148/'סכום נכסי הקרן'!$C$42</f>
        <v>2.0292366670577504E-3</v>
      </c>
    </row>
    <row r="149" spans="2:21">
      <c r="B149" s="86" t="s">
        <v>512</v>
      </c>
      <c r="C149" s="87">
        <v>1132828</v>
      </c>
      <c r="D149" s="89" t="s">
        <v>119</v>
      </c>
      <c r="E149" s="89" t="s">
        <v>316</v>
      </c>
      <c r="F149" s="88" t="s">
        <v>513</v>
      </c>
      <c r="G149" s="89" t="s">
        <v>155</v>
      </c>
      <c r="H149" s="88" t="s">
        <v>505</v>
      </c>
      <c r="I149" s="88" t="s">
        <v>327</v>
      </c>
      <c r="J149" s="102"/>
      <c r="K149" s="91">
        <v>1.0100000000012992</v>
      </c>
      <c r="L149" s="89" t="s">
        <v>132</v>
      </c>
      <c r="M149" s="90">
        <v>1.9799999999999998E-2</v>
      </c>
      <c r="N149" s="90">
        <v>2.9799999999974021E-2</v>
      </c>
      <c r="O149" s="91">
        <v>41572.849395000005</v>
      </c>
      <c r="P149" s="103">
        <v>109.45</v>
      </c>
      <c r="Q149" s="91">
        <v>46.871304427000013</v>
      </c>
      <c r="R149" s="91">
        <v>92.372788088000007</v>
      </c>
      <c r="S149" s="92">
        <v>5.4722794343733147E-4</v>
      </c>
      <c r="T149" s="92">
        <f t="shared" si="2"/>
        <v>2.448342328204769E-3</v>
      </c>
      <c r="U149" s="92">
        <f>R149/'סכום נכסי הקרן'!$C$42</f>
        <v>6.0593205484508854E-4</v>
      </c>
    </row>
    <row r="150" spans="2:21">
      <c r="B150" s="86" t="s">
        <v>514</v>
      </c>
      <c r="C150" s="87">
        <v>1166057</v>
      </c>
      <c r="D150" s="89" t="s">
        <v>119</v>
      </c>
      <c r="E150" s="89" t="s">
        <v>316</v>
      </c>
      <c r="F150" s="88" t="s">
        <v>515</v>
      </c>
      <c r="G150" s="89" t="s">
        <v>340</v>
      </c>
      <c r="H150" s="88" t="s">
        <v>516</v>
      </c>
      <c r="I150" s="88" t="s">
        <v>327</v>
      </c>
      <c r="J150" s="102"/>
      <c r="K150" s="91">
        <v>3.7200000000019595</v>
      </c>
      <c r="L150" s="89" t="s">
        <v>132</v>
      </c>
      <c r="M150" s="90">
        <v>2.75E-2</v>
      </c>
      <c r="N150" s="90">
        <v>3.5800000000051659E-2</v>
      </c>
      <c r="O150" s="91">
        <v>208949.45535500004</v>
      </c>
      <c r="P150" s="103">
        <v>107.45</v>
      </c>
      <c r="Q150" s="91"/>
      <c r="R150" s="91">
        <v>224.51618379800004</v>
      </c>
      <c r="S150" s="92">
        <v>2.3139488021850738E-4</v>
      </c>
      <c r="T150" s="92">
        <f t="shared" si="2"/>
        <v>5.9508052916620244E-3</v>
      </c>
      <c r="U150" s="92">
        <f>R150/'סכום נכסי הקרן'!$C$42</f>
        <v>1.4727449004256338E-3</v>
      </c>
    </row>
    <row r="151" spans="2:21">
      <c r="B151" s="86" t="s">
        <v>517</v>
      </c>
      <c r="C151" s="87">
        <v>1180355</v>
      </c>
      <c r="D151" s="89" t="s">
        <v>119</v>
      </c>
      <c r="E151" s="89" t="s">
        <v>316</v>
      </c>
      <c r="F151" s="88" t="s">
        <v>515</v>
      </c>
      <c r="G151" s="89" t="s">
        <v>340</v>
      </c>
      <c r="H151" s="88" t="s">
        <v>516</v>
      </c>
      <c r="I151" s="88" t="s">
        <v>327</v>
      </c>
      <c r="J151" s="102"/>
      <c r="K151" s="91">
        <v>3.9700000000580098</v>
      </c>
      <c r="L151" s="89" t="s">
        <v>132</v>
      </c>
      <c r="M151" s="90">
        <v>2.5000000000000001E-2</v>
      </c>
      <c r="N151" s="90">
        <v>5.9700000000580095E-2</v>
      </c>
      <c r="O151" s="91">
        <v>20140.409081000005</v>
      </c>
      <c r="P151" s="103">
        <v>88.16</v>
      </c>
      <c r="Q151" s="91"/>
      <c r="R151" s="91">
        <v>17.755784201000001</v>
      </c>
      <c r="S151" s="92">
        <v>2.3673237303515541E-5</v>
      </c>
      <c r="T151" s="92">
        <f t="shared" si="2"/>
        <v>4.7061736394016235E-4</v>
      </c>
      <c r="U151" s="92">
        <f>R151/'סכום נכסי הקרן'!$C$42</f>
        <v>1.1647151752146308E-4</v>
      </c>
    </row>
    <row r="152" spans="2:21">
      <c r="B152" s="86" t="s">
        <v>518</v>
      </c>
      <c r="C152" s="87">
        <v>1260603</v>
      </c>
      <c r="D152" s="89" t="s">
        <v>119</v>
      </c>
      <c r="E152" s="89" t="s">
        <v>316</v>
      </c>
      <c r="F152" s="88" t="s">
        <v>507</v>
      </c>
      <c r="G152" s="89" t="s">
        <v>497</v>
      </c>
      <c r="H152" s="88" t="s">
        <v>519</v>
      </c>
      <c r="I152" s="88" t="s">
        <v>130</v>
      </c>
      <c r="J152" s="102"/>
      <c r="K152" s="91">
        <v>2.6299999999920631</v>
      </c>
      <c r="L152" s="89" t="s">
        <v>132</v>
      </c>
      <c r="M152" s="90">
        <v>0.04</v>
      </c>
      <c r="N152" s="90">
        <v>9.3299999999748098E-2</v>
      </c>
      <c r="O152" s="91">
        <v>149999.23873800001</v>
      </c>
      <c r="P152" s="103">
        <v>96.6</v>
      </c>
      <c r="Q152" s="91"/>
      <c r="R152" s="91">
        <v>144.89926230500004</v>
      </c>
      <c r="S152" s="92">
        <v>5.7791991042750736E-5</v>
      </c>
      <c r="T152" s="92">
        <f t="shared" si="2"/>
        <v>3.8405574257324377E-3</v>
      </c>
      <c r="U152" s="92">
        <f>R152/'סכום נכסי הקרן'!$C$42</f>
        <v>9.5048671336371603E-4</v>
      </c>
    </row>
    <row r="153" spans="2:21">
      <c r="B153" s="86" t="s">
        <v>520</v>
      </c>
      <c r="C153" s="87">
        <v>1260652</v>
      </c>
      <c r="D153" s="89" t="s">
        <v>119</v>
      </c>
      <c r="E153" s="89" t="s">
        <v>316</v>
      </c>
      <c r="F153" s="88" t="s">
        <v>507</v>
      </c>
      <c r="G153" s="89" t="s">
        <v>497</v>
      </c>
      <c r="H153" s="88" t="s">
        <v>519</v>
      </c>
      <c r="I153" s="88" t="s">
        <v>130</v>
      </c>
      <c r="J153" s="102"/>
      <c r="K153" s="91">
        <v>3.3000000000037004</v>
      </c>
      <c r="L153" s="89" t="s">
        <v>132</v>
      </c>
      <c r="M153" s="90">
        <v>3.2799999999999996E-2</v>
      </c>
      <c r="N153" s="90">
        <v>9.4300000000114709E-2</v>
      </c>
      <c r="O153" s="91">
        <v>146579.37094600004</v>
      </c>
      <c r="P153" s="103">
        <v>92.19</v>
      </c>
      <c r="Q153" s="91"/>
      <c r="R153" s="91">
        <v>135.13152191500001</v>
      </c>
      <c r="S153" s="92">
        <v>1.0409716950300786E-4</v>
      </c>
      <c r="T153" s="92">
        <f t="shared" si="2"/>
        <v>3.5816632996293072E-3</v>
      </c>
      <c r="U153" s="92">
        <f>R153/'סכום נכסי הקרן'!$C$42</f>
        <v>8.8641387191101817E-4</v>
      </c>
    </row>
    <row r="154" spans="2:21">
      <c r="B154" s="86" t="s">
        <v>521</v>
      </c>
      <c r="C154" s="87">
        <v>1260736</v>
      </c>
      <c r="D154" s="89" t="s">
        <v>119</v>
      </c>
      <c r="E154" s="89" t="s">
        <v>316</v>
      </c>
      <c r="F154" s="88" t="s">
        <v>507</v>
      </c>
      <c r="G154" s="89" t="s">
        <v>497</v>
      </c>
      <c r="H154" s="88" t="s">
        <v>519</v>
      </c>
      <c r="I154" s="88" t="s">
        <v>130</v>
      </c>
      <c r="J154" s="102"/>
      <c r="K154" s="91">
        <v>3.9100000000358888</v>
      </c>
      <c r="L154" s="89" t="s">
        <v>132</v>
      </c>
      <c r="M154" s="90">
        <v>1.7899999999999999E-2</v>
      </c>
      <c r="N154" s="90">
        <v>8.5000000000696879E-2</v>
      </c>
      <c r="O154" s="91">
        <v>68227.404622000002</v>
      </c>
      <c r="P154" s="103">
        <v>84.13</v>
      </c>
      <c r="Q154" s="91"/>
      <c r="R154" s="91">
        <v>57.399713134000002</v>
      </c>
      <c r="S154" s="92">
        <v>6.633541110135262E-5</v>
      </c>
      <c r="T154" s="92">
        <f t="shared" si="2"/>
        <v>1.521380378374007E-3</v>
      </c>
      <c r="U154" s="92">
        <f>R154/'סכום נכסי הקרן'!$C$42</f>
        <v>3.7652134190936572E-4</v>
      </c>
    </row>
    <row r="155" spans="2:21">
      <c r="B155" s="86" t="s">
        <v>522</v>
      </c>
      <c r="C155" s="87">
        <v>6120323</v>
      </c>
      <c r="D155" s="89" t="s">
        <v>119</v>
      </c>
      <c r="E155" s="89" t="s">
        <v>316</v>
      </c>
      <c r="F155" s="88" t="s">
        <v>509</v>
      </c>
      <c r="G155" s="89" t="s">
        <v>332</v>
      </c>
      <c r="H155" s="88" t="s">
        <v>516</v>
      </c>
      <c r="I155" s="88" t="s">
        <v>327</v>
      </c>
      <c r="J155" s="102"/>
      <c r="K155" s="91">
        <v>3.0100000000050997</v>
      </c>
      <c r="L155" s="89" t="s">
        <v>132</v>
      </c>
      <c r="M155" s="90">
        <v>3.3000000000000002E-2</v>
      </c>
      <c r="N155" s="90">
        <v>4.9800000000059047E-2</v>
      </c>
      <c r="O155" s="91">
        <v>177377.32917900002</v>
      </c>
      <c r="P155" s="103">
        <v>105.04</v>
      </c>
      <c r="Q155" s="91"/>
      <c r="R155" s="91">
        <v>186.317147205</v>
      </c>
      <c r="S155" s="92">
        <v>2.8092970344824314E-4</v>
      </c>
      <c r="T155" s="92">
        <f t="shared" si="2"/>
        <v>4.9383391734131319E-3</v>
      </c>
      <c r="U155" s="92">
        <f>R155/'סכום נכסי הקרן'!$C$42</f>
        <v>1.2221730467986875E-3</v>
      </c>
    </row>
    <row r="156" spans="2:21">
      <c r="B156" s="86" t="s">
        <v>523</v>
      </c>
      <c r="C156" s="87">
        <v>1168350</v>
      </c>
      <c r="D156" s="89" t="s">
        <v>119</v>
      </c>
      <c r="E156" s="89" t="s">
        <v>316</v>
      </c>
      <c r="F156" s="88" t="s">
        <v>524</v>
      </c>
      <c r="G156" s="89" t="s">
        <v>332</v>
      </c>
      <c r="H156" s="88" t="s">
        <v>516</v>
      </c>
      <c r="I156" s="88" t="s">
        <v>327</v>
      </c>
      <c r="J156" s="102"/>
      <c r="K156" s="91">
        <v>2.5000000000051759</v>
      </c>
      <c r="L156" s="89" t="s">
        <v>132</v>
      </c>
      <c r="M156" s="90">
        <v>1E-3</v>
      </c>
      <c r="N156" s="90">
        <v>2.7500000000077643E-2</v>
      </c>
      <c r="O156" s="91">
        <v>186729.74212800004</v>
      </c>
      <c r="P156" s="103">
        <v>103.46</v>
      </c>
      <c r="Q156" s="91"/>
      <c r="R156" s="91">
        <v>193.19059043800004</v>
      </c>
      <c r="S156" s="92">
        <v>3.2973061066906824E-4</v>
      </c>
      <c r="T156" s="92">
        <f t="shared" si="2"/>
        <v>5.1205199038662904E-3</v>
      </c>
      <c r="U156" s="92">
        <f>R156/'סכום נכסי הקרן'!$C$42</f>
        <v>1.2672603465136763E-3</v>
      </c>
    </row>
    <row r="157" spans="2:21">
      <c r="B157" s="86" t="s">
        <v>525</v>
      </c>
      <c r="C157" s="87">
        <v>1175975</v>
      </c>
      <c r="D157" s="89" t="s">
        <v>119</v>
      </c>
      <c r="E157" s="89" t="s">
        <v>316</v>
      </c>
      <c r="F157" s="88" t="s">
        <v>524</v>
      </c>
      <c r="G157" s="89" t="s">
        <v>332</v>
      </c>
      <c r="H157" s="88" t="s">
        <v>516</v>
      </c>
      <c r="I157" s="88" t="s">
        <v>327</v>
      </c>
      <c r="J157" s="102"/>
      <c r="K157" s="91">
        <v>5.2099999999782858</v>
      </c>
      <c r="L157" s="89" t="s">
        <v>132</v>
      </c>
      <c r="M157" s="90">
        <v>3.0000000000000001E-3</v>
      </c>
      <c r="N157" s="90">
        <v>3.729999999986558E-2</v>
      </c>
      <c r="O157" s="91">
        <v>105303.50935300002</v>
      </c>
      <c r="P157" s="103">
        <v>91.84</v>
      </c>
      <c r="Q157" s="91"/>
      <c r="R157" s="91">
        <v>96.710745710000012</v>
      </c>
      <c r="S157" s="92">
        <v>2.9105930267776694E-4</v>
      </c>
      <c r="T157" s="92">
        <f t="shared" si="2"/>
        <v>2.5633199691717503E-3</v>
      </c>
      <c r="U157" s="92">
        <f>R157/'סכום נכסי הקרן'!$C$42</f>
        <v>6.3438748668964099E-4</v>
      </c>
    </row>
    <row r="158" spans="2:21">
      <c r="B158" s="86" t="s">
        <v>526</v>
      </c>
      <c r="C158" s="87">
        <v>1185834</v>
      </c>
      <c r="D158" s="89" t="s">
        <v>119</v>
      </c>
      <c r="E158" s="89" t="s">
        <v>316</v>
      </c>
      <c r="F158" s="88" t="s">
        <v>524</v>
      </c>
      <c r="G158" s="89" t="s">
        <v>332</v>
      </c>
      <c r="H158" s="88" t="s">
        <v>516</v>
      </c>
      <c r="I158" s="88" t="s">
        <v>327</v>
      </c>
      <c r="J158" s="102"/>
      <c r="K158" s="91">
        <v>3.7300000000073346</v>
      </c>
      <c r="L158" s="89" t="s">
        <v>132</v>
      </c>
      <c r="M158" s="90">
        <v>3.0000000000000001E-3</v>
      </c>
      <c r="N158" s="90">
        <v>3.6200000000044287E-2</v>
      </c>
      <c r="O158" s="91">
        <v>152944.86129600002</v>
      </c>
      <c r="P158" s="103">
        <v>94.5</v>
      </c>
      <c r="Q158" s="91"/>
      <c r="R158" s="91">
        <v>144.532896878</v>
      </c>
      <c r="S158" s="92">
        <v>3.0071738359418012E-4</v>
      </c>
      <c r="T158" s="92">
        <f t="shared" si="2"/>
        <v>3.8308469038235344E-3</v>
      </c>
      <c r="U158" s="92">
        <f>R158/'סכום נכסי הקרן'!$C$42</f>
        <v>9.4808348877126528E-4</v>
      </c>
    </row>
    <row r="159" spans="2:21">
      <c r="B159" s="86" t="s">
        <v>527</v>
      </c>
      <c r="C159" s="87">
        <v>1192129</v>
      </c>
      <c r="D159" s="89" t="s">
        <v>119</v>
      </c>
      <c r="E159" s="89" t="s">
        <v>316</v>
      </c>
      <c r="F159" s="88" t="s">
        <v>524</v>
      </c>
      <c r="G159" s="89" t="s">
        <v>332</v>
      </c>
      <c r="H159" s="88" t="s">
        <v>516</v>
      </c>
      <c r="I159" s="88" t="s">
        <v>327</v>
      </c>
      <c r="J159" s="102"/>
      <c r="K159" s="91">
        <v>3.2399999999757521</v>
      </c>
      <c r="L159" s="89" t="s">
        <v>132</v>
      </c>
      <c r="M159" s="90">
        <v>3.0000000000000001E-3</v>
      </c>
      <c r="N159" s="90">
        <v>3.5499999999788749E-2</v>
      </c>
      <c r="O159" s="91">
        <v>58870.384992000007</v>
      </c>
      <c r="P159" s="103">
        <v>92.47</v>
      </c>
      <c r="Q159" s="91"/>
      <c r="R159" s="91">
        <v>54.43744709300001</v>
      </c>
      <c r="S159" s="92">
        <v>2.3548153996800003E-4</v>
      </c>
      <c r="T159" s="92">
        <f t="shared" si="2"/>
        <v>1.4428654662910834E-3</v>
      </c>
      <c r="U159" s="92">
        <f>R159/'סכום נכסי הקרן'!$C$42</f>
        <v>3.5708994889445546E-4</v>
      </c>
    </row>
    <row r="160" spans="2:21">
      <c r="B160" s="86" t="s">
        <v>528</v>
      </c>
      <c r="C160" s="87">
        <v>1188192</v>
      </c>
      <c r="D160" s="89" t="s">
        <v>119</v>
      </c>
      <c r="E160" s="89" t="s">
        <v>316</v>
      </c>
      <c r="F160" s="88" t="s">
        <v>529</v>
      </c>
      <c r="G160" s="89" t="s">
        <v>530</v>
      </c>
      <c r="H160" s="88" t="s">
        <v>519</v>
      </c>
      <c r="I160" s="88" t="s">
        <v>130</v>
      </c>
      <c r="J160" s="102"/>
      <c r="K160" s="91">
        <v>4.2699999999957763</v>
      </c>
      <c r="L160" s="89" t="s">
        <v>132</v>
      </c>
      <c r="M160" s="90">
        <v>3.2500000000000001E-2</v>
      </c>
      <c r="N160" s="90">
        <v>4.9400000000024542E-2</v>
      </c>
      <c r="O160" s="91">
        <v>75455.683328000014</v>
      </c>
      <c r="P160" s="103">
        <v>97.23</v>
      </c>
      <c r="Q160" s="91"/>
      <c r="R160" s="91">
        <v>73.365558852999996</v>
      </c>
      <c r="S160" s="92">
        <v>2.9021416664615392E-4</v>
      </c>
      <c r="T160" s="92">
        <f t="shared" si="2"/>
        <v>1.9445553922338807E-3</v>
      </c>
      <c r="U160" s="92">
        <f>R160/'סכום נכסי הקרן'!$C$42</f>
        <v>4.8125151087034882E-4</v>
      </c>
    </row>
    <row r="161" spans="2:21">
      <c r="B161" s="86" t="s">
        <v>535</v>
      </c>
      <c r="C161" s="87">
        <v>3660156</v>
      </c>
      <c r="D161" s="89" t="s">
        <v>119</v>
      </c>
      <c r="E161" s="89" t="s">
        <v>316</v>
      </c>
      <c r="F161" s="88" t="s">
        <v>536</v>
      </c>
      <c r="G161" s="89" t="s">
        <v>332</v>
      </c>
      <c r="H161" s="88" t="s">
        <v>534</v>
      </c>
      <c r="I161" s="88"/>
      <c r="J161" s="102"/>
      <c r="K161" s="91">
        <v>3.4200000000036135</v>
      </c>
      <c r="L161" s="89" t="s">
        <v>132</v>
      </c>
      <c r="M161" s="90">
        <v>1.9E-2</v>
      </c>
      <c r="N161" s="90">
        <v>3.5000000000000003E-2</v>
      </c>
      <c r="O161" s="91">
        <v>153428.16000000003</v>
      </c>
      <c r="P161" s="103">
        <v>101</v>
      </c>
      <c r="Q161" s="91"/>
      <c r="R161" s="91">
        <v>154.96243828200002</v>
      </c>
      <c r="S161" s="92">
        <v>2.8213508001860945E-4</v>
      </c>
      <c r="T161" s="92">
        <f t="shared" si="2"/>
        <v>4.1072820771220946E-3</v>
      </c>
      <c r="U161" s="92">
        <f>R161/'סכום נכסי הקרן'!$C$42</f>
        <v>1.0164975053320432E-3</v>
      </c>
    </row>
    <row r="162" spans="2:21">
      <c r="B162" s="86" t="s">
        <v>537</v>
      </c>
      <c r="C162" s="87">
        <v>1155928</v>
      </c>
      <c r="D162" s="89" t="s">
        <v>119</v>
      </c>
      <c r="E162" s="89" t="s">
        <v>316</v>
      </c>
      <c r="F162" s="88" t="s">
        <v>538</v>
      </c>
      <c r="G162" s="89" t="s">
        <v>332</v>
      </c>
      <c r="H162" s="88" t="s">
        <v>534</v>
      </c>
      <c r="I162" s="88"/>
      <c r="J162" s="102"/>
      <c r="K162" s="91">
        <v>3.750000000001422</v>
      </c>
      <c r="L162" s="89" t="s">
        <v>132</v>
      </c>
      <c r="M162" s="90">
        <v>2.75E-2</v>
      </c>
      <c r="N162" s="90">
        <v>2.8600000000044364E-2</v>
      </c>
      <c r="O162" s="91">
        <v>160695.49908000004</v>
      </c>
      <c r="P162" s="103">
        <v>109.41</v>
      </c>
      <c r="Q162" s="91"/>
      <c r="R162" s="91">
        <v>175.81694317700004</v>
      </c>
      <c r="S162" s="92">
        <v>3.1461259800432458E-4</v>
      </c>
      <c r="T162" s="92">
        <f t="shared" si="2"/>
        <v>4.6600310860568494E-3</v>
      </c>
      <c r="U162" s="92">
        <f>R162/'סכום נכסי הקרן'!$C$42</f>
        <v>1.1532955090013282E-3</v>
      </c>
    </row>
    <row r="163" spans="2:21">
      <c r="B163" s="86" t="s">
        <v>539</v>
      </c>
      <c r="C163" s="87">
        <v>1177658</v>
      </c>
      <c r="D163" s="89" t="s">
        <v>119</v>
      </c>
      <c r="E163" s="89" t="s">
        <v>316</v>
      </c>
      <c r="F163" s="88" t="s">
        <v>538</v>
      </c>
      <c r="G163" s="89" t="s">
        <v>332</v>
      </c>
      <c r="H163" s="88" t="s">
        <v>534</v>
      </c>
      <c r="I163" s="88"/>
      <c r="J163" s="102"/>
      <c r="K163" s="91">
        <v>5.4099999999897062</v>
      </c>
      <c r="L163" s="89" t="s">
        <v>132</v>
      </c>
      <c r="M163" s="90">
        <v>8.5000000000000006E-3</v>
      </c>
      <c r="N163" s="90">
        <v>3.0199999999893742E-2</v>
      </c>
      <c r="O163" s="91">
        <v>123628.76549100003</v>
      </c>
      <c r="P163" s="103">
        <v>97.44</v>
      </c>
      <c r="Q163" s="91"/>
      <c r="R163" s="91">
        <v>120.46387936400002</v>
      </c>
      <c r="S163" s="92">
        <v>2.3907911269493182E-4</v>
      </c>
      <c r="T163" s="92">
        <f t="shared" si="2"/>
        <v>3.1928971829415743E-3</v>
      </c>
      <c r="U163" s="92">
        <f>R163/'סכום נכסי הקרן'!$C$42</f>
        <v>7.9019944583790013E-4</v>
      </c>
    </row>
    <row r="164" spans="2:21">
      <c r="B164" s="86" t="s">
        <v>540</v>
      </c>
      <c r="C164" s="87">
        <v>1193929</v>
      </c>
      <c r="D164" s="89" t="s">
        <v>119</v>
      </c>
      <c r="E164" s="89" t="s">
        <v>316</v>
      </c>
      <c r="F164" s="88" t="s">
        <v>538</v>
      </c>
      <c r="G164" s="89" t="s">
        <v>332</v>
      </c>
      <c r="H164" s="88" t="s">
        <v>534</v>
      </c>
      <c r="I164" s="88"/>
      <c r="J164" s="102"/>
      <c r="K164" s="91">
        <v>6.7299999999994311</v>
      </c>
      <c r="L164" s="89" t="s">
        <v>132</v>
      </c>
      <c r="M164" s="90">
        <v>3.1800000000000002E-2</v>
      </c>
      <c r="N164" s="90">
        <v>3.6100000000055109E-2</v>
      </c>
      <c r="O164" s="91">
        <v>52543.391244000013</v>
      </c>
      <c r="P164" s="103">
        <v>100.16</v>
      </c>
      <c r="Q164" s="91"/>
      <c r="R164" s="91">
        <v>52.627459711</v>
      </c>
      <c r="S164" s="92">
        <v>2.6827014828959467E-4</v>
      </c>
      <c r="T164" s="92">
        <f t="shared" si="2"/>
        <v>1.394891719773381E-3</v>
      </c>
      <c r="U164" s="92">
        <f>R164/'סכום נכסי הקרן'!$C$42</f>
        <v>3.4521708680682273E-4</v>
      </c>
    </row>
    <row r="165" spans="2:21">
      <c r="B165" s="86" t="s">
        <v>541</v>
      </c>
      <c r="C165" s="87">
        <v>1169531</v>
      </c>
      <c r="D165" s="89" t="s">
        <v>119</v>
      </c>
      <c r="E165" s="89" t="s">
        <v>316</v>
      </c>
      <c r="F165" s="88" t="s">
        <v>542</v>
      </c>
      <c r="G165" s="89" t="s">
        <v>340</v>
      </c>
      <c r="H165" s="88" t="s">
        <v>534</v>
      </c>
      <c r="I165" s="88"/>
      <c r="J165" s="102"/>
      <c r="K165" s="91">
        <v>2.5099999999991867</v>
      </c>
      <c r="L165" s="89" t="s">
        <v>132</v>
      </c>
      <c r="M165" s="90">
        <v>1.6399999999999998E-2</v>
      </c>
      <c r="N165" s="90">
        <v>2.8799999999962061E-2</v>
      </c>
      <c r="O165" s="91">
        <v>68540.908198000019</v>
      </c>
      <c r="P165" s="103">
        <v>107.69</v>
      </c>
      <c r="Q165" s="91"/>
      <c r="R165" s="91">
        <v>73.811701706000022</v>
      </c>
      <c r="S165" s="92">
        <v>2.6284362143413247E-4</v>
      </c>
      <c r="T165" s="92">
        <f t="shared" si="2"/>
        <v>1.9563804161834165E-3</v>
      </c>
      <c r="U165" s="92">
        <f>R165/'סכום נכסי הקרן'!$C$42</f>
        <v>4.8417804650133163E-4</v>
      </c>
    </row>
    <row r="166" spans="2:21">
      <c r="B166" s="86" t="s">
        <v>543</v>
      </c>
      <c r="C166" s="87">
        <v>1179340</v>
      </c>
      <c r="D166" s="89" t="s">
        <v>119</v>
      </c>
      <c r="E166" s="89" t="s">
        <v>316</v>
      </c>
      <c r="F166" s="88" t="s">
        <v>544</v>
      </c>
      <c r="G166" s="89" t="s">
        <v>545</v>
      </c>
      <c r="H166" s="88" t="s">
        <v>534</v>
      </c>
      <c r="I166" s="88"/>
      <c r="J166" s="102"/>
      <c r="K166" s="91">
        <v>3.2700000000016551</v>
      </c>
      <c r="L166" s="89" t="s">
        <v>132</v>
      </c>
      <c r="M166" s="90">
        <v>1.4800000000000001E-2</v>
      </c>
      <c r="N166" s="90">
        <v>4.3000000000029209E-2</v>
      </c>
      <c r="O166" s="91">
        <v>311125.26676700008</v>
      </c>
      <c r="P166" s="103">
        <v>99.03</v>
      </c>
      <c r="Q166" s="91"/>
      <c r="R166" s="91">
        <v>308.10734028700006</v>
      </c>
      <c r="S166" s="92">
        <v>3.574901276128069E-4</v>
      </c>
      <c r="T166" s="92">
        <f t="shared" si="2"/>
        <v>8.1663903241353964E-3</v>
      </c>
      <c r="U166" s="92">
        <f>R166/'סכום נכסי הקרן'!$C$42</f>
        <v>2.0210726305576322E-3</v>
      </c>
    </row>
    <row r="167" spans="2:21">
      <c r="B167" s="86" t="s">
        <v>546</v>
      </c>
      <c r="C167" s="87">
        <v>1113034</v>
      </c>
      <c r="D167" s="89" t="s">
        <v>119</v>
      </c>
      <c r="E167" s="89" t="s">
        <v>316</v>
      </c>
      <c r="F167" s="88" t="s">
        <v>547</v>
      </c>
      <c r="G167" s="89" t="s">
        <v>478</v>
      </c>
      <c r="H167" s="88" t="s">
        <v>534</v>
      </c>
      <c r="I167" s="88"/>
      <c r="J167" s="102"/>
      <c r="K167" s="91">
        <v>0</v>
      </c>
      <c r="L167" s="89" t="s">
        <v>132</v>
      </c>
      <c r="M167" s="90">
        <v>4.9000000000000002E-2</v>
      </c>
      <c r="N167" s="90">
        <v>0</v>
      </c>
      <c r="O167" s="91">
        <v>51521.754744000005</v>
      </c>
      <c r="P167" s="103">
        <v>23.05</v>
      </c>
      <c r="Q167" s="91"/>
      <c r="R167" s="91">
        <v>11.875762183000003</v>
      </c>
      <c r="S167" s="92">
        <v>1.1344773801018037E-4</v>
      </c>
      <c r="T167" s="92">
        <f t="shared" si="2"/>
        <v>3.1476727978192943E-4</v>
      </c>
      <c r="U167" s="92">
        <f>R167/'סכום נכסי הקרן'!$C$42</f>
        <v>7.790070140073637E-5</v>
      </c>
    </row>
    <row r="168" spans="2:21">
      <c r="B168" s="93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1"/>
      <c r="P168" s="103"/>
      <c r="Q168" s="88"/>
      <c r="R168" s="88"/>
      <c r="S168" s="88"/>
      <c r="T168" s="92"/>
      <c r="U168" s="88"/>
    </row>
    <row r="169" spans="2:21">
      <c r="B169" s="85" t="s">
        <v>47</v>
      </c>
      <c r="C169" s="80"/>
      <c r="D169" s="81"/>
      <c r="E169" s="81"/>
      <c r="F169" s="80"/>
      <c r="G169" s="81"/>
      <c r="H169" s="80"/>
      <c r="I169" s="80"/>
      <c r="J169" s="100"/>
      <c r="K169" s="83">
        <v>4.0009711223202347</v>
      </c>
      <c r="L169" s="81"/>
      <c r="M169" s="82"/>
      <c r="N169" s="82">
        <v>5.6734226340585191E-2</v>
      </c>
      <c r="O169" s="83"/>
      <c r="P169" s="101"/>
      <c r="Q169" s="83">
        <v>22.739177557000005</v>
      </c>
      <c r="R169" s="83">
        <v>5158.1987815710017</v>
      </c>
      <c r="S169" s="84"/>
      <c r="T169" s="84">
        <f t="shared" ref="T169:T202" si="3">IFERROR(R169/$R$11,0)</f>
        <v>0.13671814693071027</v>
      </c>
      <c r="U169" s="84">
        <f>R169/'סכום נכסי הקרן'!$C$42</f>
        <v>3.3835916958998659E-2</v>
      </c>
    </row>
    <row r="170" spans="2:21">
      <c r="B170" s="86" t="s">
        <v>548</v>
      </c>
      <c r="C170" s="87">
        <v>7480163</v>
      </c>
      <c r="D170" s="89" t="s">
        <v>119</v>
      </c>
      <c r="E170" s="89" t="s">
        <v>316</v>
      </c>
      <c r="F170" s="88">
        <v>520029935</v>
      </c>
      <c r="G170" s="89" t="s">
        <v>318</v>
      </c>
      <c r="H170" s="88" t="s">
        <v>319</v>
      </c>
      <c r="I170" s="88" t="s">
        <v>130</v>
      </c>
      <c r="J170" s="102"/>
      <c r="K170" s="91">
        <v>3.58</v>
      </c>
      <c r="L170" s="89" t="s">
        <v>132</v>
      </c>
      <c r="M170" s="90">
        <v>2.6800000000000001E-2</v>
      </c>
      <c r="N170" s="90">
        <v>4.569892473118279E-2</v>
      </c>
      <c r="O170" s="91">
        <v>5.1970000000000002E-3</v>
      </c>
      <c r="P170" s="103">
        <v>95.02</v>
      </c>
      <c r="Q170" s="91"/>
      <c r="R170" s="91">
        <v>4.9290000000000014E-6</v>
      </c>
      <c r="S170" s="92">
        <v>1.9915297438745676E-12</v>
      </c>
      <c r="T170" s="92">
        <f t="shared" si="3"/>
        <v>1.3064322930498433E-10</v>
      </c>
      <c r="U170" s="92">
        <f>R170/'סכום נכסי הקרן'!$C$42</f>
        <v>3.2332455912082956E-11</v>
      </c>
    </row>
    <row r="171" spans="2:21">
      <c r="B171" s="86" t="s">
        <v>549</v>
      </c>
      <c r="C171" s="87">
        <v>6620488</v>
      </c>
      <c r="D171" s="89" t="s">
        <v>119</v>
      </c>
      <c r="E171" s="89" t="s">
        <v>316</v>
      </c>
      <c r="F171" s="88" t="s">
        <v>334</v>
      </c>
      <c r="G171" s="89" t="s">
        <v>318</v>
      </c>
      <c r="H171" s="88" t="s">
        <v>319</v>
      </c>
      <c r="I171" s="88" t="s">
        <v>130</v>
      </c>
      <c r="J171" s="102"/>
      <c r="K171" s="91">
        <v>4.01</v>
      </c>
      <c r="L171" s="89" t="s">
        <v>132</v>
      </c>
      <c r="M171" s="90">
        <v>2.5000000000000001E-2</v>
      </c>
      <c r="N171" s="90">
        <v>4.4999999999999991E-2</v>
      </c>
      <c r="O171" s="91">
        <v>1.1510000000000001E-3</v>
      </c>
      <c r="P171" s="103">
        <v>93.69</v>
      </c>
      <c r="Q171" s="91"/>
      <c r="R171" s="91">
        <v>1.0740000000000002E-6</v>
      </c>
      <c r="S171" s="92">
        <v>3.8793284171355905E-13</v>
      </c>
      <c r="T171" s="92">
        <f t="shared" si="3"/>
        <v>2.846638836955836E-11</v>
      </c>
      <c r="U171" s="92">
        <f>R171/'סכום נכסי הקרן'!$C$42</f>
        <v>7.0450512577758359E-12</v>
      </c>
    </row>
    <row r="172" spans="2:21">
      <c r="B172" s="86" t="s">
        <v>550</v>
      </c>
      <c r="C172" s="87">
        <v>1133131</v>
      </c>
      <c r="D172" s="89" t="s">
        <v>119</v>
      </c>
      <c r="E172" s="89" t="s">
        <v>316</v>
      </c>
      <c r="F172" s="88" t="s">
        <v>551</v>
      </c>
      <c r="G172" s="89" t="s">
        <v>552</v>
      </c>
      <c r="H172" s="88" t="s">
        <v>351</v>
      </c>
      <c r="I172" s="88" t="s">
        <v>327</v>
      </c>
      <c r="J172" s="102"/>
      <c r="K172" s="91">
        <v>0.42</v>
      </c>
      <c r="L172" s="89" t="s">
        <v>132</v>
      </c>
      <c r="M172" s="90">
        <v>5.7000000000000002E-2</v>
      </c>
      <c r="N172" s="90">
        <v>4.8399526662229124E-2</v>
      </c>
      <c r="O172" s="91">
        <v>1.3424999999999999E-2</v>
      </c>
      <c r="P172" s="103">
        <v>100.82</v>
      </c>
      <c r="Q172" s="91"/>
      <c r="R172" s="91">
        <v>1.3521000000000003E-5</v>
      </c>
      <c r="S172" s="92">
        <v>8.6921096272563115E-11</v>
      </c>
      <c r="T172" s="92">
        <f t="shared" si="3"/>
        <v>3.5837433626145121E-10</v>
      </c>
      <c r="U172" s="92">
        <f>R172/'סכום נכסי הקרן'!$C$42</f>
        <v>8.8692865974289643E-11</v>
      </c>
    </row>
    <row r="173" spans="2:21">
      <c r="B173" s="86" t="s">
        <v>553</v>
      </c>
      <c r="C173" s="87">
        <v>2810372</v>
      </c>
      <c r="D173" s="89" t="s">
        <v>119</v>
      </c>
      <c r="E173" s="89" t="s">
        <v>316</v>
      </c>
      <c r="F173" s="88" t="s">
        <v>554</v>
      </c>
      <c r="G173" s="89" t="s">
        <v>417</v>
      </c>
      <c r="H173" s="88" t="s">
        <v>364</v>
      </c>
      <c r="I173" s="88" t="s">
        <v>327</v>
      </c>
      <c r="J173" s="102"/>
      <c r="K173" s="91">
        <v>8.4700000000000006</v>
      </c>
      <c r="L173" s="89" t="s">
        <v>132</v>
      </c>
      <c r="M173" s="90">
        <v>2.4E-2</v>
      </c>
      <c r="N173" s="90">
        <v>5.0304453441295548E-2</v>
      </c>
      <c r="O173" s="91">
        <v>7.6710000000000007E-3</v>
      </c>
      <c r="P173" s="103">
        <v>80.430000000000007</v>
      </c>
      <c r="Q173" s="91"/>
      <c r="R173" s="91">
        <v>6.175000000000001E-6</v>
      </c>
      <c r="S173" s="92">
        <v>1.0213801454138554E-11</v>
      </c>
      <c r="T173" s="92">
        <f t="shared" si="3"/>
        <v>1.6366848061640862E-10</v>
      </c>
      <c r="U173" s="92">
        <f>R173/'סכום נכסי הקרן'!$C$42</f>
        <v>4.0505764913189743E-11</v>
      </c>
    </row>
    <row r="174" spans="2:21">
      <c r="B174" s="86" t="s">
        <v>555</v>
      </c>
      <c r="C174" s="87">
        <v>1138114</v>
      </c>
      <c r="D174" s="89" t="s">
        <v>119</v>
      </c>
      <c r="E174" s="89" t="s">
        <v>316</v>
      </c>
      <c r="F174" s="88" t="s">
        <v>358</v>
      </c>
      <c r="G174" s="89" t="s">
        <v>332</v>
      </c>
      <c r="H174" s="88" t="s">
        <v>359</v>
      </c>
      <c r="I174" s="88" t="s">
        <v>130</v>
      </c>
      <c r="J174" s="102"/>
      <c r="K174" s="91">
        <v>1.46</v>
      </c>
      <c r="L174" s="89" t="s">
        <v>132</v>
      </c>
      <c r="M174" s="90">
        <v>3.39E-2</v>
      </c>
      <c r="N174" s="90">
        <v>5.1097276264591436E-2</v>
      </c>
      <c r="O174" s="91">
        <v>2.5890000000000006E-3</v>
      </c>
      <c r="P174" s="103">
        <v>99.19</v>
      </c>
      <c r="Q174" s="91"/>
      <c r="R174" s="91">
        <v>2.5700000000000004E-6</v>
      </c>
      <c r="S174" s="92">
        <v>3.9761783148725939E-12</v>
      </c>
      <c r="T174" s="92">
        <f t="shared" si="3"/>
        <v>6.8117893956950631E-11</v>
      </c>
      <c r="U174" s="92">
        <f>R174/'סכום נכסי הקרן'!$C$42</f>
        <v>1.6858269769538079E-11</v>
      </c>
    </row>
    <row r="175" spans="2:21">
      <c r="B175" s="86" t="s">
        <v>556</v>
      </c>
      <c r="C175" s="87">
        <v>1162866</v>
      </c>
      <c r="D175" s="89" t="s">
        <v>119</v>
      </c>
      <c r="E175" s="89" t="s">
        <v>316</v>
      </c>
      <c r="F175" s="88" t="s">
        <v>358</v>
      </c>
      <c r="G175" s="89" t="s">
        <v>332</v>
      </c>
      <c r="H175" s="88" t="s">
        <v>359</v>
      </c>
      <c r="I175" s="88" t="s">
        <v>130</v>
      </c>
      <c r="J175" s="102"/>
      <c r="K175" s="91">
        <v>6.36</v>
      </c>
      <c r="L175" s="89" t="s">
        <v>132</v>
      </c>
      <c r="M175" s="90">
        <v>2.4399999999999998E-2</v>
      </c>
      <c r="N175" s="90">
        <v>5.2099388379204886E-2</v>
      </c>
      <c r="O175" s="91">
        <v>7.6710000000000007E-3</v>
      </c>
      <c r="P175" s="103">
        <v>85.25</v>
      </c>
      <c r="Q175" s="91"/>
      <c r="R175" s="91">
        <v>6.5400000000000009E-6</v>
      </c>
      <c r="S175" s="92">
        <v>6.9829172955327905E-12</v>
      </c>
      <c r="T175" s="92">
        <f t="shared" si="3"/>
        <v>1.7334281185932185E-10</v>
      </c>
      <c r="U175" s="92">
        <f>R175/'סכום נכסי הקרן'!$C$42</f>
        <v>4.2900032798746706E-11</v>
      </c>
    </row>
    <row r="176" spans="2:21">
      <c r="B176" s="86" t="s">
        <v>557</v>
      </c>
      <c r="C176" s="87">
        <v>1132521</v>
      </c>
      <c r="D176" s="89" t="s">
        <v>119</v>
      </c>
      <c r="E176" s="89" t="s">
        <v>316</v>
      </c>
      <c r="F176" s="88" t="s">
        <v>368</v>
      </c>
      <c r="G176" s="89" t="s">
        <v>332</v>
      </c>
      <c r="H176" s="88" t="s">
        <v>359</v>
      </c>
      <c r="I176" s="88" t="s">
        <v>130</v>
      </c>
      <c r="J176" s="102"/>
      <c r="K176" s="91">
        <v>0.01</v>
      </c>
      <c r="L176" s="89" t="s">
        <v>132</v>
      </c>
      <c r="M176" s="90">
        <v>3.5000000000000003E-2</v>
      </c>
      <c r="N176" s="90">
        <v>0.14070000000125321</v>
      </c>
      <c r="O176" s="91">
        <v>36426.823531000009</v>
      </c>
      <c r="P176" s="103">
        <v>101.64</v>
      </c>
      <c r="Q176" s="91"/>
      <c r="R176" s="91">
        <v>37.02422184800001</v>
      </c>
      <c r="S176" s="92">
        <v>3.1951392046979582E-4</v>
      </c>
      <c r="T176" s="92">
        <f t="shared" si="3"/>
        <v>9.8132763333878565E-4</v>
      </c>
      <c r="U176" s="92">
        <f>R176/'סכום נכסי הקרן'!$C$42</f>
        <v>2.4286549413261079E-4</v>
      </c>
    </row>
    <row r="177" spans="2:21">
      <c r="B177" s="86" t="s">
        <v>558</v>
      </c>
      <c r="C177" s="87">
        <v>7590151</v>
      </c>
      <c r="D177" s="89" t="s">
        <v>119</v>
      </c>
      <c r="E177" s="89" t="s">
        <v>316</v>
      </c>
      <c r="F177" s="88" t="s">
        <v>372</v>
      </c>
      <c r="G177" s="89" t="s">
        <v>332</v>
      </c>
      <c r="H177" s="88" t="s">
        <v>364</v>
      </c>
      <c r="I177" s="88" t="s">
        <v>327</v>
      </c>
      <c r="J177" s="102"/>
      <c r="K177" s="91">
        <v>6.06</v>
      </c>
      <c r="L177" s="89" t="s">
        <v>132</v>
      </c>
      <c r="M177" s="90">
        <v>2.5499999999999998E-2</v>
      </c>
      <c r="N177" s="90">
        <v>5.2399999999984959E-2</v>
      </c>
      <c r="O177" s="91">
        <v>280685.64886199997</v>
      </c>
      <c r="P177" s="103">
        <v>85.31</v>
      </c>
      <c r="Q177" s="91"/>
      <c r="R177" s="91">
        <v>239.45293638900003</v>
      </c>
      <c r="S177" s="92">
        <v>2.0595124808842318E-4</v>
      </c>
      <c r="T177" s="92">
        <f t="shared" si="3"/>
        <v>6.3467041745627808E-3</v>
      </c>
      <c r="U177" s="92">
        <f>R177/'סכום נכסי הקרן'!$C$42</f>
        <v>1.5707245909547872E-3</v>
      </c>
    </row>
    <row r="178" spans="2:21">
      <c r="B178" s="86" t="s">
        <v>559</v>
      </c>
      <c r="C178" s="87">
        <v>5850110</v>
      </c>
      <c r="D178" s="89" t="s">
        <v>119</v>
      </c>
      <c r="E178" s="89" t="s">
        <v>316</v>
      </c>
      <c r="F178" s="88" t="s">
        <v>444</v>
      </c>
      <c r="G178" s="89" t="s">
        <v>442</v>
      </c>
      <c r="H178" s="88" t="s">
        <v>359</v>
      </c>
      <c r="I178" s="88" t="s">
        <v>130</v>
      </c>
      <c r="J178" s="102"/>
      <c r="K178" s="91">
        <v>5.63</v>
      </c>
      <c r="L178" s="89" t="s">
        <v>132</v>
      </c>
      <c r="M178" s="90">
        <v>1.95E-2</v>
      </c>
      <c r="N178" s="90">
        <v>5.2300000000100322E-2</v>
      </c>
      <c r="O178" s="91">
        <v>2397.3563110000005</v>
      </c>
      <c r="P178" s="103">
        <v>83.16</v>
      </c>
      <c r="Q178" s="91"/>
      <c r="R178" s="91">
        <v>1.9936414260000002</v>
      </c>
      <c r="S178" s="92">
        <v>2.1027908390039772E-6</v>
      </c>
      <c r="T178" s="92">
        <f t="shared" si="3"/>
        <v>5.2841500095117442E-5</v>
      </c>
      <c r="U178" s="92">
        <f>R178/'סכום נכסי הקרן'!$C$42</f>
        <v>1.3077566141336414E-5</v>
      </c>
    </row>
    <row r="179" spans="2:21">
      <c r="B179" s="86" t="s">
        <v>560</v>
      </c>
      <c r="C179" s="87">
        <v>4160156</v>
      </c>
      <c r="D179" s="89" t="s">
        <v>119</v>
      </c>
      <c r="E179" s="89" t="s">
        <v>316</v>
      </c>
      <c r="F179" s="88" t="s">
        <v>561</v>
      </c>
      <c r="G179" s="89" t="s">
        <v>332</v>
      </c>
      <c r="H179" s="88" t="s">
        <v>364</v>
      </c>
      <c r="I179" s="88" t="s">
        <v>327</v>
      </c>
      <c r="J179" s="102"/>
      <c r="K179" s="91">
        <v>1.31</v>
      </c>
      <c r="L179" s="89" t="s">
        <v>132</v>
      </c>
      <c r="M179" s="90">
        <v>2.5499999999999998E-2</v>
      </c>
      <c r="N179" s="90">
        <v>4.9400000000232792E-2</v>
      </c>
      <c r="O179" s="91">
        <v>57535.560019000004</v>
      </c>
      <c r="P179" s="103">
        <v>97.06</v>
      </c>
      <c r="Q179" s="91"/>
      <c r="R179" s="91">
        <v>55.844014555000008</v>
      </c>
      <c r="S179" s="92">
        <v>2.8578589745385552E-4</v>
      </c>
      <c r="T179" s="92">
        <f t="shared" si="3"/>
        <v>1.4801465609291431E-3</v>
      </c>
      <c r="U179" s="92">
        <f>R179/'סכום נכסי הקרן'!$C$42</f>
        <v>3.6631652232770468E-4</v>
      </c>
    </row>
    <row r="180" spans="2:21">
      <c r="B180" s="86" t="s">
        <v>562</v>
      </c>
      <c r="C180" s="87">
        <v>2320232</v>
      </c>
      <c r="D180" s="89" t="s">
        <v>119</v>
      </c>
      <c r="E180" s="89" t="s">
        <v>316</v>
      </c>
      <c r="F180" s="88" t="s">
        <v>563</v>
      </c>
      <c r="G180" s="89" t="s">
        <v>126</v>
      </c>
      <c r="H180" s="88" t="s">
        <v>364</v>
      </c>
      <c r="I180" s="88" t="s">
        <v>327</v>
      </c>
      <c r="J180" s="102"/>
      <c r="K180" s="91">
        <v>4.05</v>
      </c>
      <c r="L180" s="89" t="s">
        <v>132</v>
      </c>
      <c r="M180" s="90">
        <v>2.2400000000000003E-2</v>
      </c>
      <c r="N180" s="90">
        <v>5.0199048793376784E-2</v>
      </c>
      <c r="O180" s="91">
        <v>6.2910000000000015E-3</v>
      </c>
      <c r="P180" s="103">
        <v>90.04</v>
      </c>
      <c r="Q180" s="91"/>
      <c r="R180" s="91">
        <v>5.6770000000000009E-6</v>
      </c>
      <c r="S180" s="92">
        <v>9.7985785441502235E-12</v>
      </c>
      <c r="T180" s="92">
        <f t="shared" si="3"/>
        <v>1.5046898209868044E-10</v>
      </c>
      <c r="U180" s="92">
        <f>R180/'סכום נכסי הקרן'!$C$42</f>
        <v>3.7239065167964079E-11</v>
      </c>
    </row>
    <row r="181" spans="2:21">
      <c r="B181" s="86" t="s">
        <v>564</v>
      </c>
      <c r="C181" s="87">
        <v>1135920</v>
      </c>
      <c r="D181" s="89" t="s">
        <v>119</v>
      </c>
      <c r="E181" s="89" t="s">
        <v>316</v>
      </c>
      <c r="F181" s="88">
        <v>513937714</v>
      </c>
      <c r="G181" s="89" t="s">
        <v>442</v>
      </c>
      <c r="H181" s="88" t="s">
        <v>359</v>
      </c>
      <c r="I181" s="88" t="s">
        <v>130</v>
      </c>
      <c r="J181" s="102"/>
      <c r="K181" s="91">
        <v>1</v>
      </c>
      <c r="L181" s="89" t="s">
        <v>132</v>
      </c>
      <c r="M181" s="90">
        <v>4.0999999999999995E-2</v>
      </c>
      <c r="N181" s="90">
        <v>5.4999999999875808E-2</v>
      </c>
      <c r="O181" s="91">
        <v>39959.714120000004</v>
      </c>
      <c r="P181" s="103">
        <v>98.7</v>
      </c>
      <c r="Q181" s="91">
        <v>0.81917413900000025</v>
      </c>
      <c r="R181" s="91">
        <v>40.259411981000007</v>
      </c>
      <c r="S181" s="92">
        <v>1.3319904706666667E-4</v>
      </c>
      <c r="T181" s="92">
        <f t="shared" si="3"/>
        <v>1.067076403148228E-3</v>
      </c>
      <c r="U181" s="92">
        <f>R181/'סכום נכסי הקרן'!$C$42</f>
        <v>2.640871704041523E-4</v>
      </c>
    </row>
    <row r="182" spans="2:21">
      <c r="B182" s="86" t="s">
        <v>566</v>
      </c>
      <c r="C182" s="87">
        <v>7770258</v>
      </c>
      <c r="D182" s="89" t="s">
        <v>119</v>
      </c>
      <c r="E182" s="89" t="s">
        <v>316</v>
      </c>
      <c r="F182" s="88" t="s">
        <v>567</v>
      </c>
      <c r="G182" s="89" t="s">
        <v>568</v>
      </c>
      <c r="H182" s="88" t="s">
        <v>364</v>
      </c>
      <c r="I182" s="88" t="s">
        <v>327</v>
      </c>
      <c r="J182" s="102"/>
      <c r="K182" s="91">
        <v>4.18</v>
      </c>
      <c r="L182" s="89" t="s">
        <v>132</v>
      </c>
      <c r="M182" s="90">
        <v>3.5200000000000002E-2</v>
      </c>
      <c r="N182" s="90">
        <v>4.7499999999999994E-2</v>
      </c>
      <c r="O182" s="91">
        <v>1.1047E-2</v>
      </c>
      <c r="P182" s="103">
        <v>96.46</v>
      </c>
      <c r="Q182" s="91"/>
      <c r="R182" s="91">
        <v>1.0644000000000002E-5</v>
      </c>
      <c r="S182" s="92">
        <v>1.3746143190837331E-11</v>
      </c>
      <c r="T182" s="92">
        <f t="shared" si="3"/>
        <v>2.8211940205361191E-10</v>
      </c>
      <c r="U182" s="92">
        <f>R182/'סכום נכסי הקרן'!$C$42</f>
        <v>6.9820787325666661E-11</v>
      </c>
    </row>
    <row r="183" spans="2:21">
      <c r="B183" s="86" t="s">
        <v>569</v>
      </c>
      <c r="C183" s="87">
        <v>1410299</v>
      </c>
      <c r="D183" s="89" t="s">
        <v>119</v>
      </c>
      <c r="E183" s="89" t="s">
        <v>316</v>
      </c>
      <c r="F183" s="88" t="s">
        <v>413</v>
      </c>
      <c r="G183" s="89" t="s">
        <v>128</v>
      </c>
      <c r="H183" s="88" t="s">
        <v>364</v>
      </c>
      <c r="I183" s="88" t="s">
        <v>327</v>
      </c>
      <c r="J183" s="102"/>
      <c r="K183" s="91">
        <v>1.54</v>
      </c>
      <c r="L183" s="89" t="s">
        <v>132</v>
      </c>
      <c r="M183" s="90">
        <v>2.7000000000000003E-2</v>
      </c>
      <c r="N183" s="90">
        <v>5.0499999997051341E-2</v>
      </c>
      <c r="O183" s="91">
        <v>1754.4662370000003</v>
      </c>
      <c r="P183" s="103">
        <v>96.65</v>
      </c>
      <c r="Q183" s="91"/>
      <c r="R183" s="91">
        <v>1.6956916300000002</v>
      </c>
      <c r="S183" s="92">
        <v>9.3487349151835771E-6</v>
      </c>
      <c r="T183" s="92">
        <f t="shared" si="3"/>
        <v>4.4944335656042324E-5</v>
      </c>
      <c r="U183" s="92">
        <f>R183/'סכום נכסי הקרן'!$C$42</f>
        <v>1.1123123324703404E-5</v>
      </c>
    </row>
    <row r="184" spans="2:21">
      <c r="B184" s="86" t="s">
        <v>570</v>
      </c>
      <c r="C184" s="87">
        <v>1192731</v>
      </c>
      <c r="D184" s="89" t="s">
        <v>119</v>
      </c>
      <c r="E184" s="89" t="s">
        <v>316</v>
      </c>
      <c r="F184" s="88" t="s">
        <v>413</v>
      </c>
      <c r="G184" s="89" t="s">
        <v>128</v>
      </c>
      <c r="H184" s="88" t="s">
        <v>364</v>
      </c>
      <c r="I184" s="88" t="s">
        <v>327</v>
      </c>
      <c r="J184" s="102"/>
      <c r="K184" s="91">
        <v>3.82</v>
      </c>
      <c r="L184" s="89" t="s">
        <v>132</v>
      </c>
      <c r="M184" s="90">
        <v>4.5599999999999995E-2</v>
      </c>
      <c r="N184" s="90">
        <v>5.2599999999824114E-2</v>
      </c>
      <c r="O184" s="91">
        <v>70887.231119000018</v>
      </c>
      <c r="P184" s="103">
        <v>97.85</v>
      </c>
      <c r="Q184" s="91"/>
      <c r="R184" s="91">
        <v>69.363153297000011</v>
      </c>
      <c r="S184" s="92">
        <v>2.5240461683345488E-4</v>
      </c>
      <c r="T184" s="92">
        <f t="shared" si="3"/>
        <v>1.8384715645154695E-3</v>
      </c>
      <c r="U184" s="92">
        <f>R184/'סכום נכסי הקרן'!$C$42</f>
        <v>4.5499717912321036E-4</v>
      </c>
    </row>
    <row r="185" spans="2:21">
      <c r="B185" s="86" t="s">
        <v>571</v>
      </c>
      <c r="C185" s="87">
        <v>2300309</v>
      </c>
      <c r="D185" s="89" t="s">
        <v>119</v>
      </c>
      <c r="E185" s="89" t="s">
        <v>316</v>
      </c>
      <c r="F185" s="88" t="s">
        <v>420</v>
      </c>
      <c r="G185" s="89" t="s">
        <v>155</v>
      </c>
      <c r="H185" s="88" t="s">
        <v>421</v>
      </c>
      <c r="I185" s="88" t="s">
        <v>130</v>
      </c>
      <c r="J185" s="102"/>
      <c r="K185" s="91">
        <v>8.8699999999999992</v>
      </c>
      <c r="L185" s="89" t="s">
        <v>132</v>
      </c>
      <c r="M185" s="90">
        <v>2.7900000000000001E-2</v>
      </c>
      <c r="N185" s="90">
        <v>5.1200000000079848E-2</v>
      </c>
      <c r="O185" s="91">
        <v>67124.820000000022</v>
      </c>
      <c r="P185" s="103">
        <v>82.09</v>
      </c>
      <c r="Q185" s="91"/>
      <c r="R185" s="91">
        <v>55.102764738000005</v>
      </c>
      <c r="S185" s="92">
        <v>1.5608971258487589E-4</v>
      </c>
      <c r="T185" s="92">
        <f t="shared" si="3"/>
        <v>1.460499721851316E-3</v>
      </c>
      <c r="U185" s="92">
        <f>R185/'סכום נכסי הקרן'!$C$42</f>
        <v>3.6145419182902498E-4</v>
      </c>
    </row>
    <row r="186" spans="2:21">
      <c r="B186" s="86" t="s">
        <v>572</v>
      </c>
      <c r="C186" s="87">
        <v>2300176</v>
      </c>
      <c r="D186" s="89" t="s">
        <v>119</v>
      </c>
      <c r="E186" s="89" t="s">
        <v>316</v>
      </c>
      <c r="F186" s="88" t="s">
        <v>420</v>
      </c>
      <c r="G186" s="89" t="s">
        <v>155</v>
      </c>
      <c r="H186" s="88" t="s">
        <v>421</v>
      </c>
      <c r="I186" s="88" t="s">
        <v>130</v>
      </c>
      <c r="J186" s="102"/>
      <c r="K186" s="91">
        <v>1.38</v>
      </c>
      <c r="L186" s="89" t="s">
        <v>132</v>
      </c>
      <c r="M186" s="90">
        <v>3.6499999999999998E-2</v>
      </c>
      <c r="N186" s="90">
        <v>5.0301878826261345E-2</v>
      </c>
      <c r="O186" s="91">
        <v>4.8140000000000006E-3</v>
      </c>
      <c r="P186" s="103">
        <v>98.51</v>
      </c>
      <c r="Q186" s="91"/>
      <c r="R186" s="91">
        <v>4.7370000000000006E-6</v>
      </c>
      <c r="S186" s="92">
        <v>3.0135125684472921E-12</v>
      </c>
      <c r="T186" s="92">
        <f t="shared" si="3"/>
        <v>1.2555426602104091E-10</v>
      </c>
      <c r="U186" s="92">
        <f>R186/'סכום נכסי הקרן'!$C$42</f>
        <v>3.1073005407899561E-11</v>
      </c>
    </row>
    <row r="187" spans="2:21">
      <c r="B187" s="86" t="s">
        <v>573</v>
      </c>
      <c r="C187" s="87">
        <v>1185941</v>
      </c>
      <c r="D187" s="89" t="s">
        <v>119</v>
      </c>
      <c r="E187" s="89" t="s">
        <v>316</v>
      </c>
      <c r="F187" s="88" t="s">
        <v>574</v>
      </c>
      <c r="G187" s="89" t="s">
        <v>129</v>
      </c>
      <c r="H187" s="88" t="s">
        <v>421</v>
      </c>
      <c r="I187" s="88" t="s">
        <v>130</v>
      </c>
      <c r="J187" s="102"/>
      <c r="K187" s="91">
        <v>1.76</v>
      </c>
      <c r="L187" s="89" t="s">
        <v>132</v>
      </c>
      <c r="M187" s="90">
        <v>6.0999999999999999E-2</v>
      </c>
      <c r="N187" s="90">
        <v>6.3999999999820714E-2</v>
      </c>
      <c r="O187" s="91">
        <v>143838.90000000002</v>
      </c>
      <c r="P187" s="103">
        <v>100.83</v>
      </c>
      <c r="Q187" s="91"/>
      <c r="R187" s="91">
        <v>145.03275648400003</v>
      </c>
      <c r="S187" s="92">
        <v>3.7340385763609465E-4</v>
      </c>
      <c r="T187" s="92">
        <f t="shared" si="3"/>
        <v>3.8440956912301001E-3</v>
      </c>
      <c r="U187" s="92">
        <f>R187/'סכום נכסי הקרן'!$C$42</f>
        <v>9.5136238685875302E-4</v>
      </c>
    </row>
    <row r="188" spans="2:21">
      <c r="B188" s="86" t="s">
        <v>575</v>
      </c>
      <c r="C188" s="87">
        <v>1143130</v>
      </c>
      <c r="D188" s="89" t="s">
        <v>119</v>
      </c>
      <c r="E188" s="89" t="s">
        <v>316</v>
      </c>
      <c r="F188" s="88">
        <v>513834200</v>
      </c>
      <c r="G188" s="89" t="s">
        <v>442</v>
      </c>
      <c r="H188" s="88" t="s">
        <v>421</v>
      </c>
      <c r="I188" s="88" t="s">
        <v>130</v>
      </c>
      <c r="J188" s="102"/>
      <c r="K188" s="91">
        <v>7.46</v>
      </c>
      <c r="L188" s="89" t="s">
        <v>132</v>
      </c>
      <c r="M188" s="90">
        <v>3.0499999999999999E-2</v>
      </c>
      <c r="N188" s="90">
        <v>5.2300000000184893E-2</v>
      </c>
      <c r="O188" s="91">
        <v>119487.29451100001</v>
      </c>
      <c r="P188" s="103">
        <v>85.55</v>
      </c>
      <c r="Q188" s="91"/>
      <c r="R188" s="91">
        <v>102.22138045700002</v>
      </c>
      <c r="S188" s="92">
        <v>1.7503102848035674E-4</v>
      </c>
      <c r="T188" s="92">
        <f t="shared" si="3"/>
        <v>2.709379437394176E-3</v>
      </c>
      <c r="U188" s="92">
        <f>R188/'סכום נכסי הקרן'!$C$42</f>
        <v>6.7053525601505593E-4</v>
      </c>
    </row>
    <row r="189" spans="2:21">
      <c r="B189" s="86" t="s">
        <v>576</v>
      </c>
      <c r="C189" s="87">
        <v>1157601</v>
      </c>
      <c r="D189" s="89" t="s">
        <v>119</v>
      </c>
      <c r="E189" s="89" t="s">
        <v>316</v>
      </c>
      <c r="F189" s="88">
        <v>513834200</v>
      </c>
      <c r="G189" s="89" t="s">
        <v>442</v>
      </c>
      <c r="H189" s="88" t="s">
        <v>421</v>
      </c>
      <c r="I189" s="88" t="s">
        <v>130</v>
      </c>
      <c r="J189" s="102"/>
      <c r="K189" s="91">
        <v>2.89</v>
      </c>
      <c r="L189" s="89" t="s">
        <v>132</v>
      </c>
      <c r="M189" s="90">
        <v>2.9100000000000001E-2</v>
      </c>
      <c r="N189" s="90">
        <v>5.0399999999791653E-2</v>
      </c>
      <c r="O189" s="91">
        <v>59054.044253000015</v>
      </c>
      <c r="P189" s="103">
        <v>94.28</v>
      </c>
      <c r="Q189" s="91"/>
      <c r="R189" s="91">
        <v>55.676152929000004</v>
      </c>
      <c r="S189" s="92">
        <v>9.8423407088333355E-5</v>
      </c>
      <c r="T189" s="92">
        <f t="shared" si="3"/>
        <v>1.4756973856609292E-3</v>
      </c>
      <c r="U189" s="92">
        <f>R189/'סכום נכסי הקרן'!$C$42</f>
        <v>3.6521541081989867E-4</v>
      </c>
    </row>
    <row r="190" spans="2:21">
      <c r="B190" s="86" t="s">
        <v>577</v>
      </c>
      <c r="C190" s="87">
        <v>1138163</v>
      </c>
      <c r="D190" s="89" t="s">
        <v>119</v>
      </c>
      <c r="E190" s="89" t="s">
        <v>316</v>
      </c>
      <c r="F190" s="88">
        <v>513834200</v>
      </c>
      <c r="G190" s="89" t="s">
        <v>442</v>
      </c>
      <c r="H190" s="88" t="s">
        <v>421</v>
      </c>
      <c r="I190" s="88" t="s">
        <v>130</v>
      </c>
      <c r="J190" s="102"/>
      <c r="K190" s="91">
        <v>4.99</v>
      </c>
      <c r="L190" s="89" t="s">
        <v>132</v>
      </c>
      <c r="M190" s="90">
        <v>3.95E-2</v>
      </c>
      <c r="N190" s="90">
        <v>4.7805998378816543E-2</v>
      </c>
      <c r="O190" s="91">
        <v>3.8360000000000004E-3</v>
      </c>
      <c r="P190" s="103">
        <v>96.27</v>
      </c>
      <c r="Q190" s="91"/>
      <c r="R190" s="91">
        <v>3.7010000000000002E-6</v>
      </c>
      <c r="S190" s="92">
        <v>1.5982669186834166E-11</v>
      </c>
      <c r="T190" s="92">
        <f t="shared" si="3"/>
        <v>9.8095068301429681E-11</v>
      </c>
      <c r="U190" s="92">
        <f>R190/'סכום נכסי הקרן'!$C$42</f>
        <v>2.4277220395743355E-11</v>
      </c>
    </row>
    <row r="191" spans="2:21">
      <c r="B191" s="86" t="s">
        <v>578</v>
      </c>
      <c r="C191" s="87">
        <v>1143122</v>
      </c>
      <c r="D191" s="89" t="s">
        <v>119</v>
      </c>
      <c r="E191" s="89" t="s">
        <v>316</v>
      </c>
      <c r="F191" s="88">
        <v>513834200</v>
      </c>
      <c r="G191" s="89" t="s">
        <v>442</v>
      </c>
      <c r="H191" s="88" t="s">
        <v>421</v>
      </c>
      <c r="I191" s="88" t="s">
        <v>130</v>
      </c>
      <c r="J191" s="102"/>
      <c r="K191" s="91">
        <v>6.7</v>
      </c>
      <c r="L191" s="89" t="s">
        <v>132</v>
      </c>
      <c r="M191" s="90">
        <v>3.0499999999999999E-2</v>
      </c>
      <c r="N191" s="90">
        <v>5.1500000000192253E-2</v>
      </c>
      <c r="O191" s="91">
        <v>160644.44446000003</v>
      </c>
      <c r="P191" s="103">
        <v>87.42</v>
      </c>
      <c r="Q191" s="91"/>
      <c r="R191" s="91">
        <v>140.43537334200005</v>
      </c>
      <c r="S191" s="92">
        <v>2.204015995412086E-4</v>
      </c>
      <c r="T191" s="92">
        <f t="shared" si="3"/>
        <v>3.7222419724183384E-3</v>
      </c>
      <c r="U191" s="92">
        <f>R191/'סכום נכסי הקרן'!$C$42</f>
        <v>9.2120521750398165E-4</v>
      </c>
    </row>
    <row r="192" spans="2:21">
      <c r="B192" s="86" t="s">
        <v>579</v>
      </c>
      <c r="C192" s="87">
        <v>1182666</v>
      </c>
      <c r="D192" s="89" t="s">
        <v>119</v>
      </c>
      <c r="E192" s="89" t="s">
        <v>316</v>
      </c>
      <c r="F192" s="88">
        <v>513834200</v>
      </c>
      <c r="G192" s="89" t="s">
        <v>442</v>
      </c>
      <c r="H192" s="88" t="s">
        <v>421</v>
      </c>
      <c r="I192" s="88" t="s">
        <v>130</v>
      </c>
      <c r="J192" s="102"/>
      <c r="K192" s="91">
        <v>8.33</v>
      </c>
      <c r="L192" s="89" t="s">
        <v>132</v>
      </c>
      <c r="M192" s="90">
        <v>2.63E-2</v>
      </c>
      <c r="N192" s="90">
        <v>5.2799999999994268E-2</v>
      </c>
      <c r="O192" s="91">
        <v>172606.68</v>
      </c>
      <c r="P192" s="103">
        <v>80.77</v>
      </c>
      <c r="Q192" s="91"/>
      <c r="R192" s="91">
        <v>139.41441543600001</v>
      </c>
      <c r="S192" s="92">
        <v>2.4882322413981994E-4</v>
      </c>
      <c r="T192" s="92">
        <f t="shared" si="3"/>
        <v>3.6951814656574745E-3</v>
      </c>
      <c r="U192" s="92">
        <f>R192/'סכום נכסי הקרן'!$C$42</f>
        <v>9.1450810318386832E-4</v>
      </c>
    </row>
    <row r="193" spans="2:21">
      <c r="B193" s="86" t="s">
        <v>580</v>
      </c>
      <c r="C193" s="87">
        <v>1141647</v>
      </c>
      <c r="D193" s="89" t="s">
        <v>119</v>
      </c>
      <c r="E193" s="89" t="s">
        <v>316</v>
      </c>
      <c r="F193" s="88" t="s">
        <v>581</v>
      </c>
      <c r="G193" s="89" t="s">
        <v>127</v>
      </c>
      <c r="H193" s="88" t="s">
        <v>418</v>
      </c>
      <c r="I193" s="88" t="s">
        <v>327</v>
      </c>
      <c r="J193" s="102"/>
      <c r="K193" s="91">
        <v>0.11</v>
      </c>
      <c r="L193" s="89" t="s">
        <v>132</v>
      </c>
      <c r="M193" s="90">
        <v>3.4000000000000002E-2</v>
      </c>
      <c r="N193" s="90">
        <v>6.589999992523865E-2</v>
      </c>
      <c r="O193" s="91">
        <v>440.83151500000008</v>
      </c>
      <c r="P193" s="103">
        <v>100.13</v>
      </c>
      <c r="Q193" s="91"/>
      <c r="R193" s="91">
        <v>0.44140457000000005</v>
      </c>
      <c r="S193" s="92">
        <v>1.2592175893265746E-5</v>
      </c>
      <c r="T193" s="92">
        <f t="shared" si="3"/>
        <v>1.1699435677577195E-5</v>
      </c>
      <c r="U193" s="92">
        <f>R193/'סכום נכסי הקרן'!$C$42</f>
        <v>2.8954542095591263E-6</v>
      </c>
    </row>
    <row r="194" spans="2:21">
      <c r="B194" s="86" t="s">
        <v>582</v>
      </c>
      <c r="C194" s="87">
        <v>1193481</v>
      </c>
      <c r="D194" s="89" t="s">
        <v>119</v>
      </c>
      <c r="E194" s="89" t="s">
        <v>316</v>
      </c>
      <c r="F194" s="88" t="s">
        <v>449</v>
      </c>
      <c r="G194" s="89" t="s">
        <v>442</v>
      </c>
      <c r="H194" s="88" t="s">
        <v>418</v>
      </c>
      <c r="I194" s="88" t="s">
        <v>327</v>
      </c>
      <c r="J194" s="102"/>
      <c r="K194" s="91">
        <v>4.2300000000000004</v>
      </c>
      <c r="L194" s="89" t="s">
        <v>132</v>
      </c>
      <c r="M194" s="90">
        <v>4.7E-2</v>
      </c>
      <c r="N194" s="90">
        <v>4.9800000000076644E-2</v>
      </c>
      <c r="O194" s="91">
        <v>88221.19200000001</v>
      </c>
      <c r="P194" s="103">
        <v>100.57</v>
      </c>
      <c r="Q194" s="91"/>
      <c r="R194" s="91">
        <v>88.724049534000002</v>
      </c>
      <c r="S194" s="92">
        <v>1.7676055299539173E-4</v>
      </c>
      <c r="T194" s="92">
        <f t="shared" si="3"/>
        <v>2.3516324504234422E-3</v>
      </c>
      <c r="U194" s="92">
        <f>R194/'סכום נכסי הקרן'!$C$42</f>
        <v>5.8199765061868914E-4</v>
      </c>
    </row>
    <row r="195" spans="2:21">
      <c r="B195" s="86" t="s">
        <v>583</v>
      </c>
      <c r="C195" s="87">
        <v>1136068</v>
      </c>
      <c r="D195" s="89" t="s">
        <v>119</v>
      </c>
      <c r="E195" s="89" t="s">
        <v>316</v>
      </c>
      <c r="F195" s="88">
        <v>513754069</v>
      </c>
      <c r="G195" s="89" t="s">
        <v>442</v>
      </c>
      <c r="H195" s="88" t="s">
        <v>421</v>
      </c>
      <c r="I195" s="88" t="s">
        <v>130</v>
      </c>
      <c r="J195" s="102"/>
      <c r="K195" s="91">
        <v>1.06</v>
      </c>
      <c r="L195" s="89" t="s">
        <v>132</v>
      </c>
      <c r="M195" s="90">
        <v>3.9199999999999999E-2</v>
      </c>
      <c r="N195" s="90">
        <v>5.5400372439478582E-2</v>
      </c>
      <c r="O195" s="91">
        <v>6.981000000000002E-3</v>
      </c>
      <c r="P195" s="103">
        <v>100</v>
      </c>
      <c r="Q195" s="91"/>
      <c r="R195" s="91">
        <v>6.9810000000000023E-6</v>
      </c>
      <c r="S195" s="92">
        <v>7.2729810992088403E-12</v>
      </c>
      <c r="T195" s="92">
        <f t="shared" si="3"/>
        <v>1.8503152440212936E-10</v>
      </c>
      <c r="U195" s="92">
        <f>R195/'סכום נכסי הקרן'!$C$42</f>
        <v>4.5792833175542937E-11</v>
      </c>
    </row>
    <row r="196" spans="2:21">
      <c r="B196" s="86" t="s">
        <v>584</v>
      </c>
      <c r="C196" s="87">
        <v>1160647</v>
      </c>
      <c r="D196" s="89" t="s">
        <v>119</v>
      </c>
      <c r="E196" s="89" t="s">
        <v>316</v>
      </c>
      <c r="F196" s="88">
        <v>513754069</v>
      </c>
      <c r="G196" s="89" t="s">
        <v>442</v>
      </c>
      <c r="H196" s="88" t="s">
        <v>421</v>
      </c>
      <c r="I196" s="88" t="s">
        <v>130</v>
      </c>
      <c r="J196" s="102"/>
      <c r="K196" s="91">
        <v>6.13</v>
      </c>
      <c r="L196" s="89" t="s">
        <v>132</v>
      </c>
      <c r="M196" s="90">
        <v>2.64E-2</v>
      </c>
      <c r="N196" s="90">
        <v>5.2200000000029848E-2</v>
      </c>
      <c r="O196" s="91">
        <v>294433.67907800002</v>
      </c>
      <c r="P196" s="103">
        <v>86.46</v>
      </c>
      <c r="Q196" s="91"/>
      <c r="R196" s="91">
        <v>254.56735894200006</v>
      </c>
      <c r="S196" s="92">
        <v>1.7995273908250403E-4</v>
      </c>
      <c r="T196" s="92">
        <f t="shared" si="3"/>
        <v>6.747312202845193E-3</v>
      </c>
      <c r="U196" s="92">
        <f>R196/'סכום נכסי הקרן'!$C$42</f>
        <v>1.6698697321257075E-3</v>
      </c>
    </row>
    <row r="197" spans="2:21">
      <c r="B197" s="86" t="s">
        <v>585</v>
      </c>
      <c r="C197" s="87">
        <v>1179928</v>
      </c>
      <c r="D197" s="89" t="s">
        <v>119</v>
      </c>
      <c r="E197" s="89" t="s">
        <v>316</v>
      </c>
      <c r="F197" s="88">
        <v>513754069</v>
      </c>
      <c r="G197" s="89" t="s">
        <v>442</v>
      </c>
      <c r="H197" s="88" t="s">
        <v>421</v>
      </c>
      <c r="I197" s="88" t="s">
        <v>130</v>
      </c>
      <c r="J197" s="102"/>
      <c r="K197" s="91">
        <v>7.74</v>
      </c>
      <c r="L197" s="89" t="s">
        <v>132</v>
      </c>
      <c r="M197" s="90">
        <v>2.5000000000000001E-2</v>
      </c>
      <c r="N197" s="90">
        <v>5.4399999999960723E-2</v>
      </c>
      <c r="O197" s="91">
        <v>163829.25058700002</v>
      </c>
      <c r="P197" s="103">
        <v>80.78</v>
      </c>
      <c r="Q197" s="91"/>
      <c r="R197" s="91">
        <v>132.341268633</v>
      </c>
      <c r="S197" s="92">
        <v>1.228430125874481E-4</v>
      </c>
      <c r="T197" s="92">
        <f t="shared" si="3"/>
        <v>3.5077075886657625E-3</v>
      </c>
      <c r="U197" s="92">
        <f>R197/'סכום נכסי הקרן'!$C$42</f>
        <v>8.6811082033386058E-4</v>
      </c>
    </row>
    <row r="198" spans="2:21">
      <c r="B198" s="86" t="s">
        <v>586</v>
      </c>
      <c r="C198" s="87">
        <v>1143411</v>
      </c>
      <c r="D198" s="89" t="s">
        <v>119</v>
      </c>
      <c r="E198" s="89" t="s">
        <v>316</v>
      </c>
      <c r="F198" s="88">
        <v>513937714</v>
      </c>
      <c r="G198" s="89" t="s">
        <v>442</v>
      </c>
      <c r="H198" s="88" t="s">
        <v>421</v>
      </c>
      <c r="I198" s="88" t="s">
        <v>130</v>
      </c>
      <c r="J198" s="102"/>
      <c r="K198" s="91">
        <v>5.45</v>
      </c>
      <c r="L198" s="89" t="s">
        <v>132</v>
      </c>
      <c r="M198" s="90">
        <v>3.4300000000000004E-2</v>
      </c>
      <c r="N198" s="90">
        <v>5.0099999999843783E-2</v>
      </c>
      <c r="O198" s="91">
        <v>118093.29611400001</v>
      </c>
      <c r="P198" s="103">
        <v>92.15</v>
      </c>
      <c r="Q198" s="91"/>
      <c r="R198" s="91">
        <v>108.82297237000002</v>
      </c>
      <c r="S198" s="92">
        <v>3.8861819176648683E-4</v>
      </c>
      <c r="T198" s="92">
        <f t="shared" si="3"/>
        <v>2.884354743961023E-3</v>
      </c>
      <c r="U198" s="92">
        <f>R198/'סכום נכסי הקרן'!$C$42</f>
        <v>7.1383930946943529E-4</v>
      </c>
    </row>
    <row r="199" spans="2:21">
      <c r="B199" s="86" t="s">
        <v>587</v>
      </c>
      <c r="C199" s="87">
        <v>1184191</v>
      </c>
      <c r="D199" s="89" t="s">
        <v>119</v>
      </c>
      <c r="E199" s="89" t="s">
        <v>316</v>
      </c>
      <c r="F199" s="88">
        <v>513937714</v>
      </c>
      <c r="G199" s="89" t="s">
        <v>442</v>
      </c>
      <c r="H199" s="88" t="s">
        <v>421</v>
      </c>
      <c r="I199" s="88" t="s">
        <v>130</v>
      </c>
      <c r="J199" s="102"/>
      <c r="K199" s="91">
        <v>6.71</v>
      </c>
      <c r="L199" s="89" t="s">
        <v>132</v>
      </c>
      <c r="M199" s="90">
        <v>2.98E-2</v>
      </c>
      <c r="N199" s="90">
        <v>5.3100000000122799E-2</v>
      </c>
      <c r="O199" s="91">
        <v>93665.973828000017</v>
      </c>
      <c r="P199" s="103">
        <v>86.08</v>
      </c>
      <c r="Q199" s="91"/>
      <c r="R199" s="91">
        <v>80.627670271000014</v>
      </c>
      <c r="S199" s="92">
        <v>2.3861378600615685E-4</v>
      </c>
      <c r="T199" s="92">
        <f t="shared" si="3"/>
        <v>2.1370377795781942E-3</v>
      </c>
      <c r="U199" s="92">
        <f>R199/'סכום נכסי הקרן'!$C$42</f>
        <v>5.2888833319762003E-4</v>
      </c>
    </row>
    <row r="200" spans="2:21">
      <c r="B200" s="86" t="s">
        <v>588</v>
      </c>
      <c r="C200" s="87">
        <v>1139815</v>
      </c>
      <c r="D200" s="89" t="s">
        <v>119</v>
      </c>
      <c r="E200" s="89" t="s">
        <v>316</v>
      </c>
      <c r="F200" s="88">
        <v>514290345</v>
      </c>
      <c r="G200" s="89" t="s">
        <v>442</v>
      </c>
      <c r="H200" s="88" t="s">
        <v>421</v>
      </c>
      <c r="I200" s="88" t="s">
        <v>130</v>
      </c>
      <c r="J200" s="102"/>
      <c r="K200" s="91">
        <v>2</v>
      </c>
      <c r="L200" s="89" t="s">
        <v>132</v>
      </c>
      <c r="M200" s="90">
        <v>3.61E-2</v>
      </c>
      <c r="N200" s="90">
        <v>4.9399999999955119E-2</v>
      </c>
      <c r="O200" s="91">
        <v>243068.26329500004</v>
      </c>
      <c r="P200" s="103">
        <v>98.99</v>
      </c>
      <c r="Q200" s="91"/>
      <c r="R200" s="91">
        <v>240.61326573200003</v>
      </c>
      <c r="S200" s="92">
        <v>3.167013202540717E-4</v>
      </c>
      <c r="T200" s="92">
        <f t="shared" si="3"/>
        <v>6.3774587236451203E-3</v>
      </c>
      <c r="U200" s="92">
        <f>R200/'סכום נכסי הקרן'!$C$42</f>
        <v>1.5783359314551005E-3</v>
      </c>
    </row>
    <row r="201" spans="2:21">
      <c r="B201" s="86" t="s">
        <v>589</v>
      </c>
      <c r="C201" s="87">
        <v>1155522</v>
      </c>
      <c r="D201" s="89" t="s">
        <v>119</v>
      </c>
      <c r="E201" s="89" t="s">
        <v>316</v>
      </c>
      <c r="F201" s="88">
        <v>514290345</v>
      </c>
      <c r="G201" s="89" t="s">
        <v>442</v>
      </c>
      <c r="H201" s="88" t="s">
        <v>421</v>
      </c>
      <c r="I201" s="88" t="s">
        <v>130</v>
      </c>
      <c r="J201" s="102"/>
      <c r="K201" s="91">
        <v>3</v>
      </c>
      <c r="L201" s="89" t="s">
        <v>132</v>
      </c>
      <c r="M201" s="90">
        <v>3.3000000000000002E-2</v>
      </c>
      <c r="N201" s="90">
        <v>4.4900000000241684E-2</v>
      </c>
      <c r="O201" s="91">
        <v>79998.756353000004</v>
      </c>
      <c r="P201" s="103">
        <v>97.75</v>
      </c>
      <c r="Q201" s="91"/>
      <c r="R201" s="91">
        <v>78.198784339000014</v>
      </c>
      <c r="S201" s="92">
        <v>2.5944560914884304E-4</v>
      </c>
      <c r="T201" s="92">
        <f t="shared" si="3"/>
        <v>2.0726601164071804E-3</v>
      </c>
      <c r="U201" s="92">
        <f>R201/'סכום נכסי הקרן'!$C$42</f>
        <v>5.1295572063688388E-4</v>
      </c>
    </row>
    <row r="202" spans="2:21">
      <c r="B202" s="86" t="s">
        <v>590</v>
      </c>
      <c r="C202" s="87">
        <v>1159359</v>
      </c>
      <c r="D202" s="89" t="s">
        <v>119</v>
      </c>
      <c r="E202" s="89" t="s">
        <v>316</v>
      </c>
      <c r="F202" s="88">
        <v>514290345</v>
      </c>
      <c r="G202" s="89" t="s">
        <v>442</v>
      </c>
      <c r="H202" s="88" t="s">
        <v>421</v>
      </c>
      <c r="I202" s="88" t="s">
        <v>130</v>
      </c>
      <c r="J202" s="102"/>
      <c r="K202" s="91">
        <v>5.39</v>
      </c>
      <c r="L202" s="89" t="s">
        <v>132</v>
      </c>
      <c r="M202" s="90">
        <v>2.6200000000000001E-2</v>
      </c>
      <c r="N202" s="90">
        <v>5.1099999999963536E-2</v>
      </c>
      <c r="O202" s="91">
        <v>211195.48857800002</v>
      </c>
      <c r="P202" s="103">
        <v>88.3</v>
      </c>
      <c r="Q202" s="91"/>
      <c r="R202" s="91">
        <v>186.48560938800003</v>
      </c>
      <c r="S202" s="92">
        <v>1.6329198775747841E-4</v>
      </c>
      <c r="T202" s="92">
        <f t="shared" si="3"/>
        <v>4.9428042664549036E-3</v>
      </c>
      <c r="U202" s="92">
        <f>R202/'סכום נכסי הקרן'!$C$42</f>
        <v>1.2232780977430378E-3</v>
      </c>
    </row>
    <row r="203" spans="2:21">
      <c r="B203" s="86" t="s">
        <v>591</v>
      </c>
      <c r="C203" s="87">
        <v>1141829</v>
      </c>
      <c r="D203" s="89" t="s">
        <v>119</v>
      </c>
      <c r="E203" s="89" t="s">
        <v>316</v>
      </c>
      <c r="F203" s="88" t="s">
        <v>592</v>
      </c>
      <c r="G203" s="89" t="s">
        <v>127</v>
      </c>
      <c r="H203" s="88" t="s">
        <v>418</v>
      </c>
      <c r="I203" s="88" t="s">
        <v>327</v>
      </c>
      <c r="J203" s="102"/>
      <c r="K203" s="91">
        <v>2.2999999999999998</v>
      </c>
      <c r="L203" s="89" t="s">
        <v>132</v>
      </c>
      <c r="M203" s="90">
        <v>2.3E-2</v>
      </c>
      <c r="N203" s="90">
        <v>5.8099999999732421E-2</v>
      </c>
      <c r="O203" s="91">
        <v>89487.606233000013</v>
      </c>
      <c r="P203" s="103">
        <v>93.13</v>
      </c>
      <c r="Q203" s="91"/>
      <c r="R203" s="91">
        <v>83.339805683000009</v>
      </c>
      <c r="S203" s="92">
        <v>1.0961625054860274E-4</v>
      </c>
      <c r="T203" s="92">
        <f t="shared" ref="T203:T266" si="4">IFERROR(R203/$R$11,0)</f>
        <v>2.2089229750612708E-3</v>
      </c>
      <c r="U203" s="92">
        <f>R203/'סכום נכסי הקרן'!$C$42</f>
        <v>5.4667895982291699E-4</v>
      </c>
    </row>
    <row r="204" spans="2:21">
      <c r="B204" s="86" t="s">
        <v>593</v>
      </c>
      <c r="C204" s="87">
        <v>1173566</v>
      </c>
      <c r="D204" s="89" t="s">
        <v>119</v>
      </c>
      <c r="E204" s="89" t="s">
        <v>316</v>
      </c>
      <c r="F204" s="88" t="s">
        <v>592</v>
      </c>
      <c r="G204" s="89" t="s">
        <v>127</v>
      </c>
      <c r="H204" s="88" t="s">
        <v>418</v>
      </c>
      <c r="I204" s="88" t="s">
        <v>327</v>
      </c>
      <c r="J204" s="102"/>
      <c r="K204" s="91">
        <v>2.59</v>
      </c>
      <c r="L204" s="89" t="s">
        <v>132</v>
      </c>
      <c r="M204" s="90">
        <v>2.1499999999999998E-2</v>
      </c>
      <c r="N204" s="90">
        <v>5.830000000011059E-2</v>
      </c>
      <c r="O204" s="91">
        <v>49679.405221000008</v>
      </c>
      <c r="P204" s="103">
        <v>91.16</v>
      </c>
      <c r="Q204" s="91">
        <v>2.6420318030000005</v>
      </c>
      <c r="R204" s="91">
        <v>47.929777609000006</v>
      </c>
      <c r="S204" s="92">
        <v>9.292680316098154E-5</v>
      </c>
      <c r="T204" s="92">
        <f t="shared" si="4"/>
        <v>1.2703795753113186E-3</v>
      </c>
      <c r="U204" s="92">
        <f>R204/'סכום נכסי הקרן'!$C$42</f>
        <v>3.1440199257839991E-4</v>
      </c>
    </row>
    <row r="205" spans="2:21">
      <c r="B205" s="86" t="s">
        <v>594</v>
      </c>
      <c r="C205" s="87">
        <v>1136464</v>
      </c>
      <c r="D205" s="89" t="s">
        <v>119</v>
      </c>
      <c r="E205" s="89" t="s">
        <v>316</v>
      </c>
      <c r="F205" s="88" t="s">
        <v>592</v>
      </c>
      <c r="G205" s="89" t="s">
        <v>127</v>
      </c>
      <c r="H205" s="88" t="s">
        <v>418</v>
      </c>
      <c r="I205" s="88" t="s">
        <v>327</v>
      </c>
      <c r="J205" s="102"/>
      <c r="K205" s="91">
        <v>1.6</v>
      </c>
      <c r="L205" s="89" t="s">
        <v>132</v>
      </c>
      <c r="M205" s="90">
        <v>2.75E-2</v>
      </c>
      <c r="N205" s="90">
        <v>5.5899999999762667E-2</v>
      </c>
      <c r="O205" s="91">
        <v>51914.542475000002</v>
      </c>
      <c r="P205" s="103">
        <v>96.59</v>
      </c>
      <c r="Q205" s="91"/>
      <c r="R205" s="91">
        <v>50.144254841000006</v>
      </c>
      <c r="S205" s="92">
        <v>1.6491892042357677E-4</v>
      </c>
      <c r="T205" s="92">
        <f t="shared" si="4"/>
        <v>1.3290743322216133E-3</v>
      </c>
      <c r="U205" s="92">
        <f>R205/'סכום נכסי הקרן'!$C$42</f>
        <v>3.28928161673947E-4</v>
      </c>
    </row>
    <row r="206" spans="2:21">
      <c r="B206" s="86" t="s">
        <v>595</v>
      </c>
      <c r="C206" s="87">
        <v>1139591</v>
      </c>
      <c r="D206" s="89" t="s">
        <v>119</v>
      </c>
      <c r="E206" s="89" t="s">
        <v>316</v>
      </c>
      <c r="F206" s="88" t="s">
        <v>592</v>
      </c>
      <c r="G206" s="89" t="s">
        <v>127</v>
      </c>
      <c r="H206" s="88" t="s">
        <v>418</v>
      </c>
      <c r="I206" s="88" t="s">
        <v>327</v>
      </c>
      <c r="J206" s="102"/>
      <c r="K206" s="91">
        <v>0.54</v>
      </c>
      <c r="L206" s="89" t="s">
        <v>132</v>
      </c>
      <c r="M206" s="90">
        <v>2.4E-2</v>
      </c>
      <c r="N206" s="90">
        <v>5.9500000000111984E-2</v>
      </c>
      <c r="O206" s="91">
        <v>9079.1167760000026</v>
      </c>
      <c r="P206" s="103">
        <v>98.35</v>
      </c>
      <c r="Q206" s="91"/>
      <c r="R206" s="91">
        <v>8.9293113620000018</v>
      </c>
      <c r="S206" s="92">
        <v>9.7358148150237234E-5</v>
      </c>
      <c r="T206" s="92">
        <f t="shared" si="4"/>
        <v>2.3667155037560719E-4</v>
      </c>
      <c r="U206" s="92">
        <f>R206/'סכום נכסי הקרן'!$C$42</f>
        <v>5.8573050504590469E-5</v>
      </c>
    </row>
    <row r="207" spans="2:21">
      <c r="B207" s="86" t="s">
        <v>596</v>
      </c>
      <c r="C207" s="87">
        <v>1158740</v>
      </c>
      <c r="D207" s="89" t="s">
        <v>119</v>
      </c>
      <c r="E207" s="89" t="s">
        <v>316</v>
      </c>
      <c r="F207" s="88" t="s">
        <v>464</v>
      </c>
      <c r="G207" s="89" t="s">
        <v>128</v>
      </c>
      <c r="H207" s="88" t="s">
        <v>465</v>
      </c>
      <c r="I207" s="88" t="s">
        <v>327</v>
      </c>
      <c r="J207" s="102"/>
      <c r="K207" s="91">
        <v>1.69</v>
      </c>
      <c r="L207" s="89" t="s">
        <v>132</v>
      </c>
      <c r="M207" s="90">
        <v>3.2500000000000001E-2</v>
      </c>
      <c r="N207" s="90">
        <v>6.0499999970340966E-2</v>
      </c>
      <c r="O207" s="91">
        <v>1033.3900940000003</v>
      </c>
      <c r="P207" s="103">
        <v>96.25</v>
      </c>
      <c r="Q207" s="91"/>
      <c r="R207" s="91">
        <v>0.99463793900000008</v>
      </c>
      <c r="S207" s="92">
        <v>2.659587968430631E-6</v>
      </c>
      <c r="T207" s="92">
        <f t="shared" si="4"/>
        <v>2.6362895585354835E-5</v>
      </c>
      <c r="U207" s="92">
        <f>R207/'סכום נכסי הקרן'!$C$42</f>
        <v>6.5244648632993619E-6</v>
      </c>
    </row>
    <row r="208" spans="2:21">
      <c r="B208" s="86" t="s">
        <v>597</v>
      </c>
      <c r="C208" s="87">
        <v>1191832</v>
      </c>
      <c r="D208" s="89" t="s">
        <v>119</v>
      </c>
      <c r="E208" s="89" t="s">
        <v>316</v>
      </c>
      <c r="F208" s="88" t="s">
        <v>464</v>
      </c>
      <c r="G208" s="89" t="s">
        <v>128</v>
      </c>
      <c r="H208" s="88" t="s">
        <v>465</v>
      </c>
      <c r="I208" s="88" t="s">
        <v>327</v>
      </c>
      <c r="J208" s="102"/>
      <c r="K208" s="91">
        <v>2.37</v>
      </c>
      <c r="L208" s="89" t="s">
        <v>132</v>
      </c>
      <c r="M208" s="90">
        <v>5.7000000000000002E-2</v>
      </c>
      <c r="N208" s="90">
        <v>6.3899999999834256E-2</v>
      </c>
      <c r="O208" s="91">
        <v>186110.20113600002</v>
      </c>
      <c r="P208" s="103">
        <v>98.88</v>
      </c>
      <c r="Q208" s="91"/>
      <c r="R208" s="91">
        <v>184.02576069500003</v>
      </c>
      <c r="S208" s="92">
        <v>4.6933880353157464E-4</v>
      </c>
      <c r="T208" s="92">
        <f t="shared" si="4"/>
        <v>4.8776059347740014E-3</v>
      </c>
      <c r="U208" s="92">
        <f>R208/'סכום נכסי הקרן'!$C$42</f>
        <v>1.2071423806773415E-3</v>
      </c>
    </row>
    <row r="209" spans="2:21">
      <c r="B209" s="86" t="s">
        <v>598</v>
      </c>
      <c r="C209" s="87">
        <v>1161678</v>
      </c>
      <c r="D209" s="89" t="s">
        <v>119</v>
      </c>
      <c r="E209" s="89" t="s">
        <v>316</v>
      </c>
      <c r="F209" s="88" t="s">
        <v>468</v>
      </c>
      <c r="G209" s="89" t="s">
        <v>128</v>
      </c>
      <c r="H209" s="88" t="s">
        <v>465</v>
      </c>
      <c r="I209" s="88" t="s">
        <v>327</v>
      </c>
      <c r="J209" s="102"/>
      <c r="K209" s="91">
        <v>1.91</v>
      </c>
      <c r="L209" s="89" t="s">
        <v>132</v>
      </c>
      <c r="M209" s="90">
        <v>2.7999999999999997E-2</v>
      </c>
      <c r="N209" s="90">
        <v>5.8400000000301031E-2</v>
      </c>
      <c r="O209" s="91">
        <v>56206.943325000007</v>
      </c>
      <c r="P209" s="103">
        <v>94.56</v>
      </c>
      <c r="Q209" s="91"/>
      <c r="R209" s="91">
        <v>53.149284360000003</v>
      </c>
      <c r="S209" s="92">
        <v>1.6165892081501364E-4</v>
      </c>
      <c r="T209" s="92">
        <f t="shared" si="4"/>
        <v>1.408722691020348E-3</v>
      </c>
      <c r="U209" s="92">
        <f>R209/'סכום נכסי הקרן'!$C$42</f>
        <v>3.4864006762598093E-4</v>
      </c>
    </row>
    <row r="210" spans="2:21">
      <c r="B210" s="86" t="s">
        <v>599</v>
      </c>
      <c r="C210" s="87">
        <v>1192459</v>
      </c>
      <c r="D210" s="89" t="s">
        <v>119</v>
      </c>
      <c r="E210" s="89" t="s">
        <v>316</v>
      </c>
      <c r="F210" s="88" t="s">
        <v>468</v>
      </c>
      <c r="G210" s="89" t="s">
        <v>128</v>
      </c>
      <c r="H210" s="88" t="s">
        <v>465</v>
      </c>
      <c r="I210" s="88" t="s">
        <v>327</v>
      </c>
      <c r="J210" s="102"/>
      <c r="K210" s="91">
        <v>3.49</v>
      </c>
      <c r="L210" s="89" t="s">
        <v>132</v>
      </c>
      <c r="M210" s="90">
        <v>5.6500000000000002E-2</v>
      </c>
      <c r="N210" s="90">
        <v>6.2499999999946015E-2</v>
      </c>
      <c r="O210" s="91">
        <v>137874.11753400002</v>
      </c>
      <c r="P210" s="103">
        <v>100.78</v>
      </c>
      <c r="Q210" s="91"/>
      <c r="R210" s="91">
        <v>138.94953054700002</v>
      </c>
      <c r="S210" s="92">
        <v>3.1998263445506874E-4</v>
      </c>
      <c r="T210" s="92">
        <f t="shared" si="4"/>
        <v>3.682859683723198E-3</v>
      </c>
      <c r="U210" s="92">
        <f>R210/'סכום נכסי הקרן'!$C$42</f>
        <v>9.1145862658054393E-4</v>
      </c>
    </row>
    <row r="211" spans="2:21">
      <c r="B211" s="86" t="s">
        <v>600</v>
      </c>
      <c r="C211" s="87">
        <v>7390149</v>
      </c>
      <c r="D211" s="89" t="s">
        <v>119</v>
      </c>
      <c r="E211" s="89" t="s">
        <v>316</v>
      </c>
      <c r="F211" s="88" t="s">
        <v>601</v>
      </c>
      <c r="G211" s="89" t="s">
        <v>478</v>
      </c>
      <c r="H211" s="88" t="s">
        <v>473</v>
      </c>
      <c r="I211" s="88" t="s">
        <v>130</v>
      </c>
      <c r="J211" s="102"/>
      <c r="K211" s="91">
        <v>1.93</v>
      </c>
      <c r="L211" s="89" t="s">
        <v>132</v>
      </c>
      <c r="M211" s="90">
        <v>0.04</v>
      </c>
      <c r="N211" s="90">
        <v>4.930000001487677E-2</v>
      </c>
      <c r="O211" s="91">
        <v>1660.6533560000003</v>
      </c>
      <c r="P211" s="103">
        <v>98.36</v>
      </c>
      <c r="Q211" s="91"/>
      <c r="R211" s="91">
        <v>1.6334186490000002</v>
      </c>
      <c r="S211" s="92">
        <v>8.4025650588782774E-6</v>
      </c>
      <c r="T211" s="92">
        <f t="shared" si="4"/>
        <v>4.3293789229528235E-5</v>
      </c>
      <c r="U211" s="92">
        <f>R211/'סכום נכסי הקרן'!$C$42</f>
        <v>1.0714635109508339E-5</v>
      </c>
    </row>
    <row r="212" spans="2:21">
      <c r="B212" s="86" t="s">
        <v>602</v>
      </c>
      <c r="C212" s="87">
        <v>7390222</v>
      </c>
      <c r="D212" s="89" t="s">
        <v>119</v>
      </c>
      <c r="E212" s="89" t="s">
        <v>316</v>
      </c>
      <c r="F212" s="88" t="s">
        <v>601</v>
      </c>
      <c r="G212" s="89" t="s">
        <v>478</v>
      </c>
      <c r="H212" s="88" t="s">
        <v>465</v>
      </c>
      <c r="I212" s="88" t="s">
        <v>327</v>
      </c>
      <c r="J212" s="102"/>
      <c r="K212" s="91">
        <v>3.55</v>
      </c>
      <c r="L212" s="89" t="s">
        <v>132</v>
      </c>
      <c r="M212" s="90">
        <v>0.04</v>
      </c>
      <c r="N212" s="90">
        <v>5.1299999999971445E-2</v>
      </c>
      <c r="O212" s="91">
        <v>14272.426225000001</v>
      </c>
      <c r="P212" s="103">
        <v>98.13</v>
      </c>
      <c r="Q212" s="91"/>
      <c r="R212" s="91">
        <v>14.005531708000003</v>
      </c>
      <c r="S212" s="92">
        <v>1.843356477722919E-5</v>
      </c>
      <c r="T212" s="92">
        <f t="shared" si="4"/>
        <v>3.7121685746935941E-4</v>
      </c>
      <c r="U212" s="92">
        <f>R212/'סכום נכסי הקרן'!$C$42</f>
        <v>9.1871218598942972E-5</v>
      </c>
    </row>
    <row r="213" spans="2:21">
      <c r="B213" s="86" t="s">
        <v>603</v>
      </c>
      <c r="C213" s="87">
        <v>2590388</v>
      </c>
      <c r="D213" s="89" t="s">
        <v>119</v>
      </c>
      <c r="E213" s="89" t="s">
        <v>316</v>
      </c>
      <c r="F213" s="88" t="s">
        <v>604</v>
      </c>
      <c r="G213" s="89" t="s">
        <v>340</v>
      </c>
      <c r="H213" s="88" t="s">
        <v>465</v>
      </c>
      <c r="I213" s="88" t="s">
        <v>327</v>
      </c>
      <c r="J213" s="102"/>
      <c r="K213" s="91">
        <v>0.99</v>
      </c>
      <c r="L213" s="89" t="s">
        <v>132</v>
      </c>
      <c r="M213" s="90">
        <v>5.9000000000000004E-2</v>
      </c>
      <c r="N213" s="90">
        <v>5.44999999915406E-2</v>
      </c>
      <c r="O213" s="91">
        <v>2293.8885600000003</v>
      </c>
      <c r="P213" s="103">
        <v>100.49</v>
      </c>
      <c r="Q213" s="91"/>
      <c r="R213" s="91">
        <v>2.3051286110000007</v>
      </c>
      <c r="S213" s="92">
        <v>8.7178091751631027E-6</v>
      </c>
      <c r="T213" s="92">
        <f t="shared" si="4"/>
        <v>6.1097473261179352E-5</v>
      </c>
      <c r="U213" s="92">
        <f>R213/'סכום נכסי הקרן'!$C$42</f>
        <v>1.5120809329851598E-5</v>
      </c>
    </row>
    <row r="214" spans="2:21">
      <c r="B214" s="86" t="s">
        <v>605</v>
      </c>
      <c r="C214" s="87">
        <v>2590511</v>
      </c>
      <c r="D214" s="89" t="s">
        <v>119</v>
      </c>
      <c r="E214" s="89" t="s">
        <v>316</v>
      </c>
      <c r="F214" s="88" t="s">
        <v>604</v>
      </c>
      <c r="G214" s="89" t="s">
        <v>340</v>
      </c>
      <c r="H214" s="88" t="s">
        <v>465</v>
      </c>
      <c r="I214" s="88" t="s">
        <v>327</v>
      </c>
      <c r="J214" s="102"/>
      <c r="K214" s="91">
        <v>3.2</v>
      </c>
      <c r="L214" s="89" t="s">
        <v>132</v>
      </c>
      <c r="M214" s="90">
        <v>2.7000000000000003E-2</v>
      </c>
      <c r="N214" s="90">
        <v>5.7000482009696887E-2</v>
      </c>
      <c r="O214" s="91">
        <v>3.8453000000000008E-2</v>
      </c>
      <c r="P214" s="103">
        <v>91.75</v>
      </c>
      <c r="Q214" s="91"/>
      <c r="R214" s="91">
        <v>3.5269000000000011E-5</v>
      </c>
      <c r="S214" s="92">
        <v>5.1427826332565066E-11</v>
      </c>
      <c r="T214" s="92">
        <f t="shared" si="4"/>
        <v>9.348054482364561E-10</v>
      </c>
      <c r="U214" s="92">
        <f>R214/'סכום נכסי הקרן'!$C$42</f>
        <v>2.3135187412522904E-10</v>
      </c>
    </row>
    <row r="215" spans="2:21">
      <c r="B215" s="86" t="s">
        <v>606</v>
      </c>
      <c r="C215" s="87">
        <v>1141191</v>
      </c>
      <c r="D215" s="89" t="s">
        <v>119</v>
      </c>
      <c r="E215" s="89" t="s">
        <v>316</v>
      </c>
      <c r="F215" s="88" t="s">
        <v>607</v>
      </c>
      <c r="G215" s="89" t="s">
        <v>504</v>
      </c>
      <c r="H215" s="88" t="s">
        <v>473</v>
      </c>
      <c r="I215" s="88" t="s">
        <v>130</v>
      </c>
      <c r="J215" s="102"/>
      <c r="K215" s="91">
        <v>1.31</v>
      </c>
      <c r="L215" s="89" t="s">
        <v>132</v>
      </c>
      <c r="M215" s="90">
        <v>3.0499999999999999E-2</v>
      </c>
      <c r="N215" s="90">
        <v>5.6900000000559094E-2</v>
      </c>
      <c r="O215" s="91">
        <v>3512.5122990000004</v>
      </c>
      <c r="P215" s="103">
        <v>96.75</v>
      </c>
      <c r="Q215" s="91"/>
      <c r="R215" s="91">
        <v>3.3983556490000004</v>
      </c>
      <c r="S215" s="92">
        <v>5.2329099331828651E-5</v>
      </c>
      <c r="T215" s="92">
        <f t="shared" si="4"/>
        <v>9.0073474601784484E-5</v>
      </c>
      <c r="U215" s="92">
        <f>R215/'סכום נכסי הקרן'!$C$42</f>
        <v>2.2291982997539166E-5</v>
      </c>
    </row>
    <row r="216" spans="2:21">
      <c r="B216" s="86" t="s">
        <v>608</v>
      </c>
      <c r="C216" s="87">
        <v>1168368</v>
      </c>
      <c r="D216" s="89" t="s">
        <v>119</v>
      </c>
      <c r="E216" s="89" t="s">
        <v>316</v>
      </c>
      <c r="F216" s="88" t="s">
        <v>607</v>
      </c>
      <c r="G216" s="89" t="s">
        <v>504</v>
      </c>
      <c r="H216" s="88" t="s">
        <v>473</v>
      </c>
      <c r="I216" s="88" t="s">
        <v>130</v>
      </c>
      <c r="J216" s="102"/>
      <c r="K216" s="91">
        <v>2.93</v>
      </c>
      <c r="L216" s="89" t="s">
        <v>132</v>
      </c>
      <c r="M216" s="90">
        <v>2.58E-2</v>
      </c>
      <c r="N216" s="90">
        <v>5.5299999999699798E-2</v>
      </c>
      <c r="O216" s="91">
        <v>51052.206310000009</v>
      </c>
      <c r="P216" s="103">
        <v>92</v>
      </c>
      <c r="Q216" s="91"/>
      <c r="R216" s="91">
        <v>46.968029797000007</v>
      </c>
      <c r="S216" s="92">
        <v>1.687480995917828E-4</v>
      </c>
      <c r="T216" s="92">
        <f t="shared" si="4"/>
        <v>1.2448884331046472E-3</v>
      </c>
      <c r="U216" s="92">
        <f>R216/'סכום נכסי הקרן'!$C$42</f>
        <v>3.0809327504339643E-4</v>
      </c>
    </row>
    <row r="217" spans="2:21">
      <c r="B217" s="86" t="s">
        <v>609</v>
      </c>
      <c r="C217" s="87">
        <v>1186162</v>
      </c>
      <c r="D217" s="89" t="s">
        <v>119</v>
      </c>
      <c r="E217" s="89" t="s">
        <v>316</v>
      </c>
      <c r="F217" s="88" t="s">
        <v>607</v>
      </c>
      <c r="G217" s="89" t="s">
        <v>504</v>
      </c>
      <c r="H217" s="88" t="s">
        <v>473</v>
      </c>
      <c r="I217" s="88" t="s">
        <v>130</v>
      </c>
      <c r="J217" s="102"/>
      <c r="K217" s="91">
        <v>4.4000000000000004</v>
      </c>
      <c r="L217" s="89" t="s">
        <v>132</v>
      </c>
      <c r="M217" s="90">
        <v>0.04</v>
      </c>
      <c r="N217" s="90">
        <v>5.6299999999994431E-2</v>
      </c>
      <c r="O217" s="91">
        <v>153428.16000000003</v>
      </c>
      <c r="P217" s="103">
        <v>93.51</v>
      </c>
      <c r="Q217" s="91"/>
      <c r="R217" s="91">
        <v>143.47067241600001</v>
      </c>
      <c r="S217" s="92">
        <v>3.5051267348220922E-4</v>
      </c>
      <c r="T217" s="92">
        <f t="shared" si="4"/>
        <v>3.8026926262900739E-3</v>
      </c>
      <c r="U217" s="92">
        <f>R217/'סכום נכסי הקרן'!$C$42</f>
        <v>9.4111568078052664E-4</v>
      </c>
    </row>
    <row r="218" spans="2:21">
      <c r="B218" s="86" t="s">
        <v>610</v>
      </c>
      <c r="C218" s="87">
        <v>2380046</v>
      </c>
      <c r="D218" s="89" t="s">
        <v>119</v>
      </c>
      <c r="E218" s="89" t="s">
        <v>316</v>
      </c>
      <c r="F218" s="88" t="s">
        <v>611</v>
      </c>
      <c r="G218" s="89" t="s">
        <v>128</v>
      </c>
      <c r="H218" s="88" t="s">
        <v>465</v>
      </c>
      <c r="I218" s="88" t="s">
        <v>327</v>
      </c>
      <c r="J218" s="102"/>
      <c r="K218" s="91">
        <v>0.99</v>
      </c>
      <c r="L218" s="89" t="s">
        <v>132</v>
      </c>
      <c r="M218" s="90">
        <v>2.9500000000000002E-2</v>
      </c>
      <c r="N218" s="90">
        <v>4.6599999999230812E-2</v>
      </c>
      <c r="O218" s="91">
        <v>19822.395274000002</v>
      </c>
      <c r="P218" s="103">
        <v>98.38</v>
      </c>
      <c r="Q218" s="91"/>
      <c r="R218" s="91">
        <v>19.501272475000004</v>
      </c>
      <c r="S218" s="92">
        <v>3.6954668782162133E-4</v>
      </c>
      <c r="T218" s="92">
        <f t="shared" si="4"/>
        <v>5.168815604971402E-4</v>
      </c>
      <c r="U218" s="92">
        <f>R218/'סכום נכסי הקרן'!$C$42</f>
        <v>1.2792128880654381E-4</v>
      </c>
    </row>
    <row r="219" spans="2:21">
      <c r="B219" s="86" t="s">
        <v>612</v>
      </c>
      <c r="C219" s="87">
        <v>1132505</v>
      </c>
      <c r="D219" s="89" t="s">
        <v>119</v>
      </c>
      <c r="E219" s="89" t="s">
        <v>316</v>
      </c>
      <c r="F219" s="88" t="s">
        <v>493</v>
      </c>
      <c r="G219" s="89" t="s">
        <v>340</v>
      </c>
      <c r="H219" s="88" t="s">
        <v>465</v>
      </c>
      <c r="I219" s="88" t="s">
        <v>327</v>
      </c>
      <c r="J219" s="102"/>
      <c r="K219" s="91">
        <v>0.9</v>
      </c>
      <c r="L219" s="89" t="s">
        <v>132</v>
      </c>
      <c r="M219" s="90">
        <v>6.4000000000000001E-2</v>
      </c>
      <c r="N219" s="90">
        <v>5.6405930470347643E-2</v>
      </c>
      <c r="O219" s="91">
        <v>3.8550000000000008E-3</v>
      </c>
      <c r="P219" s="103">
        <v>101.3</v>
      </c>
      <c r="Q219" s="91"/>
      <c r="R219" s="91">
        <v>3.9120000000000008E-6</v>
      </c>
      <c r="S219" s="92">
        <v>5.5499730616832825E-12</v>
      </c>
      <c r="T219" s="92">
        <f t="shared" si="4"/>
        <v>1.0368762691034665E-10</v>
      </c>
      <c r="U219" s="92">
        <f>R219/'סכום נכסי הקרן'!$C$42</f>
        <v>2.5661304022736563E-11</v>
      </c>
    </row>
    <row r="220" spans="2:21">
      <c r="B220" s="86" t="s">
        <v>613</v>
      </c>
      <c r="C220" s="87">
        <v>1162817</v>
      </c>
      <c r="D220" s="89" t="s">
        <v>119</v>
      </c>
      <c r="E220" s="89" t="s">
        <v>316</v>
      </c>
      <c r="F220" s="88" t="s">
        <v>493</v>
      </c>
      <c r="G220" s="89" t="s">
        <v>340</v>
      </c>
      <c r="H220" s="88" t="s">
        <v>465</v>
      </c>
      <c r="I220" s="88" t="s">
        <v>327</v>
      </c>
      <c r="J220" s="102"/>
      <c r="K220" s="91">
        <v>4.9400000000000004</v>
      </c>
      <c r="L220" s="89" t="s">
        <v>132</v>
      </c>
      <c r="M220" s="90">
        <v>2.4300000000000002E-2</v>
      </c>
      <c r="N220" s="90">
        <v>5.1600000000098414E-2</v>
      </c>
      <c r="O220" s="91">
        <v>184928.79279700003</v>
      </c>
      <c r="P220" s="103">
        <v>87.92</v>
      </c>
      <c r="Q220" s="91"/>
      <c r="R220" s="91">
        <v>162.58939461500003</v>
      </c>
      <c r="S220" s="92">
        <v>1.2626444000436978E-4</v>
      </c>
      <c r="T220" s="92">
        <f t="shared" si="4"/>
        <v>4.3094346851787436E-3</v>
      </c>
      <c r="U220" s="92">
        <f>R220/'סכום נכסי הקרן'!$C$42</f>
        <v>1.0665275782434055E-3</v>
      </c>
    </row>
    <row r="221" spans="2:21">
      <c r="B221" s="86" t="s">
        <v>614</v>
      </c>
      <c r="C221" s="87">
        <v>1141415</v>
      </c>
      <c r="D221" s="89" t="s">
        <v>119</v>
      </c>
      <c r="E221" s="89" t="s">
        <v>316</v>
      </c>
      <c r="F221" s="88" t="s">
        <v>615</v>
      </c>
      <c r="G221" s="89" t="s">
        <v>155</v>
      </c>
      <c r="H221" s="88" t="s">
        <v>465</v>
      </c>
      <c r="I221" s="88" t="s">
        <v>327</v>
      </c>
      <c r="J221" s="102"/>
      <c r="K221" s="91">
        <v>0.98</v>
      </c>
      <c r="L221" s="89" t="s">
        <v>132</v>
      </c>
      <c r="M221" s="90">
        <v>2.1600000000000001E-2</v>
      </c>
      <c r="N221" s="90">
        <v>5.3208588957055228E-2</v>
      </c>
      <c r="O221" s="91">
        <v>1.6880000000000003E-3</v>
      </c>
      <c r="P221" s="103">
        <v>97.08</v>
      </c>
      <c r="Q221" s="91"/>
      <c r="R221" s="91">
        <v>1.6300000000000001E-6</v>
      </c>
      <c r="S221" s="92">
        <v>1.3197650023934816E-11</v>
      </c>
      <c r="T221" s="92">
        <f t="shared" si="4"/>
        <v>4.3203177879311094E-11</v>
      </c>
      <c r="U221" s="92">
        <f>R221/'סכום נכסי הקרן'!$C$42</f>
        <v>1.0692210009473567E-11</v>
      </c>
    </row>
    <row r="222" spans="2:21">
      <c r="B222" s="86" t="s">
        <v>616</v>
      </c>
      <c r="C222" s="87">
        <v>1156397</v>
      </c>
      <c r="D222" s="89" t="s">
        <v>119</v>
      </c>
      <c r="E222" s="89" t="s">
        <v>316</v>
      </c>
      <c r="F222" s="88" t="s">
        <v>615</v>
      </c>
      <c r="G222" s="89" t="s">
        <v>155</v>
      </c>
      <c r="H222" s="88" t="s">
        <v>465</v>
      </c>
      <c r="I222" s="88" t="s">
        <v>327</v>
      </c>
      <c r="J222" s="102"/>
      <c r="K222" s="91">
        <v>2.96</v>
      </c>
      <c r="L222" s="89" t="s">
        <v>132</v>
      </c>
      <c r="M222" s="90">
        <v>0.04</v>
      </c>
      <c r="N222" s="90">
        <v>5.050332192470304E-2</v>
      </c>
      <c r="O222" s="91">
        <v>5.1209999999999997E-3</v>
      </c>
      <c r="P222" s="103">
        <v>97.11</v>
      </c>
      <c r="Q222" s="91"/>
      <c r="R222" s="91">
        <v>4.9670000000000009E-6</v>
      </c>
      <c r="S222" s="92">
        <v>7.5234951658054327E-12</v>
      </c>
      <c r="T222" s="92">
        <f t="shared" si="4"/>
        <v>1.3165041995493144E-10</v>
      </c>
      <c r="U222" s="92">
        <f>R222/'סכום נכסי הקרן'!$C$42</f>
        <v>3.2581722157702583E-11</v>
      </c>
    </row>
    <row r="223" spans="2:21">
      <c r="B223" s="86" t="s">
        <v>617</v>
      </c>
      <c r="C223" s="87">
        <v>1136134</v>
      </c>
      <c r="D223" s="89" t="s">
        <v>119</v>
      </c>
      <c r="E223" s="89" t="s">
        <v>316</v>
      </c>
      <c r="F223" s="88" t="s">
        <v>618</v>
      </c>
      <c r="G223" s="89" t="s">
        <v>619</v>
      </c>
      <c r="H223" s="88" t="s">
        <v>465</v>
      </c>
      <c r="I223" s="88" t="s">
        <v>327</v>
      </c>
      <c r="J223" s="102"/>
      <c r="K223" s="91">
        <v>1.21</v>
      </c>
      <c r="L223" s="89" t="s">
        <v>132</v>
      </c>
      <c r="M223" s="90">
        <v>3.3500000000000002E-2</v>
      </c>
      <c r="N223" s="90">
        <v>5.0702031602708794E-2</v>
      </c>
      <c r="O223" s="91">
        <v>4.4880000000000007E-3</v>
      </c>
      <c r="P223" s="103">
        <v>98.83</v>
      </c>
      <c r="Q223" s="91"/>
      <c r="R223" s="91">
        <v>4.4300000000000008E-6</v>
      </c>
      <c r="S223" s="92">
        <v>2.1770386453464347E-11</v>
      </c>
      <c r="T223" s="92">
        <f t="shared" si="4"/>
        <v>1.1741722577015226E-10</v>
      </c>
      <c r="U223" s="92">
        <f>R223/'סכום נכסי הקרן'!$C$42</f>
        <v>2.9059196528814668E-11</v>
      </c>
    </row>
    <row r="224" spans="2:21">
      <c r="B224" s="86" t="s">
        <v>620</v>
      </c>
      <c r="C224" s="87">
        <v>1141951</v>
      </c>
      <c r="D224" s="89" t="s">
        <v>119</v>
      </c>
      <c r="E224" s="89" t="s">
        <v>316</v>
      </c>
      <c r="F224" s="88" t="s">
        <v>618</v>
      </c>
      <c r="G224" s="89" t="s">
        <v>619</v>
      </c>
      <c r="H224" s="88" t="s">
        <v>465</v>
      </c>
      <c r="I224" s="88" t="s">
        <v>327</v>
      </c>
      <c r="J224" s="102"/>
      <c r="K224" s="91">
        <v>3.71</v>
      </c>
      <c r="L224" s="89" t="s">
        <v>132</v>
      </c>
      <c r="M224" s="90">
        <v>2.6200000000000001E-2</v>
      </c>
      <c r="N224" s="90">
        <v>5.2000000000000005E-2</v>
      </c>
      <c r="O224" s="91">
        <v>6.3290000000000013E-3</v>
      </c>
      <c r="P224" s="103">
        <v>91.08</v>
      </c>
      <c r="Q224" s="91">
        <v>9.9700000000000015E-7</v>
      </c>
      <c r="R224" s="91">
        <v>6.7700000000000013E-6</v>
      </c>
      <c r="S224" s="92">
        <v>1.4440553801509844E-11</v>
      </c>
      <c r="T224" s="92">
        <f t="shared" si="4"/>
        <v>1.7943896579321238E-10</v>
      </c>
      <c r="U224" s="92">
        <f>R224/'סכום נכסי הקרן'!$C$42</f>
        <v>4.4408749548549728E-11</v>
      </c>
    </row>
    <row r="225" spans="2:21">
      <c r="B225" s="86" t="s">
        <v>621</v>
      </c>
      <c r="C225" s="87">
        <v>7150410</v>
      </c>
      <c r="D225" s="89" t="s">
        <v>119</v>
      </c>
      <c r="E225" s="89" t="s">
        <v>316</v>
      </c>
      <c r="F225" s="88" t="s">
        <v>622</v>
      </c>
      <c r="G225" s="89" t="s">
        <v>504</v>
      </c>
      <c r="H225" s="88" t="s">
        <v>498</v>
      </c>
      <c r="I225" s="88" t="s">
        <v>130</v>
      </c>
      <c r="J225" s="102"/>
      <c r="K225" s="91">
        <v>2.1</v>
      </c>
      <c r="L225" s="89" t="s">
        <v>132</v>
      </c>
      <c r="M225" s="90">
        <v>2.9500000000000002E-2</v>
      </c>
      <c r="N225" s="90">
        <v>6.0800000000282212E-2</v>
      </c>
      <c r="O225" s="91">
        <v>123803.33085400001</v>
      </c>
      <c r="P225" s="103">
        <v>93.88</v>
      </c>
      <c r="Q225" s="91"/>
      <c r="R225" s="91">
        <v>116.22656700900002</v>
      </c>
      <c r="S225" s="92">
        <v>3.1351870160660088E-4</v>
      </c>
      <c r="T225" s="92">
        <f t="shared" si="4"/>
        <v>3.0805871464978517E-3</v>
      </c>
      <c r="U225" s="92">
        <f>R225/'סכום נכסי הקרן'!$C$42</f>
        <v>7.6240421051557063E-4</v>
      </c>
    </row>
    <row r="226" spans="2:21">
      <c r="B226" s="86" t="s">
        <v>623</v>
      </c>
      <c r="C226" s="87">
        <v>7150444</v>
      </c>
      <c r="D226" s="89" t="s">
        <v>119</v>
      </c>
      <c r="E226" s="89" t="s">
        <v>316</v>
      </c>
      <c r="F226" s="88" t="s">
        <v>622</v>
      </c>
      <c r="G226" s="89" t="s">
        <v>504</v>
      </c>
      <c r="H226" s="88" t="s">
        <v>498</v>
      </c>
      <c r="I226" s="88" t="s">
        <v>130</v>
      </c>
      <c r="J226" s="102"/>
      <c r="K226" s="91">
        <v>3.43</v>
      </c>
      <c r="L226" s="89" t="s">
        <v>132</v>
      </c>
      <c r="M226" s="90">
        <v>2.5499999999999998E-2</v>
      </c>
      <c r="N226" s="90">
        <v>6.0000000002998412E-2</v>
      </c>
      <c r="O226" s="91">
        <v>11212.926928000003</v>
      </c>
      <c r="P226" s="103">
        <v>89.23</v>
      </c>
      <c r="Q226" s="91"/>
      <c r="R226" s="91">
        <v>10.005294705000003</v>
      </c>
      <c r="S226" s="92">
        <v>1.9256602256607537E-5</v>
      </c>
      <c r="T226" s="92">
        <f t="shared" si="4"/>
        <v>2.6519050728530339E-4</v>
      </c>
      <c r="U226" s="92">
        <f>R226/'סכום נכסי הקרן'!$C$42</f>
        <v>6.5631111774560672E-5</v>
      </c>
    </row>
    <row r="227" spans="2:21">
      <c r="B227" s="86" t="s">
        <v>624</v>
      </c>
      <c r="C227" s="87">
        <v>1155878</v>
      </c>
      <c r="D227" s="89" t="s">
        <v>119</v>
      </c>
      <c r="E227" s="89" t="s">
        <v>316</v>
      </c>
      <c r="F227" s="88">
        <v>514486042</v>
      </c>
      <c r="G227" s="89" t="s">
        <v>442</v>
      </c>
      <c r="H227" s="88" t="s">
        <v>498</v>
      </c>
      <c r="I227" s="88" t="s">
        <v>130</v>
      </c>
      <c r="J227" s="102"/>
      <c r="K227" s="91">
        <v>2.2999999999999998</v>
      </c>
      <c r="L227" s="89" t="s">
        <v>132</v>
      </c>
      <c r="M227" s="90">
        <v>3.27E-2</v>
      </c>
      <c r="N227" s="90">
        <v>5.2399999999729656E-2</v>
      </c>
      <c r="O227" s="91">
        <v>50772.224236000009</v>
      </c>
      <c r="P227" s="103">
        <v>96.17</v>
      </c>
      <c r="Q227" s="91"/>
      <c r="R227" s="91">
        <v>48.827648043000011</v>
      </c>
      <c r="S227" s="92">
        <v>1.6087880350958356E-4</v>
      </c>
      <c r="T227" s="92">
        <f t="shared" si="4"/>
        <v>1.2941776465215495E-3</v>
      </c>
      <c r="U227" s="92">
        <f>R227/'סכום נכסי הקרן'!$C$42</f>
        <v>3.202916976346117E-4</v>
      </c>
    </row>
    <row r="228" spans="2:21">
      <c r="B228" s="86" t="s">
        <v>626</v>
      </c>
      <c r="C228" s="87">
        <v>7200249</v>
      </c>
      <c r="D228" s="89" t="s">
        <v>119</v>
      </c>
      <c r="E228" s="89" t="s">
        <v>316</v>
      </c>
      <c r="F228" s="88" t="s">
        <v>627</v>
      </c>
      <c r="G228" s="89" t="s">
        <v>545</v>
      </c>
      <c r="H228" s="88" t="s">
        <v>498</v>
      </c>
      <c r="I228" s="88" t="s">
        <v>130</v>
      </c>
      <c r="J228" s="102"/>
      <c r="K228" s="91">
        <v>5.0600000000128498</v>
      </c>
      <c r="L228" s="89" t="s">
        <v>132</v>
      </c>
      <c r="M228" s="90">
        <v>7.4999999999999997E-3</v>
      </c>
      <c r="N228" s="90">
        <v>4.520000000015556E-2</v>
      </c>
      <c r="O228" s="91">
        <v>142170.36876000004</v>
      </c>
      <c r="P228" s="103">
        <v>83.2</v>
      </c>
      <c r="Q228" s="91"/>
      <c r="R228" s="91">
        <v>118.28574680800003</v>
      </c>
      <c r="S228" s="92">
        <v>2.6744716960474667E-4</v>
      </c>
      <c r="T228" s="92">
        <f t="shared" si="4"/>
        <v>3.1351657422902944E-3</v>
      </c>
      <c r="U228" s="92">
        <f>R228/'סכום נכסי הקרן'!$C$42</f>
        <v>7.7591168466168944E-4</v>
      </c>
    </row>
    <row r="229" spans="2:21">
      <c r="B229" s="86" t="s">
        <v>628</v>
      </c>
      <c r="C229" s="87">
        <v>7200173</v>
      </c>
      <c r="D229" s="89" t="s">
        <v>119</v>
      </c>
      <c r="E229" s="89" t="s">
        <v>316</v>
      </c>
      <c r="F229" s="88" t="s">
        <v>627</v>
      </c>
      <c r="G229" s="89" t="s">
        <v>545</v>
      </c>
      <c r="H229" s="88" t="s">
        <v>498</v>
      </c>
      <c r="I229" s="88" t="s">
        <v>130</v>
      </c>
      <c r="J229" s="102"/>
      <c r="K229" s="91">
        <v>2.3899999999848522</v>
      </c>
      <c r="L229" s="89" t="s">
        <v>132</v>
      </c>
      <c r="M229" s="90">
        <v>3.4500000000000003E-2</v>
      </c>
      <c r="N229" s="90">
        <v>5.2499999999758289E-2</v>
      </c>
      <c r="O229" s="91">
        <v>63922.511632000009</v>
      </c>
      <c r="P229" s="103">
        <v>97.08</v>
      </c>
      <c r="Q229" s="91"/>
      <c r="R229" s="91">
        <v>62.055972146000009</v>
      </c>
      <c r="S229" s="92">
        <v>1.4544289905200032E-4</v>
      </c>
      <c r="T229" s="92">
        <f t="shared" si="4"/>
        <v>1.6447946031271246E-3</v>
      </c>
      <c r="U229" s="92">
        <f>R229/'סכום נכסי הקרן'!$C$42</f>
        <v>4.0706471566078167E-4</v>
      </c>
    </row>
    <row r="230" spans="2:21">
      <c r="B230" s="86" t="s">
        <v>629</v>
      </c>
      <c r="C230" s="87">
        <v>1168483</v>
      </c>
      <c r="D230" s="89" t="s">
        <v>119</v>
      </c>
      <c r="E230" s="89" t="s">
        <v>316</v>
      </c>
      <c r="F230" s="88" t="s">
        <v>630</v>
      </c>
      <c r="G230" s="89" t="s">
        <v>545</v>
      </c>
      <c r="H230" s="88" t="s">
        <v>498</v>
      </c>
      <c r="I230" s="88" t="s">
        <v>130</v>
      </c>
      <c r="J230" s="102"/>
      <c r="K230" s="91">
        <v>4.0599999999979488</v>
      </c>
      <c r="L230" s="89" t="s">
        <v>132</v>
      </c>
      <c r="M230" s="90">
        <v>2.5000000000000001E-3</v>
      </c>
      <c r="N230" s="90">
        <v>5.4799999999982425E-2</v>
      </c>
      <c r="O230" s="91">
        <v>83840.298294000007</v>
      </c>
      <c r="P230" s="103">
        <v>81.400000000000006</v>
      </c>
      <c r="Q230" s="91"/>
      <c r="R230" s="91">
        <v>68.246000018999993</v>
      </c>
      <c r="S230" s="92">
        <v>1.4797035360623507E-4</v>
      </c>
      <c r="T230" s="92">
        <f t="shared" si="4"/>
        <v>1.8088613977744325E-3</v>
      </c>
      <c r="U230" s="92">
        <f>R230/'סכום נכסי הקרן'!$C$42</f>
        <v>4.4766905798140178E-4</v>
      </c>
    </row>
    <row r="231" spans="2:21">
      <c r="B231" s="86" t="s">
        <v>631</v>
      </c>
      <c r="C231" s="87">
        <v>1161751</v>
      </c>
      <c r="D231" s="89" t="s">
        <v>119</v>
      </c>
      <c r="E231" s="89" t="s">
        <v>316</v>
      </c>
      <c r="F231" s="88" t="s">
        <v>630</v>
      </c>
      <c r="G231" s="89" t="s">
        <v>545</v>
      </c>
      <c r="H231" s="88" t="s">
        <v>498</v>
      </c>
      <c r="I231" s="88" t="s">
        <v>130</v>
      </c>
      <c r="J231" s="102"/>
      <c r="K231" s="91">
        <v>3.2600000003708605</v>
      </c>
      <c r="L231" s="89" t="s">
        <v>132</v>
      </c>
      <c r="M231" s="90">
        <v>2.0499999999999997E-2</v>
      </c>
      <c r="N231" s="90">
        <v>5.3200000004144918E-2</v>
      </c>
      <c r="O231" s="91">
        <v>2019.3523990000003</v>
      </c>
      <c r="P231" s="103">
        <v>90.8</v>
      </c>
      <c r="Q231" s="91"/>
      <c r="R231" s="91">
        <v>1.8335720320000002</v>
      </c>
      <c r="S231" s="92">
        <v>3.6143870108934836E-6</v>
      </c>
      <c r="T231" s="92">
        <f t="shared" si="4"/>
        <v>4.8598858069341043E-5</v>
      </c>
      <c r="U231" s="92">
        <f>R231/'סכום נכסי הקרן'!$C$42</f>
        <v>1.2027568854994593E-5</v>
      </c>
    </row>
    <row r="232" spans="2:21">
      <c r="B232" s="86" t="s">
        <v>632</v>
      </c>
      <c r="C232" s="87">
        <v>1162825</v>
      </c>
      <c r="D232" s="89" t="s">
        <v>119</v>
      </c>
      <c r="E232" s="89" t="s">
        <v>316</v>
      </c>
      <c r="F232" s="88" t="s">
        <v>633</v>
      </c>
      <c r="G232" s="89" t="s">
        <v>504</v>
      </c>
      <c r="H232" s="88" t="s">
        <v>498</v>
      </c>
      <c r="I232" s="88" t="s">
        <v>130</v>
      </c>
      <c r="J232" s="102"/>
      <c r="K232" s="91">
        <v>2.83</v>
      </c>
      <c r="L232" s="89" t="s">
        <v>132</v>
      </c>
      <c r="M232" s="90">
        <v>2.4E-2</v>
      </c>
      <c r="N232" s="90">
        <v>5.810052364489194E-2</v>
      </c>
      <c r="O232" s="91">
        <v>5.3949000000000004E-2</v>
      </c>
      <c r="P232" s="103">
        <v>91.67</v>
      </c>
      <c r="Q232" s="91"/>
      <c r="R232" s="91">
        <v>4.9461000000000006E-5</v>
      </c>
      <c r="S232" s="92">
        <v>2.0701238183383754E-10</v>
      </c>
      <c r="T232" s="92">
        <f t="shared" si="4"/>
        <v>1.3109646509746051E-9</v>
      </c>
      <c r="U232" s="92">
        <f>R232/'סכום נכסי הקרן'!$C$42</f>
        <v>3.2444625722611789E-10</v>
      </c>
    </row>
    <row r="233" spans="2:21">
      <c r="B233" s="86" t="s">
        <v>634</v>
      </c>
      <c r="C233" s="87">
        <v>1140102</v>
      </c>
      <c r="D233" s="89" t="s">
        <v>119</v>
      </c>
      <c r="E233" s="89" t="s">
        <v>316</v>
      </c>
      <c r="F233" s="88" t="s">
        <v>503</v>
      </c>
      <c r="G233" s="89" t="s">
        <v>504</v>
      </c>
      <c r="H233" s="88" t="s">
        <v>505</v>
      </c>
      <c r="I233" s="88" t="s">
        <v>327</v>
      </c>
      <c r="J233" s="102"/>
      <c r="K233" s="91">
        <v>2.5099999999938429</v>
      </c>
      <c r="L233" s="89" t="s">
        <v>132</v>
      </c>
      <c r="M233" s="90">
        <v>4.2999999999999997E-2</v>
      </c>
      <c r="N233" s="90">
        <v>6.0699999999993634E-2</v>
      </c>
      <c r="O233" s="91">
        <v>96308.773884000009</v>
      </c>
      <c r="P233" s="103">
        <v>97.81</v>
      </c>
      <c r="Q233" s="91"/>
      <c r="R233" s="91">
        <v>94.199614958000026</v>
      </c>
      <c r="S233" s="92">
        <v>7.9524580764271411E-5</v>
      </c>
      <c r="T233" s="92">
        <f t="shared" si="4"/>
        <v>2.4967624056399323E-3</v>
      </c>
      <c r="U233" s="92">
        <f>R233/'סכום נכסי הקרן'!$C$42</f>
        <v>6.1791537787882439E-4</v>
      </c>
    </row>
    <row r="234" spans="2:21">
      <c r="B234" s="86" t="s">
        <v>635</v>
      </c>
      <c r="C234" s="87">
        <v>1132836</v>
      </c>
      <c r="D234" s="89" t="s">
        <v>119</v>
      </c>
      <c r="E234" s="89" t="s">
        <v>316</v>
      </c>
      <c r="F234" s="88" t="s">
        <v>513</v>
      </c>
      <c r="G234" s="89" t="s">
        <v>155</v>
      </c>
      <c r="H234" s="88" t="s">
        <v>505</v>
      </c>
      <c r="I234" s="88" t="s">
        <v>327</v>
      </c>
      <c r="J234" s="102"/>
      <c r="K234" s="91">
        <v>1.4799999999754261</v>
      </c>
      <c r="L234" s="89" t="s">
        <v>132</v>
      </c>
      <c r="M234" s="90">
        <v>4.1399999999999999E-2</v>
      </c>
      <c r="N234" s="90">
        <v>5.4100000000122869E-2</v>
      </c>
      <c r="O234" s="91">
        <v>5378.6294939999998</v>
      </c>
      <c r="P234" s="103">
        <v>98.21</v>
      </c>
      <c r="Q234" s="91">
        <v>2.8563207710000005</v>
      </c>
      <c r="R234" s="91">
        <v>8.1386727900000011</v>
      </c>
      <c r="S234" s="92">
        <v>3.5837972144249218E-5</v>
      </c>
      <c r="T234" s="92">
        <f t="shared" si="4"/>
        <v>2.1571566150176635E-4</v>
      </c>
      <c r="U234" s="92">
        <f>R234/'סכום נכסי הקרן'!$C$42</f>
        <v>5.3386747649735071E-5</v>
      </c>
    </row>
    <row r="235" spans="2:21">
      <c r="B235" s="86" t="s">
        <v>636</v>
      </c>
      <c r="C235" s="87">
        <v>1139252</v>
      </c>
      <c r="D235" s="89" t="s">
        <v>119</v>
      </c>
      <c r="E235" s="89" t="s">
        <v>316</v>
      </c>
      <c r="F235" s="88" t="s">
        <v>513</v>
      </c>
      <c r="G235" s="89" t="s">
        <v>155</v>
      </c>
      <c r="H235" s="88" t="s">
        <v>505</v>
      </c>
      <c r="I235" s="88" t="s">
        <v>327</v>
      </c>
      <c r="J235" s="102"/>
      <c r="K235" s="91">
        <v>2.0299999999903493</v>
      </c>
      <c r="L235" s="89" t="s">
        <v>132</v>
      </c>
      <c r="M235" s="90">
        <v>3.5499999999999997E-2</v>
      </c>
      <c r="N235" s="90">
        <v>5.609999999975708E-2</v>
      </c>
      <c r="O235" s="91">
        <v>47845.363947999998</v>
      </c>
      <c r="P235" s="103">
        <v>96.08</v>
      </c>
      <c r="Q235" s="91">
        <v>14.129605897000001</v>
      </c>
      <c r="R235" s="91">
        <v>60.099431586000009</v>
      </c>
      <c r="S235" s="92">
        <v>1.5579967277619191E-4</v>
      </c>
      <c r="T235" s="92">
        <f t="shared" si="4"/>
        <v>1.5929364621199056E-3</v>
      </c>
      <c r="U235" s="92">
        <f>R235/'סכום נכסי הקרן'!$C$42</f>
        <v>3.9423051777147307E-4</v>
      </c>
    </row>
    <row r="236" spans="2:21">
      <c r="B236" s="86" t="s">
        <v>637</v>
      </c>
      <c r="C236" s="87">
        <v>1143080</v>
      </c>
      <c r="D236" s="89" t="s">
        <v>119</v>
      </c>
      <c r="E236" s="89" t="s">
        <v>316</v>
      </c>
      <c r="F236" s="88" t="s">
        <v>513</v>
      </c>
      <c r="G236" s="89" t="s">
        <v>155</v>
      </c>
      <c r="H236" s="88" t="s">
        <v>505</v>
      </c>
      <c r="I236" s="88" t="s">
        <v>327</v>
      </c>
      <c r="J236" s="102"/>
      <c r="K236" s="91">
        <v>2.5299999999983456</v>
      </c>
      <c r="L236" s="89" t="s">
        <v>132</v>
      </c>
      <c r="M236" s="90">
        <v>2.5000000000000001E-2</v>
      </c>
      <c r="N236" s="90">
        <v>5.5799999999921406E-2</v>
      </c>
      <c r="O236" s="91">
        <v>206186.58359100003</v>
      </c>
      <c r="P236" s="103">
        <v>93.8</v>
      </c>
      <c r="Q236" s="91"/>
      <c r="R236" s="91">
        <v>193.40301084400002</v>
      </c>
      <c r="S236" s="92">
        <v>1.8238823477143582E-4</v>
      </c>
      <c r="T236" s="92">
        <f t="shared" si="4"/>
        <v>5.1261501103605309E-3</v>
      </c>
      <c r="U236" s="92">
        <f>R236/'סכום נכסי הקרן'!$C$42</f>
        <v>1.2686537474899029E-3</v>
      </c>
    </row>
    <row r="237" spans="2:21">
      <c r="B237" s="86" t="s">
        <v>638</v>
      </c>
      <c r="C237" s="87">
        <v>1189190</v>
      </c>
      <c r="D237" s="89" t="s">
        <v>119</v>
      </c>
      <c r="E237" s="89" t="s">
        <v>316</v>
      </c>
      <c r="F237" s="88" t="s">
        <v>513</v>
      </c>
      <c r="G237" s="89" t="s">
        <v>155</v>
      </c>
      <c r="H237" s="88" t="s">
        <v>505</v>
      </c>
      <c r="I237" s="88" t="s">
        <v>327</v>
      </c>
      <c r="J237" s="102"/>
      <c r="K237" s="91">
        <v>4.3200000000118308</v>
      </c>
      <c r="L237" s="89" t="s">
        <v>132</v>
      </c>
      <c r="M237" s="90">
        <v>4.7300000000000002E-2</v>
      </c>
      <c r="N237" s="90">
        <v>5.790000000027886E-2</v>
      </c>
      <c r="O237" s="91">
        <v>96379.734408000018</v>
      </c>
      <c r="P237" s="103">
        <v>95.85</v>
      </c>
      <c r="Q237" s="91">
        <v>2.2920439500000005</v>
      </c>
      <c r="R237" s="91">
        <v>94.672015084000009</v>
      </c>
      <c r="S237" s="92">
        <v>2.4405184510084454E-4</v>
      </c>
      <c r="T237" s="92">
        <f t="shared" si="4"/>
        <v>2.5092833790594329E-3</v>
      </c>
      <c r="U237" s="92">
        <f>R237/'סכום נכסי הקרן'!$C$42</f>
        <v>6.2101415171667322E-4</v>
      </c>
    </row>
    <row r="238" spans="2:21">
      <c r="B238" s="86" t="s">
        <v>639</v>
      </c>
      <c r="C238" s="87">
        <v>1137512</v>
      </c>
      <c r="D238" s="89" t="s">
        <v>119</v>
      </c>
      <c r="E238" s="89" t="s">
        <v>316</v>
      </c>
      <c r="F238" s="88" t="s">
        <v>640</v>
      </c>
      <c r="G238" s="89" t="s">
        <v>497</v>
      </c>
      <c r="H238" s="88" t="s">
        <v>498</v>
      </c>
      <c r="I238" s="88" t="s">
        <v>130</v>
      </c>
      <c r="J238" s="102"/>
      <c r="K238" s="91">
        <v>1.0800000000166536</v>
      </c>
      <c r="L238" s="89" t="s">
        <v>132</v>
      </c>
      <c r="M238" s="90">
        <v>3.5000000000000003E-2</v>
      </c>
      <c r="N238" s="90">
        <v>5.9600000000550296E-2</v>
      </c>
      <c r="O238" s="91">
        <v>55937.34977600001</v>
      </c>
      <c r="P238" s="103">
        <v>98.76</v>
      </c>
      <c r="Q238" s="91"/>
      <c r="R238" s="91">
        <v>55.243727876000001</v>
      </c>
      <c r="S238" s="92">
        <v>2.3341268423117051E-4</v>
      </c>
      <c r="T238" s="92">
        <f t="shared" si="4"/>
        <v>1.4642359522350214E-3</v>
      </c>
      <c r="U238" s="92">
        <f>R238/'סכום נכסי הקרן'!$C$42</f>
        <v>3.6237885899165711E-4</v>
      </c>
    </row>
    <row r="239" spans="2:21">
      <c r="B239" s="86" t="s">
        <v>641</v>
      </c>
      <c r="C239" s="87">
        <v>1141852</v>
      </c>
      <c r="D239" s="89" t="s">
        <v>119</v>
      </c>
      <c r="E239" s="89" t="s">
        <v>316</v>
      </c>
      <c r="F239" s="88" t="s">
        <v>640</v>
      </c>
      <c r="G239" s="89" t="s">
        <v>497</v>
      </c>
      <c r="H239" s="88" t="s">
        <v>498</v>
      </c>
      <c r="I239" s="88" t="s">
        <v>130</v>
      </c>
      <c r="J239" s="102"/>
      <c r="K239" s="91">
        <v>2.4100000000012645</v>
      </c>
      <c r="L239" s="89" t="s">
        <v>132</v>
      </c>
      <c r="M239" s="90">
        <v>2.6499999999999999E-2</v>
      </c>
      <c r="N239" s="90">
        <v>6.4399999999797675E-2</v>
      </c>
      <c r="O239" s="91">
        <v>42813.155697000009</v>
      </c>
      <c r="P239" s="103">
        <v>92.35</v>
      </c>
      <c r="Q239" s="91"/>
      <c r="R239" s="91">
        <v>39.537950695000006</v>
      </c>
      <c r="S239" s="92">
        <v>5.9713489430723626E-5</v>
      </c>
      <c r="T239" s="92">
        <f t="shared" si="4"/>
        <v>1.0479540594230167E-3</v>
      </c>
      <c r="U239" s="92">
        <f>R239/'סכום נכסי הקרן'!$C$42</f>
        <v>2.5935464550622784E-4</v>
      </c>
    </row>
    <row r="240" spans="2:21">
      <c r="B240" s="86" t="s">
        <v>642</v>
      </c>
      <c r="C240" s="87">
        <v>1168038</v>
      </c>
      <c r="D240" s="89" t="s">
        <v>119</v>
      </c>
      <c r="E240" s="89" t="s">
        <v>316</v>
      </c>
      <c r="F240" s="88" t="s">
        <v>640</v>
      </c>
      <c r="G240" s="89" t="s">
        <v>497</v>
      </c>
      <c r="H240" s="88" t="s">
        <v>498</v>
      </c>
      <c r="I240" s="88" t="s">
        <v>130</v>
      </c>
      <c r="J240" s="102"/>
      <c r="K240" s="91">
        <v>2.1699999999947845</v>
      </c>
      <c r="L240" s="89" t="s">
        <v>132</v>
      </c>
      <c r="M240" s="90">
        <v>4.99E-2</v>
      </c>
      <c r="N240" s="90">
        <v>5.6199999999809777E-2</v>
      </c>
      <c r="O240" s="91">
        <v>32581.672269000002</v>
      </c>
      <c r="P240" s="103">
        <v>100.04</v>
      </c>
      <c r="Q240" s="91"/>
      <c r="R240" s="91">
        <v>32.594705301000005</v>
      </c>
      <c r="S240" s="92">
        <v>1.5332551656000002E-4</v>
      </c>
      <c r="T240" s="92">
        <f t="shared" si="4"/>
        <v>8.6392322149866712E-4</v>
      </c>
      <c r="U240" s="92">
        <f>R240/'סכום נכסי הקרן'!$C$42</f>
        <v>2.1380946888048674E-4</v>
      </c>
    </row>
    <row r="241" spans="2:21">
      <c r="B241" s="86" t="s">
        <v>643</v>
      </c>
      <c r="C241" s="87">
        <v>1190008</v>
      </c>
      <c r="D241" s="89" t="s">
        <v>119</v>
      </c>
      <c r="E241" s="89" t="s">
        <v>316</v>
      </c>
      <c r="F241" s="88" t="s">
        <v>644</v>
      </c>
      <c r="G241" s="89" t="s">
        <v>504</v>
      </c>
      <c r="H241" s="88" t="s">
        <v>505</v>
      </c>
      <c r="I241" s="88" t="s">
        <v>327</v>
      </c>
      <c r="J241" s="102"/>
      <c r="K241" s="91">
        <v>3.9200000000002948</v>
      </c>
      <c r="L241" s="89" t="s">
        <v>132</v>
      </c>
      <c r="M241" s="90">
        <v>5.3399999999999996E-2</v>
      </c>
      <c r="N241" s="90">
        <v>6.0999999999941032E-2</v>
      </c>
      <c r="O241" s="91">
        <v>138628.673389</v>
      </c>
      <c r="P241" s="103">
        <v>97.88</v>
      </c>
      <c r="Q241" s="91"/>
      <c r="R241" s="91">
        <v>135.68975013800002</v>
      </c>
      <c r="S241" s="92">
        <v>3.465716834725E-4</v>
      </c>
      <c r="T241" s="92">
        <f t="shared" si="4"/>
        <v>3.5964591482277866E-3</v>
      </c>
      <c r="U241" s="92">
        <f>R241/'סכום נכסי הקרן'!$C$42</f>
        <v>8.9007564699907426E-4</v>
      </c>
    </row>
    <row r="242" spans="2:21">
      <c r="B242" s="86" t="s">
        <v>645</v>
      </c>
      <c r="C242" s="87">
        <v>1188572</v>
      </c>
      <c r="D242" s="89" t="s">
        <v>119</v>
      </c>
      <c r="E242" s="89" t="s">
        <v>316</v>
      </c>
      <c r="F242" s="88" t="s">
        <v>646</v>
      </c>
      <c r="G242" s="89" t="s">
        <v>504</v>
      </c>
      <c r="H242" s="88" t="s">
        <v>519</v>
      </c>
      <c r="I242" s="88" t="s">
        <v>130</v>
      </c>
      <c r="J242" s="102"/>
      <c r="K242" s="91">
        <v>3.3700000000052985</v>
      </c>
      <c r="L242" s="89" t="s">
        <v>132</v>
      </c>
      <c r="M242" s="90">
        <v>4.53E-2</v>
      </c>
      <c r="N242" s="90">
        <v>6.1500000000127543E-2</v>
      </c>
      <c r="O242" s="91">
        <v>268038.42016400007</v>
      </c>
      <c r="P242" s="103">
        <v>95.06</v>
      </c>
      <c r="Q242" s="91"/>
      <c r="R242" s="91">
        <v>254.79733114500007</v>
      </c>
      <c r="S242" s="92">
        <v>3.8291202880571439E-4</v>
      </c>
      <c r="T242" s="92">
        <f t="shared" si="4"/>
        <v>6.7534076200191232E-3</v>
      </c>
      <c r="U242" s="92">
        <f>R242/'סכום נכסי הקרן'!$C$42</f>
        <v>1.671378266537252E-3</v>
      </c>
    </row>
    <row r="243" spans="2:21">
      <c r="B243" s="86" t="s">
        <v>647</v>
      </c>
      <c r="C243" s="87">
        <v>1150812</v>
      </c>
      <c r="D243" s="89" t="s">
        <v>119</v>
      </c>
      <c r="E243" s="89" t="s">
        <v>316</v>
      </c>
      <c r="F243" s="88" t="s">
        <v>529</v>
      </c>
      <c r="G243" s="89" t="s">
        <v>530</v>
      </c>
      <c r="H243" s="88" t="s">
        <v>519</v>
      </c>
      <c r="I243" s="88" t="s">
        <v>130</v>
      </c>
      <c r="J243" s="102"/>
      <c r="K243" s="91">
        <v>1.9100000000050079</v>
      </c>
      <c r="L243" s="89" t="s">
        <v>132</v>
      </c>
      <c r="M243" s="90">
        <v>3.7499999999999999E-2</v>
      </c>
      <c r="N243" s="90">
        <v>5.8200000000300456E-2</v>
      </c>
      <c r="O243" s="91">
        <v>51833.642357000004</v>
      </c>
      <c r="P243" s="103">
        <v>96.32</v>
      </c>
      <c r="Q243" s="91"/>
      <c r="R243" s="91">
        <v>49.926164324999995</v>
      </c>
      <c r="S243" s="92">
        <v>1.4024793626527446E-4</v>
      </c>
      <c r="T243" s="92">
        <f t="shared" si="4"/>
        <v>1.3232938393648408E-3</v>
      </c>
      <c r="U243" s="92">
        <f>R243/'סכום נכסי הקרן'!$C$42</f>
        <v>3.274975668284583E-4</v>
      </c>
    </row>
    <row r="244" spans="2:21">
      <c r="B244" s="86" t="s">
        <v>648</v>
      </c>
      <c r="C244" s="87">
        <v>1161785</v>
      </c>
      <c r="D244" s="89" t="s">
        <v>119</v>
      </c>
      <c r="E244" s="89" t="s">
        <v>316</v>
      </c>
      <c r="F244" s="88" t="s">
        <v>529</v>
      </c>
      <c r="G244" s="89" t="s">
        <v>530</v>
      </c>
      <c r="H244" s="88" t="s">
        <v>519</v>
      </c>
      <c r="I244" s="88" t="s">
        <v>130</v>
      </c>
      <c r="J244" s="102"/>
      <c r="K244" s="91">
        <v>3.6699999999964263</v>
      </c>
      <c r="L244" s="89" t="s">
        <v>132</v>
      </c>
      <c r="M244" s="90">
        <v>2.6600000000000002E-2</v>
      </c>
      <c r="N244" s="90">
        <v>6.8999999999916961E-2</v>
      </c>
      <c r="O244" s="91">
        <v>320019.32214000006</v>
      </c>
      <c r="P244" s="103">
        <v>86.57</v>
      </c>
      <c r="Q244" s="91"/>
      <c r="R244" s="91">
        <v>277.04071649700006</v>
      </c>
      <c r="S244" s="92">
        <v>3.8884643620733006E-4</v>
      </c>
      <c r="T244" s="92">
        <f t="shared" si="4"/>
        <v>7.3429689292218957E-3</v>
      </c>
      <c r="U244" s="92">
        <f>R244/'סכום נכסי הקרן'!$C$42</f>
        <v>1.8172868232889279E-3</v>
      </c>
    </row>
    <row r="245" spans="2:21">
      <c r="B245" s="86" t="s">
        <v>649</v>
      </c>
      <c r="C245" s="87">
        <v>1172725</v>
      </c>
      <c r="D245" s="89" t="s">
        <v>119</v>
      </c>
      <c r="E245" s="89" t="s">
        <v>316</v>
      </c>
      <c r="F245" s="88" t="s">
        <v>650</v>
      </c>
      <c r="G245" s="89" t="s">
        <v>504</v>
      </c>
      <c r="H245" s="88" t="s">
        <v>519</v>
      </c>
      <c r="I245" s="88" t="s">
        <v>130</v>
      </c>
      <c r="J245" s="102"/>
      <c r="K245" s="91">
        <v>3.4199999999862594</v>
      </c>
      <c r="L245" s="89" t="s">
        <v>132</v>
      </c>
      <c r="M245" s="90">
        <v>2.5000000000000001E-2</v>
      </c>
      <c r="N245" s="90">
        <v>6.349999999972758E-2</v>
      </c>
      <c r="O245" s="91">
        <v>95892.60000000002</v>
      </c>
      <c r="P245" s="103">
        <v>88.04</v>
      </c>
      <c r="Q245" s="91"/>
      <c r="R245" s="91">
        <v>84.423849298000022</v>
      </c>
      <c r="S245" s="92">
        <v>4.5469205868113962E-4</v>
      </c>
      <c r="T245" s="92">
        <f t="shared" si="4"/>
        <v>2.2376555696181888E-3</v>
      </c>
      <c r="U245" s="92">
        <f>R245/'סכום נכסי הקרן'!$C$42</f>
        <v>5.5378989355973234E-4</v>
      </c>
    </row>
    <row r="246" spans="2:21">
      <c r="B246" s="86" t="s">
        <v>651</v>
      </c>
      <c r="C246" s="87">
        <v>1159375</v>
      </c>
      <c r="D246" s="89" t="s">
        <v>119</v>
      </c>
      <c r="E246" s="89" t="s">
        <v>316</v>
      </c>
      <c r="F246" s="88" t="s">
        <v>652</v>
      </c>
      <c r="G246" s="89" t="s">
        <v>545</v>
      </c>
      <c r="H246" s="88" t="s">
        <v>534</v>
      </c>
      <c r="I246" s="88"/>
      <c r="J246" s="102"/>
      <c r="K246" s="91">
        <v>1.4600000000565947</v>
      </c>
      <c r="L246" s="89" t="s">
        <v>132</v>
      </c>
      <c r="M246" s="90">
        <v>3.5499999999999997E-2</v>
      </c>
      <c r="N246" s="90">
        <v>6.9700000001402834E-2</v>
      </c>
      <c r="O246" s="91">
        <v>17413.694178000005</v>
      </c>
      <c r="P246" s="103">
        <v>95.38</v>
      </c>
      <c r="Q246" s="91"/>
      <c r="R246" s="91">
        <v>16.609181711000005</v>
      </c>
      <c r="S246" s="92">
        <v>6.0801495301715369E-5</v>
      </c>
      <c r="T246" s="92">
        <f t="shared" si="4"/>
        <v>4.4022664533137042E-4</v>
      </c>
      <c r="U246" s="92">
        <f>R246/'סכום נכסי הקרן'!$C$42</f>
        <v>1.089502202082942E-4</v>
      </c>
    </row>
    <row r="247" spans="2:21">
      <c r="B247" s="86" t="s">
        <v>653</v>
      </c>
      <c r="C247" s="87">
        <v>1193275</v>
      </c>
      <c r="D247" s="89" t="s">
        <v>119</v>
      </c>
      <c r="E247" s="89" t="s">
        <v>316</v>
      </c>
      <c r="F247" s="88" t="s">
        <v>652</v>
      </c>
      <c r="G247" s="89" t="s">
        <v>545</v>
      </c>
      <c r="H247" s="88" t="s">
        <v>534</v>
      </c>
      <c r="I247" s="88"/>
      <c r="J247" s="102"/>
      <c r="K247" s="91">
        <v>3.73</v>
      </c>
      <c r="L247" s="89" t="s">
        <v>132</v>
      </c>
      <c r="M247" s="90">
        <v>6.0499999999999998E-2</v>
      </c>
      <c r="N247" s="90">
        <v>6.0299999999999999E-2</v>
      </c>
      <c r="O247" s="91">
        <v>87409.940604000018</v>
      </c>
      <c r="P247" s="103">
        <v>101.87</v>
      </c>
      <c r="Q247" s="91"/>
      <c r="R247" s="91">
        <v>89.044502600000015</v>
      </c>
      <c r="S247" s="92">
        <v>3.9731791183636369E-4</v>
      </c>
      <c r="T247" s="92">
        <f t="shared" si="4"/>
        <v>2.3601260644187608E-3</v>
      </c>
      <c r="U247" s="92">
        <f>R247/'סכום נכסי הקרן'!$C$42</f>
        <v>5.8409970674129768E-4</v>
      </c>
    </row>
    <row r="248" spans="2:21">
      <c r="B248" s="86" t="s">
        <v>654</v>
      </c>
      <c r="C248" s="87">
        <v>7200116</v>
      </c>
      <c r="D248" s="89" t="s">
        <v>119</v>
      </c>
      <c r="E248" s="89" t="s">
        <v>316</v>
      </c>
      <c r="F248" s="88" t="s">
        <v>627</v>
      </c>
      <c r="G248" s="89" t="s">
        <v>545</v>
      </c>
      <c r="H248" s="88" t="s">
        <v>534</v>
      </c>
      <c r="I248" s="88"/>
      <c r="J248" s="102"/>
      <c r="K248" s="91">
        <v>1.4699999999498252</v>
      </c>
      <c r="L248" s="89" t="s">
        <v>132</v>
      </c>
      <c r="M248" s="90">
        <v>4.2500000000000003E-2</v>
      </c>
      <c r="N248" s="90">
        <v>4.7499999997246516E-2</v>
      </c>
      <c r="O248" s="91">
        <v>8112.224384000001</v>
      </c>
      <c r="P248" s="103">
        <v>100.73</v>
      </c>
      <c r="Q248" s="91"/>
      <c r="R248" s="91">
        <v>8.1714437030000013</v>
      </c>
      <c r="S248" s="92">
        <v>8.7723432105974605E-5</v>
      </c>
      <c r="T248" s="92">
        <f t="shared" si="4"/>
        <v>2.1658425511134085E-4</v>
      </c>
      <c r="U248" s="92">
        <f>R248/'סכום נכסי הקרן'!$C$42</f>
        <v>5.3601712977341321E-5</v>
      </c>
    </row>
    <row r="249" spans="2:21">
      <c r="B249" s="86" t="s">
        <v>655</v>
      </c>
      <c r="C249" s="87">
        <v>1183581</v>
      </c>
      <c r="D249" s="89" t="s">
        <v>119</v>
      </c>
      <c r="E249" s="89" t="s">
        <v>316</v>
      </c>
      <c r="F249" s="88" t="s">
        <v>656</v>
      </c>
      <c r="G249" s="89" t="s">
        <v>332</v>
      </c>
      <c r="H249" s="88" t="s">
        <v>534</v>
      </c>
      <c r="I249" s="88"/>
      <c r="J249" s="102"/>
      <c r="K249" s="91">
        <v>2.4799999999556563</v>
      </c>
      <c r="L249" s="89" t="s">
        <v>132</v>
      </c>
      <c r="M249" s="90">
        <v>0.01</v>
      </c>
      <c r="N249" s="90">
        <v>6.7299999998810381E-2</v>
      </c>
      <c r="O249" s="91">
        <v>26895.956448000004</v>
      </c>
      <c r="P249" s="103">
        <v>87.2</v>
      </c>
      <c r="Q249" s="91"/>
      <c r="R249" s="91">
        <v>23.453274023000006</v>
      </c>
      <c r="S249" s="92">
        <v>1.494219802666667E-4</v>
      </c>
      <c r="T249" s="92">
        <f t="shared" si="4"/>
        <v>6.2162942912140817E-4</v>
      </c>
      <c r="U249" s="92">
        <f>R249/'סכום נכסי הקרן'!$C$42</f>
        <v>1.5384498850530494E-4</v>
      </c>
    </row>
    <row r="250" spans="2:21">
      <c r="B250" s="93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1"/>
      <c r="P250" s="103"/>
      <c r="Q250" s="88"/>
      <c r="R250" s="88"/>
      <c r="S250" s="88"/>
      <c r="T250" s="92"/>
      <c r="U250" s="88"/>
    </row>
    <row r="251" spans="2:21">
      <c r="B251" s="85" t="s">
        <v>48</v>
      </c>
      <c r="C251" s="80"/>
      <c r="D251" s="81"/>
      <c r="E251" s="81"/>
      <c r="F251" s="80"/>
      <c r="G251" s="81"/>
      <c r="H251" s="80"/>
      <c r="I251" s="80"/>
      <c r="J251" s="100"/>
      <c r="K251" s="83">
        <v>3.6862044782065704</v>
      </c>
      <c r="L251" s="81"/>
      <c r="M251" s="82"/>
      <c r="N251" s="82">
        <v>7.9157326455366869E-2</v>
      </c>
      <c r="O251" s="83"/>
      <c r="P251" s="101"/>
      <c r="Q251" s="83"/>
      <c r="R251" s="83">
        <v>502.84896821400014</v>
      </c>
      <c r="S251" s="84"/>
      <c r="T251" s="84">
        <f t="shared" si="4"/>
        <v>1.332802050317638E-2</v>
      </c>
      <c r="U251" s="84">
        <f>R251/'סכום נכסי הקרן'!$C$42</f>
        <v>3.2985072215896854E-3</v>
      </c>
    </row>
    <row r="252" spans="2:21">
      <c r="B252" s="86" t="s">
        <v>657</v>
      </c>
      <c r="C252" s="87">
        <v>1178250</v>
      </c>
      <c r="D252" s="89" t="s">
        <v>119</v>
      </c>
      <c r="E252" s="89" t="s">
        <v>316</v>
      </c>
      <c r="F252" s="88" t="s">
        <v>658</v>
      </c>
      <c r="G252" s="89" t="s">
        <v>552</v>
      </c>
      <c r="H252" s="88" t="s">
        <v>364</v>
      </c>
      <c r="I252" s="88" t="s">
        <v>327</v>
      </c>
      <c r="J252" s="102"/>
      <c r="K252" s="91">
        <v>3.28</v>
      </c>
      <c r="L252" s="89" t="s">
        <v>132</v>
      </c>
      <c r="M252" s="90">
        <v>2.12E-2</v>
      </c>
      <c r="N252" s="90">
        <v>5.0200000000135539E-2</v>
      </c>
      <c r="O252" s="91">
        <v>68793.173378000021</v>
      </c>
      <c r="P252" s="103">
        <v>102.95</v>
      </c>
      <c r="Q252" s="91"/>
      <c r="R252" s="91">
        <v>70.822569952000023</v>
      </c>
      <c r="S252" s="92">
        <v>4.5862115585333348E-4</v>
      </c>
      <c r="T252" s="92">
        <f t="shared" si="4"/>
        <v>1.8771534279179202E-3</v>
      </c>
      <c r="U252" s="92">
        <f>R252/'סכום נכסי הקרן'!$C$42</f>
        <v>4.6457042413338432E-4</v>
      </c>
    </row>
    <row r="253" spans="2:21">
      <c r="B253" s="86" t="s">
        <v>659</v>
      </c>
      <c r="C253" s="87">
        <v>1178268</v>
      </c>
      <c r="D253" s="89" t="s">
        <v>119</v>
      </c>
      <c r="E253" s="89" t="s">
        <v>316</v>
      </c>
      <c r="F253" s="88" t="s">
        <v>658</v>
      </c>
      <c r="G253" s="89" t="s">
        <v>552</v>
      </c>
      <c r="H253" s="88" t="s">
        <v>364</v>
      </c>
      <c r="I253" s="88" t="s">
        <v>327</v>
      </c>
      <c r="J253" s="102"/>
      <c r="K253" s="91">
        <v>5.61</v>
      </c>
      <c r="L253" s="89" t="s">
        <v>132</v>
      </c>
      <c r="M253" s="90">
        <v>2.6699999999999998E-2</v>
      </c>
      <c r="N253" s="90">
        <v>5.1499999999221516E-2</v>
      </c>
      <c r="O253" s="91">
        <v>14330.597515000003</v>
      </c>
      <c r="P253" s="103">
        <v>98.6</v>
      </c>
      <c r="Q253" s="91"/>
      <c r="R253" s="91">
        <v>14.129968294000003</v>
      </c>
      <c r="S253" s="92">
        <v>8.3589579532197868E-5</v>
      </c>
      <c r="T253" s="92">
        <f t="shared" si="4"/>
        <v>3.7451505130963684E-4</v>
      </c>
      <c r="U253" s="92">
        <f>R253/'סכום נכסי הקרן'!$C$42</f>
        <v>9.2687477562362555E-5</v>
      </c>
    </row>
    <row r="254" spans="2:21">
      <c r="B254" s="86" t="s">
        <v>660</v>
      </c>
      <c r="C254" s="87">
        <v>2320174</v>
      </c>
      <c r="D254" s="89" t="s">
        <v>119</v>
      </c>
      <c r="E254" s="89" t="s">
        <v>316</v>
      </c>
      <c r="F254" s="88" t="s">
        <v>563</v>
      </c>
      <c r="G254" s="89" t="s">
        <v>126</v>
      </c>
      <c r="H254" s="88" t="s">
        <v>364</v>
      </c>
      <c r="I254" s="88" t="s">
        <v>327</v>
      </c>
      <c r="J254" s="102"/>
      <c r="K254" s="91">
        <v>1.23</v>
      </c>
      <c r="L254" s="89" t="s">
        <v>132</v>
      </c>
      <c r="M254" s="90">
        <v>3.49E-2</v>
      </c>
      <c r="N254" s="90">
        <v>6.671060171919771E-2</v>
      </c>
      <c r="O254" s="91">
        <v>3.5290000000000005E-3</v>
      </c>
      <c r="P254" s="103">
        <v>99.45</v>
      </c>
      <c r="Q254" s="91"/>
      <c r="R254" s="91">
        <v>3.4900000000000005E-6</v>
      </c>
      <c r="S254" s="92">
        <v>4.2033242186707237E-12</v>
      </c>
      <c r="T254" s="92">
        <f t="shared" si="4"/>
        <v>9.2502509692512725E-11</v>
      </c>
      <c r="U254" s="92">
        <f>R254/'סכום נכסי הקרן'!$C$42</f>
        <v>2.2893136768750153E-11</v>
      </c>
    </row>
    <row r="255" spans="2:21">
      <c r="B255" s="86" t="s">
        <v>661</v>
      </c>
      <c r="C255" s="87">
        <v>2320224</v>
      </c>
      <c r="D255" s="89" t="s">
        <v>119</v>
      </c>
      <c r="E255" s="89" t="s">
        <v>316</v>
      </c>
      <c r="F255" s="88" t="s">
        <v>563</v>
      </c>
      <c r="G255" s="89" t="s">
        <v>126</v>
      </c>
      <c r="H255" s="88" t="s">
        <v>364</v>
      </c>
      <c r="I255" s="88" t="s">
        <v>327</v>
      </c>
      <c r="J255" s="102"/>
      <c r="K255" s="91">
        <v>3.89</v>
      </c>
      <c r="L255" s="89" t="s">
        <v>132</v>
      </c>
      <c r="M255" s="90">
        <v>3.7699999999999997E-2</v>
      </c>
      <c r="N255" s="90">
        <v>6.8100407055630918E-2</v>
      </c>
      <c r="O255" s="91">
        <v>5.2930000000000008E-3</v>
      </c>
      <c r="P255" s="103">
        <v>97.67</v>
      </c>
      <c r="Q255" s="91"/>
      <c r="R255" s="91">
        <v>5.1590000000000009E-6</v>
      </c>
      <c r="S255" s="92">
        <v>2.7698540658977224E-11</v>
      </c>
      <c r="T255" s="92">
        <f t="shared" si="4"/>
        <v>1.3673938323887484E-10</v>
      </c>
      <c r="U255" s="92">
        <f>R255/'סכום נכסי הקרן'!$C$42</f>
        <v>3.3841172661885971E-11</v>
      </c>
    </row>
    <row r="256" spans="2:21">
      <c r="B256" s="86" t="s">
        <v>662</v>
      </c>
      <c r="C256" s="87">
        <v>1141332</v>
      </c>
      <c r="D256" s="89" t="s">
        <v>119</v>
      </c>
      <c r="E256" s="89" t="s">
        <v>316</v>
      </c>
      <c r="F256" s="88" t="s">
        <v>663</v>
      </c>
      <c r="G256" s="89" t="s">
        <v>126</v>
      </c>
      <c r="H256" s="88" t="s">
        <v>473</v>
      </c>
      <c r="I256" s="88" t="s">
        <v>130</v>
      </c>
      <c r="J256" s="102"/>
      <c r="K256" s="91">
        <v>3.54</v>
      </c>
      <c r="L256" s="89" t="s">
        <v>132</v>
      </c>
      <c r="M256" s="90">
        <v>4.6900000000000004E-2</v>
      </c>
      <c r="N256" s="90">
        <v>8.4500002200419477E-2</v>
      </c>
      <c r="O256" s="91">
        <v>2.5700000000000002E-3</v>
      </c>
      <c r="P256" s="103">
        <v>94.1</v>
      </c>
      <c r="Q256" s="91"/>
      <c r="R256" s="91">
        <v>5.680735000000001E-3</v>
      </c>
      <c r="S256" s="92">
        <v>1.6885094926466281E-12</v>
      </c>
      <c r="T256" s="92">
        <f t="shared" si="4"/>
        <v>1.5056797833756341E-7</v>
      </c>
      <c r="U256" s="92">
        <f>R256/'סכום נכסי הקרן'!$C$42</f>
        <v>3.7263565416053272E-8</v>
      </c>
    </row>
    <row r="257" spans="2:21">
      <c r="B257" s="86" t="s">
        <v>664</v>
      </c>
      <c r="C257" s="87">
        <v>1143593</v>
      </c>
      <c r="D257" s="89" t="s">
        <v>119</v>
      </c>
      <c r="E257" s="89" t="s">
        <v>316</v>
      </c>
      <c r="F257" s="88" t="s">
        <v>663</v>
      </c>
      <c r="G257" s="89" t="s">
        <v>126</v>
      </c>
      <c r="H257" s="88" t="s">
        <v>473</v>
      </c>
      <c r="I257" s="88" t="s">
        <v>130</v>
      </c>
      <c r="J257" s="102"/>
      <c r="K257" s="91">
        <v>3.69</v>
      </c>
      <c r="L257" s="89" t="s">
        <v>132</v>
      </c>
      <c r="M257" s="90">
        <v>4.6900000000000004E-2</v>
      </c>
      <c r="N257" s="90">
        <v>8.5000000000047871E-2</v>
      </c>
      <c r="O257" s="91">
        <v>439330.02026400005</v>
      </c>
      <c r="P257" s="103">
        <v>95.12</v>
      </c>
      <c r="Q257" s="91"/>
      <c r="R257" s="91">
        <v>417.89074058400007</v>
      </c>
      <c r="S257" s="92">
        <v>3.4235507844117545E-4</v>
      </c>
      <c r="T257" s="92">
        <f t="shared" si="4"/>
        <v>1.1076201226728592E-2</v>
      </c>
      <c r="U257" s="92">
        <f>R257/'סכום נכסי הקרן'!$C$42</f>
        <v>2.7412119995942129E-3</v>
      </c>
    </row>
    <row r="258" spans="2:21">
      <c r="B258" s="93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1"/>
      <c r="P258" s="103"/>
      <c r="Q258" s="88"/>
      <c r="R258" s="88"/>
      <c r="S258" s="88"/>
      <c r="T258" s="92"/>
      <c r="U258" s="88"/>
    </row>
    <row r="259" spans="2:21">
      <c r="B259" s="79" t="s">
        <v>196</v>
      </c>
      <c r="C259" s="80"/>
      <c r="D259" s="81"/>
      <c r="E259" s="81"/>
      <c r="F259" s="80"/>
      <c r="G259" s="81"/>
      <c r="H259" s="80"/>
      <c r="I259" s="80"/>
      <c r="J259" s="100"/>
      <c r="K259" s="83">
        <v>5.1324197425278832</v>
      </c>
      <c r="L259" s="81"/>
      <c r="M259" s="82"/>
      <c r="N259" s="82">
        <v>7.141276698444092E-2</v>
      </c>
      <c r="O259" s="83"/>
      <c r="P259" s="101"/>
      <c r="Q259" s="83"/>
      <c r="R259" s="83">
        <v>6392.979319158002</v>
      </c>
      <c r="S259" s="84"/>
      <c r="T259" s="84">
        <f t="shared" si="4"/>
        <v>0.16944602619898178</v>
      </c>
      <c r="U259" s="84">
        <f>R259/'סכום נכסי הקרן'!$C$42</f>
        <v>4.1935630347643367E-2</v>
      </c>
    </row>
    <row r="260" spans="2:21">
      <c r="B260" s="85" t="s">
        <v>65</v>
      </c>
      <c r="C260" s="80"/>
      <c r="D260" s="81"/>
      <c r="E260" s="81"/>
      <c r="F260" s="80"/>
      <c r="G260" s="81"/>
      <c r="H260" s="80"/>
      <c r="I260" s="80"/>
      <c r="J260" s="100"/>
      <c r="K260" s="83">
        <v>5.3809371653249443</v>
      </c>
      <c r="L260" s="81"/>
      <c r="M260" s="82"/>
      <c r="N260" s="82">
        <v>6.9982951281939432E-2</v>
      </c>
      <c r="O260" s="83"/>
      <c r="P260" s="101"/>
      <c r="Q260" s="83"/>
      <c r="R260" s="83">
        <v>1044.3650259660003</v>
      </c>
      <c r="S260" s="84"/>
      <c r="T260" s="84">
        <f t="shared" si="4"/>
        <v>2.7680912875914395E-2</v>
      </c>
      <c r="U260" s="84">
        <f>R260/'סכום נכסי הקרן'!$C$42</f>
        <v>6.8506565547103004E-3</v>
      </c>
    </row>
    <row r="261" spans="2:21">
      <c r="B261" s="86" t="s">
        <v>665</v>
      </c>
      <c r="C261" s="88" t="s">
        <v>666</v>
      </c>
      <c r="D261" s="89" t="s">
        <v>28</v>
      </c>
      <c r="E261" s="89" t="s">
        <v>667</v>
      </c>
      <c r="F261" s="88" t="s">
        <v>339</v>
      </c>
      <c r="G261" s="89" t="s">
        <v>340</v>
      </c>
      <c r="H261" s="88" t="s">
        <v>668</v>
      </c>
      <c r="I261" s="88" t="s">
        <v>669</v>
      </c>
      <c r="J261" s="102"/>
      <c r="K261" s="91">
        <v>7.2100000000070512</v>
      </c>
      <c r="L261" s="89" t="s">
        <v>131</v>
      </c>
      <c r="M261" s="90">
        <v>3.7499999999999999E-2</v>
      </c>
      <c r="N261" s="90">
        <v>5.9200000000015109E-2</v>
      </c>
      <c r="O261" s="91">
        <v>24871.056500000002</v>
      </c>
      <c r="P261" s="103">
        <v>86.276330000000002</v>
      </c>
      <c r="Q261" s="91"/>
      <c r="R261" s="91">
        <v>79.39399176400002</v>
      </c>
      <c r="S261" s="92">
        <v>4.9742113000000002E-5</v>
      </c>
      <c r="T261" s="92">
        <f t="shared" si="4"/>
        <v>2.1043391096494802E-3</v>
      </c>
      <c r="U261" s="92">
        <f>R261/'סכום נכסי הקרן'!$C$42</f>
        <v>5.2079584873073793E-4</v>
      </c>
    </row>
    <row r="262" spans="2:21">
      <c r="B262" s="86" t="s">
        <v>670</v>
      </c>
      <c r="C262" s="88" t="s">
        <v>671</v>
      </c>
      <c r="D262" s="89" t="s">
        <v>28</v>
      </c>
      <c r="E262" s="89" t="s">
        <v>667</v>
      </c>
      <c r="F262" s="88" t="s">
        <v>334</v>
      </c>
      <c r="G262" s="89" t="s">
        <v>318</v>
      </c>
      <c r="H262" s="88" t="s">
        <v>672</v>
      </c>
      <c r="I262" s="88" t="s">
        <v>314</v>
      </c>
      <c r="J262" s="102"/>
      <c r="K262" s="91">
        <v>3.0800000000101471</v>
      </c>
      <c r="L262" s="89" t="s">
        <v>131</v>
      </c>
      <c r="M262" s="90">
        <v>3.2549999999999996E-2</v>
      </c>
      <c r="N262" s="90">
        <v>8.2700000000318089E-2</v>
      </c>
      <c r="O262" s="91">
        <v>31894.670000000006</v>
      </c>
      <c r="P262" s="103">
        <v>86.844629999999995</v>
      </c>
      <c r="Q262" s="91"/>
      <c r="R262" s="91">
        <v>102.48558426200002</v>
      </c>
      <c r="S262" s="92">
        <v>3.1894670000000003E-5</v>
      </c>
      <c r="T262" s="92">
        <f t="shared" si="4"/>
        <v>2.7163821637646089E-3</v>
      </c>
      <c r="U262" s="92">
        <f>R262/'סכום נכסי הקרן'!$C$42</f>
        <v>6.7226833734533933E-4</v>
      </c>
    </row>
    <row r="263" spans="2:21">
      <c r="B263" s="86" t="s">
        <v>673</v>
      </c>
      <c r="C263" s="88" t="s">
        <v>674</v>
      </c>
      <c r="D263" s="89" t="s">
        <v>28</v>
      </c>
      <c r="E263" s="89" t="s">
        <v>667</v>
      </c>
      <c r="F263" s="88" t="s">
        <v>317</v>
      </c>
      <c r="G263" s="89" t="s">
        <v>318</v>
      </c>
      <c r="H263" s="88" t="s">
        <v>672</v>
      </c>
      <c r="I263" s="88" t="s">
        <v>314</v>
      </c>
      <c r="J263" s="102"/>
      <c r="K263" s="91">
        <v>2.4399999999944391</v>
      </c>
      <c r="L263" s="89" t="s">
        <v>131</v>
      </c>
      <c r="M263" s="90">
        <v>3.2750000000000001E-2</v>
      </c>
      <c r="N263" s="90">
        <v>7.8399999999785516E-2</v>
      </c>
      <c r="O263" s="91">
        <v>45146.566079999997</v>
      </c>
      <c r="P263" s="103">
        <v>90.436679999999996</v>
      </c>
      <c r="Q263" s="91"/>
      <c r="R263" s="91">
        <v>151.06750626100003</v>
      </c>
      <c r="S263" s="92">
        <v>6.0195421439999993E-5</v>
      </c>
      <c r="T263" s="92">
        <f t="shared" si="4"/>
        <v>4.004046837287072E-3</v>
      </c>
      <c r="U263" s="92">
        <f>R263/'סכום נכסי הקרן'!$C$42</f>
        <v>9.9094816107366587E-4</v>
      </c>
    </row>
    <row r="264" spans="2:21">
      <c r="B264" s="86" t="s">
        <v>675</v>
      </c>
      <c r="C264" s="88" t="s">
        <v>676</v>
      </c>
      <c r="D264" s="89" t="s">
        <v>28</v>
      </c>
      <c r="E264" s="89" t="s">
        <v>667</v>
      </c>
      <c r="F264" s="88" t="s">
        <v>317</v>
      </c>
      <c r="G264" s="89" t="s">
        <v>318</v>
      </c>
      <c r="H264" s="88" t="s">
        <v>672</v>
      </c>
      <c r="I264" s="88" t="s">
        <v>314</v>
      </c>
      <c r="J264" s="102"/>
      <c r="K264" s="91">
        <v>4.1700000000126458</v>
      </c>
      <c r="L264" s="89" t="s">
        <v>131</v>
      </c>
      <c r="M264" s="90">
        <v>7.1289999999999992E-2</v>
      </c>
      <c r="N264" s="90">
        <v>7.3200000000316678E-2</v>
      </c>
      <c r="O264" s="91">
        <v>25787.180000000004</v>
      </c>
      <c r="P264" s="103">
        <v>101.93205</v>
      </c>
      <c r="Q264" s="91"/>
      <c r="R264" s="91">
        <v>97.255984481000027</v>
      </c>
      <c r="S264" s="92">
        <v>5.1574360000000009E-5</v>
      </c>
      <c r="T264" s="92">
        <f t="shared" si="4"/>
        <v>2.5777715321227998E-3</v>
      </c>
      <c r="U264" s="92">
        <f>R264/'סכום נכסי הקרן'!$C$42</f>
        <v>6.3796405567420513E-4</v>
      </c>
    </row>
    <row r="265" spans="2:21">
      <c r="B265" s="86" t="s">
        <v>677</v>
      </c>
      <c r="C265" s="88" t="s">
        <v>678</v>
      </c>
      <c r="D265" s="89" t="s">
        <v>28</v>
      </c>
      <c r="E265" s="89" t="s">
        <v>667</v>
      </c>
      <c r="F265" s="88" t="s">
        <v>554</v>
      </c>
      <c r="G265" s="89" t="s">
        <v>417</v>
      </c>
      <c r="H265" s="88" t="s">
        <v>679</v>
      </c>
      <c r="I265" s="88" t="s">
        <v>314</v>
      </c>
      <c r="J265" s="102"/>
      <c r="K265" s="91">
        <v>9.6099999999968446</v>
      </c>
      <c r="L265" s="89" t="s">
        <v>131</v>
      </c>
      <c r="M265" s="90">
        <v>6.3750000000000001E-2</v>
      </c>
      <c r="N265" s="90">
        <v>6.2399999999965129E-2</v>
      </c>
      <c r="O265" s="91">
        <v>64535.811000000016</v>
      </c>
      <c r="P265" s="103">
        <v>100.89425</v>
      </c>
      <c r="Q265" s="91"/>
      <c r="R265" s="91">
        <v>240.91781321600004</v>
      </c>
      <c r="S265" s="92">
        <v>9.3111832347424637E-5</v>
      </c>
      <c r="T265" s="92">
        <f t="shared" si="4"/>
        <v>6.3855307599174817E-3</v>
      </c>
      <c r="U265" s="92">
        <f>R265/'סכום נכסי הקרן'!$C$42</f>
        <v>1.5803336527169317E-3</v>
      </c>
    </row>
    <row r="266" spans="2:21">
      <c r="B266" s="86" t="s">
        <v>680</v>
      </c>
      <c r="C266" s="88" t="s">
        <v>681</v>
      </c>
      <c r="D266" s="89" t="s">
        <v>28</v>
      </c>
      <c r="E266" s="89" t="s">
        <v>667</v>
      </c>
      <c r="F266" s="88" t="s">
        <v>321</v>
      </c>
      <c r="G266" s="89" t="s">
        <v>318</v>
      </c>
      <c r="H266" s="88" t="s">
        <v>679</v>
      </c>
      <c r="I266" s="88" t="s">
        <v>669</v>
      </c>
      <c r="J266" s="102"/>
      <c r="K266" s="91">
        <v>2.6299999999910773</v>
      </c>
      <c r="L266" s="89" t="s">
        <v>131</v>
      </c>
      <c r="M266" s="90">
        <v>3.0769999999999999E-2</v>
      </c>
      <c r="N266" s="90">
        <v>8.229999999982579E-2</v>
      </c>
      <c r="O266" s="91">
        <v>36224.20180000001</v>
      </c>
      <c r="P266" s="103">
        <v>87.803420000000003</v>
      </c>
      <c r="Q266" s="91"/>
      <c r="R266" s="91">
        <v>117.68252503500001</v>
      </c>
      <c r="S266" s="92">
        <v>6.0373669666666683E-5</v>
      </c>
      <c r="T266" s="92">
        <f t="shared" si="4"/>
        <v>3.1191773388795012E-3</v>
      </c>
      <c r="U266" s="92">
        <f>R266/'סכום נכסי הקרן'!$C$42</f>
        <v>7.7195476817138082E-4</v>
      </c>
    </row>
    <row r="267" spans="2:21">
      <c r="B267" s="86" t="s">
        <v>682</v>
      </c>
      <c r="C267" s="88" t="s">
        <v>683</v>
      </c>
      <c r="D267" s="89" t="s">
        <v>28</v>
      </c>
      <c r="E267" s="89" t="s">
        <v>667</v>
      </c>
      <c r="F267" s="88" t="s">
        <v>684</v>
      </c>
      <c r="G267" s="89" t="s">
        <v>685</v>
      </c>
      <c r="H267" s="88" t="s">
        <v>686</v>
      </c>
      <c r="I267" s="88" t="s">
        <v>669</v>
      </c>
      <c r="J267" s="102"/>
      <c r="K267" s="91">
        <v>5.5499999999915266</v>
      </c>
      <c r="L267" s="89" t="s">
        <v>131</v>
      </c>
      <c r="M267" s="90">
        <v>8.5000000000000006E-2</v>
      </c>
      <c r="N267" s="90">
        <v>8.4699999999871392E-2</v>
      </c>
      <c r="O267" s="91">
        <v>27144.400000000005</v>
      </c>
      <c r="P267" s="103">
        <v>99.881</v>
      </c>
      <c r="Q267" s="91"/>
      <c r="R267" s="91">
        <v>100.31476320700001</v>
      </c>
      <c r="S267" s="92">
        <v>3.6192533333333343E-5</v>
      </c>
      <c r="T267" s="92">
        <f t="shared" ref="T267:T330" si="5">IFERROR(R267/$R$11,0)</f>
        <v>2.6588445145723887E-3</v>
      </c>
      <c r="U267" s="92">
        <f>R267/'סכום נכסי הקרן'!$C$42</f>
        <v>6.5802853696923693E-4</v>
      </c>
    </row>
    <row r="268" spans="2:21">
      <c r="B268" s="86" t="s">
        <v>687</v>
      </c>
      <c r="C268" s="88" t="s">
        <v>688</v>
      </c>
      <c r="D268" s="89" t="s">
        <v>28</v>
      </c>
      <c r="E268" s="89" t="s">
        <v>667</v>
      </c>
      <c r="F268" s="88" t="s">
        <v>689</v>
      </c>
      <c r="G268" s="89" t="s">
        <v>690</v>
      </c>
      <c r="H268" s="88" t="s">
        <v>686</v>
      </c>
      <c r="I268" s="88" t="s">
        <v>314</v>
      </c>
      <c r="J268" s="102"/>
      <c r="K268" s="91">
        <v>5.8599999999751891</v>
      </c>
      <c r="L268" s="89" t="s">
        <v>133</v>
      </c>
      <c r="M268" s="90">
        <v>4.3749999999999997E-2</v>
      </c>
      <c r="N268" s="90">
        <v>7.0699999999482385E-2</v>
      </c>
      <c r="O268" s="91">
        <v>6786.1000000000013</v>
      </c>
      <c r="P268" s="103">
        <v>85.722790000000003</v>
      </c>
      <c r="Q268" s="91"/>
      <c r="R268" s="91">
        <v>23.376556303000005</v>
      </c>
      <c r="S268" s="92">
        <v>4.5240666666666679E-6</v>
      </c>
      <c r="T268" s="92">
        <f t="shared" si="5"/>
        <v>6.1959602464063809E-4</v>
      </c>
      <c r="U268" s="92">
        <f>R268/'סכום נכסי הקרן'!$C$42</f>
        <v>1.5334174803064972E-4</v>
      </c>
    </row>
    <row r="269" spans="2:21">
      <c r="B269" s="86" t="s">
        <v>691</v>
      </c>
      <c r="C269" s="88" t="s">
        <v>692</v>
      </c>
      <c r="D269" s="89" t="s">
        <v>28</v>
      </c>
      <c r="E269" s="89" t="s">
        <v>667</v>
      </c>
      <c r="F269" s="88" t="s">
        <v>689</v>
      </c>
      <c r="G269" s="89" t="s">
        <v>690</v>
      </c>
      <c r="H269" s="88" t="s">
        <v>686</v>
      </c>
      <c r="I269" s="88" t="s">
        <v>314</v>
      </c>
      <c r="J269" s="102"/>
      <c r="K269" s="91">
        <v>4.8200000000168544</v>
      </c>
      <c r="L269" s="89" t="s">
        <v>133</v>
      </c>
      <c r="M269" s="90">
        <v>7.3749999999999996E-2</v>
      </c>
      <c r="N269" s="90">
        <v>6.9300000000132436E-2</v>
      </c>
      <c r="O269" s="91">
        <v>13911.505000000003</v>
      </c>
      <c r="P269" s="103">
        <v>104.01296000000001</v>
      </c>
      <c r="Q269" s="91"/>
      <c r="R269" s="91">
        <v>58.146762311000003</v>
      </c>
      <c r="S269" s="92">
        <v>1.7389381250000004E-5</v>
      </c>
      <c r="T269" s="92">
        <f t="shared" si="5"/>
        <v>1.5411809295878254E-3</v>
      </c>
      <c r="U269" s="92">
        <f>R269/'סכום נכסי הקרן'!$C$42</f>
        <v>3.8142171411052425E-4</v>
      </c>
    </row>
    <row r="270" spans="2:21">
      <c r="B270" s="86" t="s">
        <v>693</v>
      </c>
      <c r="C270" s="88" t="s">
        <v>694</v>
      </c>
      <c r="D270" s="89" t="s">
        <v>28</v>
      </c>
      <c r="E270" s="89" t="s">
        <v>667</v>
      </c>
      <c r="F270" s="88" t="s">
        <v>689</v>
      </c>
      <c r="G270" s="89" t="s">
        <v>690</v>
      </c>
      <c r="H270" s="88" t="s">
        <v>686</v>
      </c>
      <c r="I270" s="88" t="s">
        <v>314</v>
      </c>
      <c r="J270" s="102"/>
      <c r="K270" s="91">
        <v>5.9099999999456916</v>
      </c>
      <c r="L270" s="89" t="s">
        <v>131</v>
      </c>
      <c r="M270" s="90">
        <v>8.1250000000000003E-2</v>
      </c>
      <c r="N270" s="90">
        <v>7.309999999949611E-2</v>
      </c>
      <c r="O270" s="91">
        <v>12893.590000000002</v>
      </c>
      <c r="P270" s="103">
        <v>106.91321000000001</v>
      </c>
      <c r="Q270" s="91"/>
      <c r="R270" s="91">
        <v>51.004317747000009</v>
      </c>
      <c r="S270" s="92">
        <v>2.5787180000000005E-5</v>
      </c>
      <c r="T270" s="92">
        <f t="shared" si="5"/>
        <v>1.3518703142555491E-3</v>
      </c>
      <c r="U270" s="92">
        <f>R270/'סכום נכסי הקרן'!$C$42</f>
        <v>3.3456986303119246E-4</v>
      </c>
    </row>
    <row r="271" spans="2:21">
      <c r="B271" s="86" t="s">
        <v>695</v>
      </c>
      <c r="C271" s="88" t="s">
        <v>696</v>
      </c>
      <c r="D271" s="89" t="s">
        <v>28</v>
      </c>
      <c r="E271" s="89" t="s">
        <v>667</v>
      </c>
      <c r="F271" s="88" t="s">
        <v>697</v>
      </c>
      <c r="G271" s="89" t="s">
        <v>698</v>
      </c>
      <c r="H271" s="88" t="s">
        <v>534</v>
      </c>
      <c r="I271" s="88"/>
      <c r="J271" s="102"/>
      <c r="K271" s="91">
        <v>2.5199999999964797</v>
      </c>
      <c r="L271" s="89" t="s">
        <v>131</v>
      </c>
      <c r="M271" s="90">
        <v>0</v>
      </c>
      <c r="N271" s="90">
        <v>-7.3799999999551058E-2</v>
      </c>
      <c r="O271" s="91">
        <v>5168.2800000000007</v>
      </c>
      <c r="P271" s="103">
        <v>118.80800000000001</v>
      </c>
      <c r="Q271" s="91"/>
      <c r="R271" s="91">
        <v>22.719221379</v>
      </c>
      <c r="S271" s="92">
        <v>8.1711936758893285E-6</v>
      </c>
      <c r="T271" s="92">
        <f t="shared" si="5"/>
        <v>6.0217335123704575E-4</v>
      </c>
      <c r="U271" s="92">
        <f>R271/'סכום נכסי הקרן'!$C$42</f>
        <v>1.4902986885643535E-4</v>
      </c>
    </row>
    <row r="272" spans="2:21">
      <c r="B272" s="93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1"/>
      <c r="P272" s="103"/>
      <c r="Q272" s="88"/>
      <c r="R272" s="88"/>
      <c r="S272" s="88"/>
      <c r="T272" s="92"/>
      <c r="U272" s="88"/>
    </row>
    <row r="273" spans="2:21">
      <c r="B273" s="85" t="s">
        <v>64</v>
      </c>
      <c r="C273" s="80"/>
      <c r="D273" s="81"/>
      <c r="E273" s="81"/>
      <c r="F273" s="80"/>
      <c r="G273" s="81"/>
      <c r="H273" s="80"/>
      <c r="I273" s="80"/>
      <c r="J273" s="100"/>
      <c r="K273" s="83">
        <v>5.0838944815004012</v>
      </c>
      <c r="L273" s="81"/>
      <c r="M273" s="82"/>
      <c r="N273" s="82">
        <v>7.1691951354712333E-2</v>
      </c>
      <c r="O273" s="83"/>
      <c r="P273" s="101"/>
      <c r="Q273" s="83"/>
      <c r="R273" s="83">
        <v>5348.6142931920031</v>
      </c>
      <c r="S273" s="84"/>
      <c r="T273" s="84">
        <f t="shared" si="5"/>
        <v>0.14176511332306743</v>
      </c>
      <c r="U273" s="84">
        <f>R273/'סכום נכסי הקרן'!$C$42</f>
        <v>3.5084973792933079E-2</v>
      </c>
    </row>
    <row r="274" spans="2:21">
      <c r="B274" s="86" t="s">
        <v>699</v>
      </c>
      <c r="C274" s="88" t="s">
        <v>700</v>
      </c>
      <c r="D274" s="89" t="s">
        <v>28</v>
      </c>
      <c r="E274" s="89" t="s">
        <v>667</v>
      </c>
      <c r="F274" s="88"/>
      <c r="G274" s="89" t="s">
        <v>701</v>
      </c>
      <c r="H274" s="88" t="s">
        <v>702</v>
      </c>
      <c r="I274" s="88" t="s">
        <v>703</v>
      </c>
      <c r="J274" s="102"/>
      <c r="K274" s="91">
        <v>7.2799999999364733</v>
      </c>
      <c r="L274" s="89" t="s">
        <v>133</v>
      </c>
      <c r="M274" s="90">
        <v>4.2519999999999995E-2</v>
      </c>
      <c r="N274" s="90">
        <v>5.239999999964455E-2</v>
      </c>
      <c r="O274" s="91">
        <v>13572.200000000003</v>
      </c>
      <c r="P274" s="103">
        <v>96.976749999999996</v>
      </c>
      <c r="Q274" s="91"/>
      <c r="R274" s="91">
        <v>52.891010462000004</v>
      </c>
      <c r="S274" s="92">
        <v>1.0857760000000002E-5</v>
      </c>
      <c r="T274" s="92">
        <f t="shared" si="5"/>
        <v>1.4018771369363745E-3</v>
      </c>
      <c r="U274" s="92">
        <f>R274/'סכום נכסי הקרן'!$C$42</f>
        <v>3.469458843392439E-4</v>
      </c>
    </row>
    <row r="275" spans="2:21">
      <c r="B275" s="86" t="s">
        <v>704</v>
      </c>
      <c r="C275" s="88" t="s">
        <v>705</v>
      </c>
      <c r="D275" s="89" t="s">
        <v>28</v>
      </c>
      <c r="E275" s="89" t="s">
        <v>667</v>
      </c>
      <c r="F275" s="88"/>
      <c r="G275" s="89" t="s">
        <v>701</v>
      </c>
      <c r="H275" s="88" t="s">
        <v>706</v>
      </c>
      <c r="I275" s="88" t="s">
        <v>669</v>
      </c>
      <c r="J275" s="102"/>
      <c r="K275" s="91">
        <v>1.1400000161327946</v>
      </c>
      <c r="L275" s="89" t="s">
        <v>131</v>
      </c>
      <c r="M275" s="90">
        <v>4.4999999999999998E-2</v>
      </c>
      <c r="N275" s="90">
        <v>8.5100000055844324E-2</v>
      </c>
      <c r="O275" s="91">
        <v>8.8219300000000018</v>
      </c>
      <c r="P275" s="103">
        <v>98.748000000000005</v>
      </c>
      <c r="Q275" s="91"/>
      <c r="R275" s="91">
        <v>3.2232482E-2</v>
      </c>
      <c r="S275" s="92">
        <v>1.7643860000000004E-8</v>
      </c>
      <c r="T275" s="92">
        <f t="shared" si="5"/>
        <v>8.543224867102411E-7</v>
      </c>
      <c r="U275" s="92">
        <f>R275/'סכום נכסי הקרן'!$C$42</f>
        <v>2.1143341513532302E-7</v>
      </c>
    </row>
    <row r="276" spans="2:21">
      <c r="B276" s="86" t="s">
        <v>707</v>
      </c>
      <c r="C276" s="88" t="s">
        <v>708</v>
      </c>
      <c r="D276" s="89" t="s">
        <v>28</v>
      </c>
      <c r="E276" s="89" t="s">
        <v>667</v>
      </c>
      <c r="F276" s="88"/>
      <c r="G276" s="89" t="s">
        <v>701</v>
      </c>
      <c r="H276" s="88" t="s">
        <v>702</v>
      </c>
      <c r="I276" s="88" t="s">
        <v>703</v>
      </c>
      <c r="J276" s="102"/>
      <c r="K276" s="91">
        <v>6.8899999999787527</v>
      </c>
      <c r="L276" s="89" t="s">
        <v>131</v>
      </c>
      <c r="M276" s="90">
        <v>0.03</v>
      </c>
      <c r="N276" s="90">
        <v>6.6299999999746395E-2</v>
      </c>
      <c r="O276" s="91">
        <v>25108.570000000003</v>
      </c>
      <c r="P276" s="103">
        <v>78.522670000000005</v>
      </c>
      <c r="Q276" s="91"/>
      <c r="R276" s="91">
        <v>72.948899295000004</v>
      </c>
      <c r="S276" s="92">
        <v>1.4347754285714287E-5</v>
      </c>
      <c r="T276" s="92">
        <f t="shared" si="5"/>
        <v>1.9335118235225992E-3</v>
      </c>
      <c r="U276" s="92">
        <f>R276/'סכום נכסי הקרן'!$C$42</f>
        <v>4.7851837498287005E-4</v>
      </c>
    </row>
    <row r="277" spans="2:21">
      <c r="B277" s="86" t="s">
        <v>709</v>
      </c>
      <c r="C277" s="88" t="s">
        <v>710</v>
      </c>
      <c r="D277" s="89" t="s">
        <v>28</v>
      </c>
      <c r="E277" s="89" t="s">
        <v>667</v>
      </c>
      <c r="F277" s="88"/>
      <c r="G277" s="89" t="s">
        <v>701</v>
      </c>
      <c r="H277" s="88" t="s">
        <v>702</v>
      </c>
      <c r="I277" s="88" t="s">
        <v>703</v>
      </c>
      <c r="J277" s="102"/>
      <c r="K277" s="91">
        <v>7.5300000000729126</v>
      </c>
      <c r="L277" s="89" t="s">
        <v>131</v>
      </c>
      <c r="M277" s="90">
        <v>3.5000000000000003E-2</v>
      </c>
      <c r="N277" s="90">
        <v>6.6100000000675868E-2</v>
      </c>
      <c r="O277" s="91">
        <v>10179.150000000001</v>
      </c>
      <c r="P277" s="103">
        <v>79.748890000000003</v>
      </c>
      <c r="Q277" s="91"/>
      <c r="R277" s="91">
        <v>30.035708377000006</v>
      </c>
      <c r="S277" s="92">
        <v>2.0358300000000001E-5</v>
      </c>
      <c r="T277" s="92">
        <f t="shared" si="5"/>
        <v>7.9609696425929181E-4</v>
      </c>
      <c r="U277" s="92">
        <f>R277/'סכום נכסי הקרן'!$C$42</f>
        <v>1.9702337530686412E-4</v>
      </c>
    </row>
    <row r="278" spans="2:21">
      <c r="B278" s="86" t="s">
        <v>711</v>
      </c>
      <c r="C278" s="88" t="s">
        <v>712</v>
      </c>
      <c r="D278" s="89" t="s">
        <v>28</v>
      </c>
      <c r="E278" s="89" t="s">
        <v>667</v>
      </c>
      <c r="F278" s="88"/>
      <c r="G278" s="89" t="s">
        <v>713</v>
      </c>
      <c r="H278" s="88" t="s">
        <v>714</v>
      </c>
      <c r="I278" s="88" t="s">
        <v>669</v>
      </c>
      <c r="J278" s="102"/>
      <c r="K278" s="91">
        <v>3.6399999999793731</v>
      </c>
      <c r="L278" s="89" t="s">
        <v>131</v>
      </c>
      <c r="M278" s="90">
        <v>5.5480000000000002E-2</v>
      </c>
      <c r="N278" s="90">
        <v>6.0899999999621833E-2</v>
      </c>
      <c r="O278" s="91">
        <v>4750.2700000000013</v>
      </c>
      <c r="P278" s="103">
        <v>99.298140000000004</v>
      </c>
      <c r="Q278" s="91"/>
      <c r="R278" s="91">
        <v>17.452640874000004</v>
      </c>
      <c r="S278" s="92">
        <v>9.5005400000000027E-6</v>
      </c>
      <c r="T278" s="92">
        <f t="shared" si="5"/>
        <v>4.6258254487310281E-4</v>
      </c>
      <c r="U278" s="92">
        <f>R278/'סכום נכסי הקרן'!$C$42</f>
        <v>1.1448300702130695E-4</v>
      </c>
    </row>
    <row r="279" spans="2:21">
      <c r="B279" s="86" t="s">
        <v>715</v>
      </c>
      <c r="C279" s="88" t="s">
        <v>716</v>
      </c>
      <c r="D279" s="89" t="s">
        <v>28</v>
      </c>
      <c r="E279" s="89" t="s">
        <v>667</v>
      </c>
      <c r="F279" s="88"/>
      <c r="G279" s="89" t="s">
        <v>701</v>
      </c>
      <c r="H279" s="88" t="s">
        <v>714</v>
      </c>
      <c r="I279" s="88" t="s">
        <v>314</v>
      </c>
      <c r="J279" s="102"/>
      <c r="K279" s="91">
        <v>7.6200000000382788</v>
      </c>
      <c r="L279" s="89" t="s">
        <v>133</v>
      </c>
      <c r="M279" s="90">
        <v>4.2500000000000003E-2</v>
      </c>
      <c r="N279" s="90">
        <v>5.3800000000209146E-2</v>
      </c>
      <c r="O279" s="91">
        <v>27144.400000000005</v>
      </c>
      <c r="P279" s="103">
        <v>92.924109999999999</v>
      </c>
      <c r="Q279" s="91"/>
      <c r="R279" s="91">
        <v>101.36140632600002</v>
      </c>
      <c r="S279" s="92">
        <v>2.1715520000000004E-5</v>
      </c>
      <c r="T279" s="92">
        <f t="shared" si="5"/>
        <v>2.6865858083431338E-3</v>
      </c>
      <c r="U279" s="92">
        <f>R279/'סכום נכסי הקרן'!$C$42</f>
        <v>6.6489413698967771E-4</v>
      </c>
    </row>
    <row r="280" spans="2:21">
      <c r="B280" s="86" t="s">
        <v>717</v>
      </c>
      <c r="C280" s="88" t="s">
        <v>718</v>
      </c>
      <c r="D280" s="89" t="s">
        <v>28</v>
      </c>
      <c r="E280" s="89" t="s">
        <v>667</v>
      </c>
      <c r="F280" s="88"/>
      <c r="G280" s="89" t="s">
        <v>719</v>
      </c>
      <c r="H280" s="88" t="s">
        <v>714</v>
      </c>
      <c r="I280" s="88" t="s">
        <v>669</v>
      </c>
      <c r="J280" s="102"/>
      <c r="K280" s="91">
        <v>7.9500000000648505</v>
      </c>
      <c r="L280" s="89" t="s">
        <v>131</v>
      </c>
      <c r="M280" s="90">
        <v>5.8749999999999997E-2</v>
      </c>
      <c r="N280" s="90">
        <v>5.9500000000448958E-2</v>
      </c>
      <c r="O280" s="91">
        <v>13572.200000000003</v>
      </c>
      <c r="P280" s="103">
        <v>99.7971</v>
      </c>
      <c r="Q280" s="91"/>
      <c r="R280" s="91">
        <v>50.115248045000008</v>
      </c>
      <c r="S280" s="92">
        <v>1.2338363636363638E-5</v>
      </c>
      <c r="T280" s="92">
        <f t="shared" si="5"/>
        <v>1.3283055065975049E-3</v>
      </c>
      <c r="U280" s="92">
        <f>R280/'סכום נכסי הקרן'!$C$42</f>
        <v>3.2873788759141086E-4</v>
      </c>
    </row>
    <row r="281" spans="2:21">
      <c r="B281" s="86" t="s">
        <v>720</v>
      </c>
      <c r="C281" s="88" t="s">
        <v>721</v>
      </c>
      <c r="D281" s="89" t="s">
        <v>28</v>
      </c>
      <c r="E281" s="89" t="s">
        <v>667</v>
      </c>
      <c r="F281" s="88"/>
      <c r="G281" s="89" t="s">
        <v>722</v>
      </c>
      <c r="H281" s="88" t="s">
        <v>714</v>
      </c>
      <c r="I281" s="88" t="s">
        <v>314</v>
      </c>
      <c r="J281" s="102"/>
      <c r="K281" s="91">
        <v>5.1200000001617925</v>
      </c>
      <c r="L281" s="89" t="s">
        <v>131</v>
      </c>
      <c r="M281" s="90">
        <v>4.2500000000000003E-2</v>
      </c>
      <c r="N281" s="90">
        <v>5.9700000002003144E-2</v>
      </c>
      <c r="O281" s="91">
        <v>4576.0056660000009</v>
      </c>
      <c r="P281" s="103">
        <v>91.99306</v>
      </c>
      <c r="Q281" s="91"/>
      <c r="R281" s="91">
        <v>15.575547504000001</v>
      </c>
      <c r="S281" s="92">
        <v>1.1554369048405972E-5</v>
      </c>
      <c r="T281" s="92">
        <f t="shared" si="5"/>
        <v>4.1283015299568832E-4</v>
      </c>
      <c r="U281" s="92">
        <f>R281/'סכום נכסי הקרן'!$C$42</f>
        <v>1.0216995394190174E-4</v>
      </c>
    </row>
    <row r="282" spans="2:21">
      <c r="B282" s="86" t="s">
        <v>723</v>
      </c>
      <c r="C282" s="88" t="s">
        <v>724</v>
      </c>
      <c r="D282" s="89" t="s">
        <v>28</v>
      </c>
      <c r="E282" s="89" t="s">
        <v>667</v>
      </c>
      <c r="F282" s="88"/>
      <c r="G282" s="89" t="s">
        <v>713</v>
      </c>
      <c r="H282" s="88" t="s">
        <v>714</v>
      </c>
      <c r="I282" s="88" t="s">
        <v>669</v>
      </c>
      <c r="J282" s="102"/>
      <c r="K282" s="91">
        <v>3.7200000000069804</v>
      </c>
      <c r="L282" s="89" t="s">
        <v>134</v>
      </c>
      <c r="M282" s="90">
        <v>4.6249999999999999E-2</v>
      </c>
      <c r="N282" s="90">
        <v>7.8000000000116337E-2</v>
      </c>
      <c r="O282" s="91">
        <v>20358.300000000003</v>
      </c>
      <c r="P282" s="103">
        <v>90.392600000000002</v>
      </c>
      <c r="Q282" s="91"/>
      <c r="R282" s="91">
        <v>85.952071570000015</v>
      </c>
      <c r="S282" s="92">
        <v>4.0716600000000002E-5</v>
      </c>
      <c r="T282" s="92">
        <f t="shared" si="5"/>
        <v>2.2781611270760666E-3</v>
      </c>
      <c r="U282" s="92">
        <f>R282/'סכום נכסי הקרן'!$C$42</f>
        <v>5.6381447851272548E-4</v>
      </c>
    </row>
    <row r="283" spans="2:21">
      <c r="B283" s="86" t="s">
        <v>725</v>
      </c>
      <c r="C283" s="88" t="s">
        <v>726</v>
      </c>
      <c r="D283" s="89" t="s">
        <v>28</v>
      </c>
      <c r="E283" s="89" t="s">
        <v>667</v>
      </c>
      <c r="F283" s="88"/>
      <c r="G283" s="89" t="s">
        <v>701</v>
      </c>
      <c r="H283" s="88" t="s">
        <v>727</v>
      </c>
      <c r="I283" s="88" t="s">
        <v>703</v>
      </c>
      <c r="J283" s="102"/>
      <c r="K283" s="91">
        <v>4.0299999999681368</v>
      </c>
      <c r="L283" s="89" t="s">
        <v>131</v>
      </c>
      <c r="M283" s="90">
        <v>3.2000000000000001E-2</v>
      </c>
      <c r="N283" s="90">
        <v>0.11029999999934599</v>
      </c>
      <c r="O283" s="91">
        <v>21715.520000000004</v>
      </c>
      <c r="P283" s="103">
        <v>74.216329999999999</v>
      </c>
      <c r="Q283" s="91"/>
      <c r="R283" s="91">
        <v>59.630912030000005</v>
      </c>
      <c r="S283" s="92">
        <v>1.7372416000000004E-5</v>
      </c>
      <c r="T283" s="92">
        <f t="shared" si="5"/>
        <v>1.580518343274627E-3</v>
      </c>
      <c r="U283" s="92">
        <f>R283/'סכום נכסי הקרן'!$C$42</f>
        <v>3.9115719906822316E-4</v>
      </c>
    </row>
    <row r="284" spans="2:21">
      <c r="B284" s="86" t="s">
        <v>728</v>
      </c>
      <c r="C284" s="88" t="s">
        <v>729</v>
      </c>
      <c r="D284" s="89" t="s">
        <v>28</v>
      </c>
      <c r="E284" s="89" t="s">
        <v>667</v>
      </c>
      <c r="F284" s="88"/>
      <c r="G284" s="89" t="s">
        <v>713</v>
      </c>
      <c r="H284" s="88" t="s">
        <v>668</v>
      </c>
      <c r="I284" s="88" t="s">
        <v>669</v>
      </c>
      <c r="J284" s="102"/>
      <c r="K284" s="91">
        <v>7.1300000000779393</v>
      </c>
      <c r="L284" s="89" t="s">
        <v>131</v>
      </c>
      <c r="M284" s="90">
        <v>6.7419999999999994E-2</v>
      </c>
      <c r="N284" s="90">
        <v>6.3300000000469703E-2</v>
      </c>
      <c r="O284" s="91">
        <v>10179.150000000001</v>
      </c>
      <c r="P284" s="103">
        <v>102.88101</v>
      </c>
      <c r="Q284" s="91"/>
      <c r="R284" s="91">
        <v>38.747926046000011</v>
      </c>
      <c r="S284" s="92">
        <v>8.1433200000000019E-6</v>
      </c>
      <c r="T284" s="92">
        <f t="shared" si="5"/>
        <v>1.0270144425887913E-3</v>
      </c>
      <c r="U284" s="92">
        <f>R284/'סכום נכסי הקרן'!$C$42</f>
        <v>2.5417236976403855E-4</v>
      </c>
    </row>
    <row r="285" spans="2:21">
      <c r="B285" s="86" t="s">
        <v>730</v>
      </c>
      <c r="C285" s="88" t="s">
        <v>731</v>
      </c>
      <c r="D285" s="89" t="s">
        <v>28</v>
      </c>
      <c r="E285" s="89" t="s">
        <v>667</v>
      </c>
      <c r="F285" s="88"/>
      <c r="G285" s="89" t="s">
        <v>713</v>
      </c>
      <c r="H285" s="88" t="s">
        <v>668</v>
      </c>
      <c r="I285" s="88" t="s">
        <v>669</v>
      </c>
      <c r="J285" s="102"/>
      <c r="K285" s="91">
        <v>5.2999999999764782</v>
      </c>
      <c r="L285" s="89" t="s">
        <v>131</v>
      </c>
      <c r="M285" s="90">
        <v>3.9329999999999997E-2</v>
      </c>
      <c r="N285" s="90">
        <v>6.8599999999747155E-2</v>
      </c>
      <c r="O285" s="91">
        <v>21138.701500000003</v>
      </c>
      <c r="P285" s="103">
        <v>86.975899999999996</v>
      </c>
      <c r="Q285" s="91"/>
      <c r="R285" s="91">
        <v>68.026630752000017</v>
      </c>
      <c r="S285" s="92">
        <v>1.4092467666666669E-5</v>
      </c>
      <c r="T285" s="92">
        <f t="shared" si="5"/>
        <v>1.8030470116005344E-3</v>
      </c>
      <c r="U285" s="92">
        <f>R285/'סכום נכסי הקרן'!$C$42</f>
        <v>4.4623007499220666E-4</v>
      </c>
    </row>
    <row r="286" spans="2:21">
      <c r="B286" s="86" t="s">
        <v>732</v>
      </c>
      <c r="C286" s="88" t="s">
        <v>733</v>
      </c>
      <c r="D286" s="89" t="s">
        <v>28</v>
      </c>
      <c r="E286" s="89" t="s">
        <v>667</v>
      </c>
      <c r="F286" s="88"/>
      <c r="G286" s="89" t="s">
        <v>734</v>
      </c>
      <c r="H286" s="88" t="s">
        <v>668</v>
      </c>
      <c r="I286" s="88" t="s">
        <v>314</v>
      </c>
      <c r="J286" s="102"/>
      <c r="K286" s="91">
        <v>2.9699999999992386</v>
      </c>
      <c r="L286" s="89" t="s">
        <v>131</v>
      </c>
      <c r="M286" s="90">
        <v>4.7500000000000001E-2</v>
      </c>
      <c r="N286" s="90">
        <v>8.2999999999885776E-2</v>
      </c>
      <c r="O286" s="91">
        <v>15608.030000000002</v>
      </c>
      <c r="P286" s="103">
        <v>90.954669999999993</v>
      </c>
      <c r="Q286" s="91"/>
      <c r="R286" s="91">
        <v>52.526057132000012</v>
      </c>
      <c r="S286" s="92">
        <v>1.0405353333333335E-5</v>
      </c>
      <c r="T286" s="92">
        <f t="shared" si="5"/>
        <v>1.3922040426826096E-3</v>
      </c>
      <c r="U286" s="92">
        <f>R286/'סכום נכסי הקרן'!$C$42</f>
        <v>3.4455192259199446E-4</v>
      </c>
    </row>
    <row r="287" spans="2:21">
      <c r="B287" s="86" t="s">
        <v>735</v>
      </c>
      <c r="C287" s="88" t="s">
        <v>736</v>
      </c>
      <c r="D287" s="89" t="s">
        <v>28</v>
      </c>
      <c r="E287" s="89" t="s">
        <v>667</v>
      </c>
      <c r="F287" s="88"/>
      <c r="G287" s="89" t="s">
        <v>734</v>
      </c>
      <c r="H287" s="88" t="s">
        <v>668</v>
      </c>
      <c r="I287" s="88" t="s">
        <v>314</v>
      </c>
      <c r="J287" s="102"/>
      <c r="K287" s="91">
        <v>5.9100000000652972</v>
      </c>
      <c r="L287" s="89" t="s">
        <v>131</v>
      </c>
      <c r="M287" s="90">
        <v>5.1249999999999997E-2</v>
      </c>
      <c r="N287" s="90">
        <v>8.0000000000851709E-2</v>
      </c>
      <c r="O287" s="91">
        <v>11163.134500000002</v>
      </c>
      <c r="P287" s="103">
        <v>85.278670000000005</v>
      </c>
      <c r="Q287" s="91"/>
      <c r="R287" s="91">
        <v>35.22315737000001</v>
      </c>
      <c r="S287" s="92">
        <v>7.4420896666666682E-6</v>
      </c>
      <c r="T287" s="92">
        <f t="shared" si="5"/>
        <v>9.3359038854421968E-4</v>
      </c>
      <c r="U287" s="92">
        <f>R287/'סכום נכסי הקרן'!$C$42</f>
        <v>2.3105116306550719E-4</v>
      </c>
    </row>
    <row r="288" spans="2:21">
      <c r="B288" s="86" t="s">
        <v>737</v>
      </c>
      <c r="C288" s="88" t="s">
        <v>738</v>
      </c>
      <c r="D288" s="89" t="s">
        <v>28</v>
      </c>
      <c r="E288" s="89" t="s">
        <v>667</v>
      </c>
      <c r="F288" s="88"/>
      <c r="G288" s="89" t="s">
        <v>739</v>
      </c>
      <c r="H288" s="88" t="s">
        <v>672</v>
      </c>
      <c r="I288" s="88" t="s">
        <v>314</v>
      </c>
      <c r="J288" s="102"/>
      <c r="K288" s="91">
        <v>7.2700000000471983</v>
      </c>
      <c r="L288" s="89" t="s">
        <v>131</v>
      </c>
      <c r="M288" s="90">
        <v>3.3000000000000002E-2</v>
      </c>
      <c r="N288" s="90">
        <v>6.0600000000335982E-2</v>
      </c>
      <c r="O288" s="91">
        <v>20358.300000000003</v>
      </c>
      <c r="P288" s="103">
        <v>82.974000000000004</v>
      </c>
      <c r="Q288" s="91"/>
      <c r="R288" s="91">
        <v>62.500754615000012</v>
      </c>
      <c r="S288" s="92">
        <v>5.0895750000000003E-6</v>
      </c>
      <c r="T288" s="92">
        <f t="shared" si="5"/>
        <v>1.656583570075472E-3</v>
      </c>
      <c r="U288" s="92">
        <f>R288/'סכום נכסי הקרן'!$C$42</f>
        <v>4.0998232766512537E-4</v>
      </c>
    </row>
    <row r="289" spans="2:21">
      <c r="B289" s="86" t="s">
        <v>740</v>
      </c>
      <c r="C289" s="88" t="s">
        <v>741</v>
      </c>
      <c r="D289" s="89" t="s">
        <v>28</v>
      </c>
      <c r="E289" s="89" t="s">
        <v>667</v>
      </c>
      <c r="F289" s="88"/>
      <c r="G289" s="89" t="s">
        <v>701</v>
      </c>
      <c r="H289" s="88" t="s">
        <v>672</v>
      </c>
      <c r="I289" s="88" t="s">
        <v>314</v>
      </c>
      <c r="J289" s="102"/>
      <c r="K289" s="91">
        <v>6.6199999999581252</v>
      </c>
      <c r="L289" s="89" t="s">
        <v>133</v>
      </c>
      <c r="M289" s="90">
        <v>5.7999999999999996E-2</v>
      </c>
      <c r="N289" s="90">
        <v>5.1299999999639162E-2</v>
      </c>
      <c r="O289" s="91">
        <v>10179.150000000001</v>
      </c>
      <c r="P289" s="103">
        <v>109.75466</v>
      </c>
      <c r="Q289" s="91"/>
      <c r="R289" s="91">
        <v>44.895048574000008</v>
      </c>
      <c r="S289" s="92">
        <v>2.0358300000000001E-5</v>
      </c>
      <c r="T289" s="92">
        <f t="shared" si="5"/>
        <v>1.1899440303330272E-3</v>
      </c>
      <c r="U289" s="92">
        <f>R289/'סכום נכסי הקרן'!$C$42</f>
        <v>2.9449526855136493E-4</v>
      </c>
    </row>
    <row r="290" spans="2:21">
      <c r="B290" s="86" t="s">
        <v>742</v>
      </c>
      <c r="C290" s="88" t="s">
        <v>743</v>
      </c>
      <c r="D290" s="89" t="s">
        <v>28</v>
      </c>
      <c r="E290" s="89" t="s">
        <v>667</v>
      </c>
      <c r="F290" s="88"/>
      <c r="G290" s="89" t="s">
        <v>713</v>
      </c>
      <c r="H290" s="88" t="s">
        <v>672</v>
      </c>
      <c r="I290" s="88" t="s">
        <v>669</v>
      </c>
      <c r="J290" s="102"/>
      <c r="K290" s="91">
        <v>7.5099999999684766</v>
      </c>
      <c r="L290" s="89" t="s">
        <v>131</v>
      </c>
      <c r="M290" s="90">
        <v>6.1740000000000003E-2</v>
      </c>
      <c r="N290" s="90">
        <v>6.0699999999632243E-2</v>
      </c>
      <c r="O290" s="91">
        <v>10179.150000000001</v>
      </c>
      <c r="P290" s="103">
        <v>101.07425000000001</v>
      </c>
      <c r="Q290" s="91"/>
      <c r="R290" s="91">
        <v>38.067448219999996</v>
      </c>
      <c r="S290" s="92">
        <v>3.1809843750000003E-6</v>
      </c>
      <c r="T290" s="92">
        <f t="shared" si="5"/>
        <v>1.0089783661718554E-3</v>
      </c>
      <c r="U290" s="92">
        <f>R290/'סכום נכסי הקרן'!$C$42</f>
        <v>2.4970868152944823E-4</v>
      </c>
    </row>
    <row r="291" spans="2:21">
      <c r="B291" s="86" t="s">
        <v>744</v>
      </c>
      <c r="C291" s="88" t="s">
        <v>745</v>
      </c>
      <c r="D291" s="89" t="s">
        <v>28</v>
      </c>
      <c r="E291" s="89" t="s">
        <v>667</v>
      </c>
      <c r="F291" s="88"/>
      <c r="G291" s="89" t="s">
        <v>746</v>
      </c>
      <c r="H291" s="88" t="s">
        <v>672</v>
      </c>
      <c r="I291" s="88" t="s">
        <v>669</v>
      </c>
      <c r="J291" s="102"/>
      <c r="K291" s="91">
        <v>7.3199999999912588</v>
      </c>
      <c r="L291" s="89" t="s">
        <v>131</v>
      </c>
      <c r="M291" s="90">
        <v>5.5E-2</v>
      </c>
      <c r="N291" s="90">
        <v>5.7799999999898669E-2</v>
      </c>
      <c r="O291" s="91">
        <v>27144.400000000005</v>
      </c>
      <c r="P291" s="103">
        <v>100.22783</v>
      </c>
      <c r="Q291" s="91"/>
      <c r="R291" s="91">
        <v>100.663102759</v>
      </c>
      <c r="S291" s="92">
        <v>2.4676727272727276E-5</v>
      </c>
      <c r="T291" s="92">
        <f t="shared" si="5"/>
        <v>2.6680772603561035E-3</v>
      </c>
      <c r="U291" s="92">
        <f>R291/'סכום נכסי הקרן'!$C$42</f>
        <v>6.6031351834628586E-4</v>
      </c>
    </row>
    <row r="292" spans="2:21">
      <c r="B292" s="86" t="s">
        <v>747</v>
      </c>
      <c r="C292" s="88" t="s">
        <v>748</v>
      </c>
      <c r="D292" s="89" t="s">
        <v>28</v>
      </c>
      <c r="E292" s="89" t="s">
        <v>667</v>
      </c>
      <c r="F292" s="88"/>
      <c r="G292" s="89" t="s">
        <v>713</v>
      </c>
      <c r="H292" s="88" t="s">
        <v>672</v>
      </c>
      <c r="I292" s="88" t="s">
        <v>669</v>
      </c>
      <c r="J292" s="102"/>
      <c r="K292" s="91">
        <v>4.3500000000044228</v>
      </c>
      <c r="L292" s="89" t="s">
        <v>133</v>
      </c>
      <c r="M292" s="90">
        <v>4.1250000000000002E-2</v>
      </c>
      <c r="N292" s="90">
        <v>5.4500000000056878E-2</v>
      </c>
      <c r="O292" s="91">
        <v>20154.717000000004</v>
      </c>
      <c r="P292" s="103">
        <v>97.677419999999998</v>
      </c>
      <c r="Q292" s="91"/>
      <c r="R292" s="91">
        <v>79.110636299000021</v>
      </c>
      <c r="S292" s="92">
        <v>2.0154717000000005E-5</v>
      </c>
      <c r="T292" s="92">
        <f t="shared" si="5"/>
        <v>2.0968287682031797E-3</v>
      </c>
      <c r="U292" s="92">
        <f>R292/'סכום נכסי הקרן'!$C$42</f>
        <v>5.1893713944293921E-4</v>
      </c>
    </row>
    <row r="293" spans="2:21">
      <c r="B293" s="86" t="s">
        <v>749</v>
      </c>
      <c r="C293" s="88" t="s">
        <v>750</v>
      </c>
      <c r="D293" s="89" t="s">
        <v>28</v>
      </c>
      <c r="E293" s="89" t="s">
        <v>667</v>
      </c>
      <c r="F293" s="88"/>
      <c r="G293" s="89" t="s">
        <v>751</v>
      </c>
      <c r="H293" s="88" t="s">
        <v>672</v>
      </c>
      <c r="I293" s="88" t="s">
        <v>669</v>
      </c>
      <c r="J293" s="102"/>
      <c r="K293" s="91">
        <v>6.9500000000064608</v>
      </c>
      <c r="L293" s="89" t="s">
        <v>131</v>
      </c>
      <c r="M293" s="90">
        <v>6.7979999999999999E-2</v>
      </c>
      <c r="N293" s="90">
        <v>6.8000000000096913E-2</v>
      </c>
      <c r="O293" s="91">
        <v>32573.280000000006</v>
      </c>
      <c r="P293" s="103">
        <v>102.73909999999999</v>
      </c>
      <c r="Q293" s="91"/>
      <c r="R293" s="91">
        <v>123.82233043600002</v>
      </c>
      <c r="S293" s="92">
        <v>3.2573280000000007E-5</v>
      </c>
      <c r="T293" s="92">
        <f t="shared" si="5"/>
        <v>3.2819129860474508E-3</v>
      </c>
      <c r="U293" s="92">
        <f>R293/'סכום נכסי הקרן'!$C$42</f>
        <v>8.1222966925407537E-4</v>
      </c>
    </row>
    <row r="294" spans="2:21">
      <c r="B294" s="86" t="s">
        <v>752</v>
      </c>
      <c r="C294" s="88" t="s">
        <v>753</v>
      </c>
      <c r="D294" s="89" t="s">
        <v>28</v>
      </c>
      <c r="E294" s="89" t="s">
        <v>667</v>
      </c>
      <c r="F294" s="88"/>
      <c r="G294" s="89" t="s">
        <v>701</v>
      </c>
      <c r="H294" s="88" t="s">
        <v>672</v>
      </c>
      <c r="I294" s="88" t="s">
        <v>314</v>
      </c>
      <c r="J294" s="102"/>
      <c r="K294" s="91">
        <v>6.8300000000365255</v>
      </c>
      <c r="L294" s="89" t="s">
        <v>131</v>
      </c>
      <c r="M294" s="90">
        <v>0.06</v>
      </c>
      <c r="N294" s="90">
        <v>6.6300000000332482E-2</v>
      </c>
      <c r="O294" s="91">
        <v>16965.250000000004</v>
      </c>
      <c r="P294" s="103">
        <v>97.262330000000006</v>
      </c>
      <c r="Q294" s="91"/>
      <c r="R294" s="91">
        <v>61.05295261900001</v>
      </c>
      <c r="S294" s="92">
        <v>1.4137708333333337E-5</v>
      </c>
      <c r="T294" s="92">
        <f t="shared" si="5"/>
        <v>1.6182095534084721E-3</v>
      </c>
      <c r="U294" s="92">
        <f>R294/'סכום נכסי הקרן'!$C$42</f>
        <v>4.0048527061397991E-4</v>
      </c>
    </row>
    <row r="295" spans="2:21">
      <c r="B295" s="86" t="s">
        <v>754</v>
      </c>
      <c r="C295" s="88" t="s">
        <v>755</v>
      </c>
      <c r="D295" s="89" t="s">
        <v>28</v>
      </c>
      <c r="E295" s="89" t="s">
        <v>667</v>
      </c>
      <c r="F295" s="88"/>
      <c r="G295" s="89" t="s">
        <v>756</v>
      </c>
      <c r="H295" s="88" t="s">
        <v>672</v>
      </c>
      <c r="I295" s="88" t="s">
        <v>314</v>
      </c>
      <c r="J295" s="102"/>
      <c r="K295" s="91">
        <v>6.8400000001241423</v>
      </c>
      <c r="L295" s="89" t="s">
        <v>131</v>
      </c>
      <c r="M295" s="90">
        <v>6.3750000000000001E-2</v>
      </c>
      <c r="N295" s="90">
        <v>6.0300000001136445E-2</v>
      </c>
      <c r="O295" s="91">
        <v>5700.3240000000005</v>
      </c>
      <c r="P295" s="103">
        <v>103.8845</v>
      </c>
      <c r="Q295" s="91"/>
      <c r="R295" s="91">
        <v>21.910486417000005</v>
      </c>
      <c r="S295" s="92">
        <v>8.1433200000000002E-6</v>
      </c>
      <c r="T295" s="92">
        <f t="shared" si="5"/>
        <v>5.8073781723673673E-4</v>
      </c>
      <c r="U295" s="92">
        <f>R295/'סכום נכסי הקרן'!$C$42</f>
        <v>1.4372486023330188E-4</v>
      </c>
    </row>
    <row r="296" spans="2:21">
      <c r="B296" s="86" t="s">
        <v>757</v>
      </c>
      <c r="C296" s="88" t="s">
        <v>758</v>
      </c>
      <c r="D296" s="89" t="s">
        <v>28</v>
      </c>
      <c r="E296" s="89" t="s">
        <v>667</v>
      </c>
      <c r="F296" s="88"/>
      <c r="G296" s="89" t="s">
        <v>713</v>
      </c>
      <c r="H296" s="88" t="s">
        <v>672</v>
      </c>
      <c r="I296" s="88" t="s">
        <v>669</v>
      </c>
      <c r="J296" s="102"/>
      <c r="K296" s="91">
        <v>3.6399999999799224</v>
      </c>
      <c r="L296" s="89" t="s">
        <v>131</v>
      </c>
      <c r="M296" s="90">
        <v>8.1250000000000003E-2</v>
      </c>
      <c r="N296" s="90">
        <v>7.5399999999432421E-2</v>
      </c>
      <c r="O296" s="91">
        <v>13572.200000000003</v>
      </c>
      <c r="P296" s="103">
        <v>103.14617</v>
      </c>
      <c r="Q296" s="91"/>
      <c r="R296" s="91">
        <v>51.797054910999996</v>
      </c>
      <c r="S296" s="92">
        <v>7.7555428571428585E-6</v>
      </c>
      <c r="T296" s="92">
        <f t="shared" si="5"/>
        <v>1.3728818263462437E-3</v>
      </c>
      <c r="U296" s="92">
        <f>R296/'סכום נכסי הקרן'!$C$42</f>
        <v>3.3976993188996696E-4</v>
      </c>
    </row>
    <row r="297" spans="2:21">
      <c r="B297" s="86" t="s">
        <v>759</v>
      </c>
      <c r="C297" s="88" t="s">
        <v>760</v>
      </c>
      <c r="D297" s="89" t="s">
        <v>28</v>
      </c>
      <c r="E297" s="89" t="s">
        <v>667</v>
      </c>
      <c r="F297" s="88"/>
      <c r="G297" s="89" t="s">
        <v>713</v>
      </c>
      <c r="H297" s="88" t="s">
        <v>679</v>
      </c>
      <c r="I297" s="88" t="s">
        <v>669</v>
      </c>
      <c r="J297" s="102"/>
      <c r="K297" s="91">
        <v>4.3800000000082617</v>
      </c>
      <c r="L297" s="89" t="s">
        <v>133</v>
      </c>
      <c r="M297" s="90">
        <v>7.2499999999999995E-2</v>
      </c>
      <c r="N297" s="90">
        <v>7.3100000000113616E-2</v>
      </c>
      <c r="O297" s="91">
        <v>24226.377</v>
      </c>
      <c r="P297" s="103">
        <v>99.454909999999998</v>
      </c>
      <c r="Q297" s="91"/>
      <c r="R297" s="91">
        <v>96.823028390000019</v>
      </c>
      <c r="S297" s="92">
        <v>1.9381101599999999E-5</v>
      </c>
      <c r="T297" s="92">
        <f t="shared" si="5"/>
        <v>2.566296023525619E-3</v>
      </c>
      <c r="U297" s="92">
        <f>R297/'סכום נכסי הקרן'!$C$42</f>
        <v>6.3512402042889657E-4</v>
      </c>
    </row>
    <row r="298" spans="2:21">
      <c r="B298" s="86" t="s">
        <v>761</v>
      </c>
      <c r="C298" s="88" t="s">
        <v>762</v>
      </c>
      <c r="D298" s="89" t="s">
        <v>28</v>
      </c>
      <c r="E298" s="89" t="s">
        <v>667</v>
      </c>
      <c r="F298" s="88"/>
      <c r="G298" s="89" t="s">
        <v>713</v>
      </c>
      <c r="H298" s="88" t="s">
        <v>679</v>
      </c>
      <c r="I298" s="88" t="s">
        <v>669</v>
      </c>
      <c r="J298" s="102"/>
      <c r="K298" s="91">
        <v>7.2899999999272653</v>
      </c>
      <c r="L298" s="89" t="s">
        <v>131</v>
      </c>
      <c r="M298" s="90">
        <v>7.1190000000000003E-2</v>
      </c>
      <c r="N298" s="90">
        <v>7.1399999999352592E-2</v>
      </c>
      <c r="O298" s="91">
        <v>13572.200000000003</v>
      </c>
      <c r="P298" s="103">
        <v>99.657330000000002</v>
      </c>
      <c r="Q298" s="91"/>
      <c r="R298" s="91">
        <v>50.04505841600001</v>
      </c>
      <c r="S298" s="92">
        <v>9.0481333333333358E-6</v>
      </c>
      <c r="T298" s="92">
        <f t="shared" si="5"/>
        <v>1.3264451292803454E-3</v>
      </c>
      <c r="U298" s="92">
        <f>R298/'סכום נכסי הקרן'!$C$42</f>
        <v>3.2827746903082495E-4</v>
      </c>
    </row>
    <row r="299" spans="2:21">
      <c r="B299" s="86" t="s">
        <v>763</v>
      </c>
      <c r="C299" s="88" t="s">
        <v>764</v>
      </c>
      <c r="D299" s="89" t="s">
        <v>28</v>
      </c>
      <c r="E299" s="89" t="s">
        <v>667</v>
      </c>
      <c r="F299" s="88"/>
      <c r="G299" s="89" t="s">
        <v>751</v>
      </c>
      <c r="H299" s="88" t="s">
        <v>679</v>
      </c>
      <c r="I299" s="88" t="s">
        <v>669</v>
      </c>
      <c r="J299" s="102"/>
      <c r="K299" s="91">
        <v>3.3000000000184126</v>
      </c>
      <c r="L299" s="89" t="s">
        <v>131</v>
      </c>
      <c r="M299" s="90">
        <v>2.6249999999999999E-2</v>
      </c>
      <c r="N299" s="90">
        <v>7.5000000000552375E-2</v>
      </c>
      <c r="O299" s="91">
        <v>17206.156550000003</v>
      </c>
      <c r="P299" s="103">
        <v>85.310379999999995</v>
      </c>
      <c r="Q299" s="91"/>
      <c r="R299" s="91">
        <v>54.310955700000008</v>
      </c>
      <c r="S299" s="92">
        <v>1.385723660738375E-5</v>
      </c>
      <c r="T299" s="92">
        <f t="shared" si="5"/>
        <v>1.4395128097561259E-3</v>
      </c>
      <c r="U299" s="92">
        <f>R299/'סכום נכסי הקרן'!$C$42</f>
        <v>3.5626021114086841E-4</v>
      </c>
    </row>
    <row r="300" spans="2:21">
      <c r="B300" s="86" t="s">
        <v>765</v>
      </c>
      <c r="C300" s="88" t="s">
        <v>766</v>
      </c>
      <c r="D300" s="89" t="s">
        <v>28</v>
      </c>
      <c r="E300" s="89" t="s">
        <v>667</v>
      </c>
      <c r="F300" s="88"/>
      <c r="G300" s="89" t="s">
        <v>751</v>
      </c>
      <c r="H300" s="88" t="s">
        <v>679</v>
      </c>
      <c r="I300" s="88" t="s">
        <v>669</v>
      </c>
      <c r="J300" s="102"/>
      <c r="K300" s="91">
        <v>2.0700000000160999</v>
      </c>
      <c r="L300" s="89" t="s">
        <v>131</v>
      </c>
      <c r="M300" s="90">
        <v>7.0499999999999993E-2</v>
      </c>
      <c r="N300" s="90">
        <v>7.0700000000553653E-2</v>
      </c>
      <c r="O300" s="91">
        <v>6786.1000000000013</v>
      </c>
      <c r="P300" s="103">
        <v>101.42507999999999</v>
      </c>
      <c r="Q300" s="91"/>
      <c r="R300" s="91">
        <v>25.466388037000005</v>
      </c>
      <c r="S300" s="92">
        <v>8.5488572717125954E-6</v>
      </c>
      <c r="T300" s="92">
        <f t="shared" si="5"/>
        <v>6.7498705049452224E-4</v>
      </c>
      <c r="U300" s="92">
        <f>R300/'סכום נכסי הקרן'!$C$42</f>
        <v>1.6705028777567443E-4</v>
      </c>
    </row>
    <row r="301" spans="2:21">
      <c r="B301" s="86" t="s">
        <v>767</v>
      </c>
      <c r="C301" s="88" t="s">
        <v>768</v>
      </c>
      <c r="D301" s="89" t="s">
        <v>28</v>
      </c>
      <c r="E301" s="89" t="s">
        <v>667</v>
      </c>
      <c r="F301" s="88"/>
      <c r="G301" s="89" t="s">
        <v>769</v>
      </c>
      <c r="H301" s="88" t="s">
        <v>679</v>
      </c>
      <c r="I301" s="88" t="s">
        <v>669</v>
      </c>
      <c r="J301" s="102"/>
      <c r="K301" s="91">
        <v>5.3400000000239611</v>
      </c>
      <c r="L301" s="89" t="s">
        <v>131</v>
      </c>
      <c r="M301" s="90">
        <v>0.04</v>
      </c>
      <c r="N301" s="90">
        <v>6.010000000019966E-2</v>
      </c>
      <c r="O301" s="91">
        <v>18492.122500000005</v>
      </c>
      <c r="P301" s="103">
        <v>91.497889999999998</v>
      </c>
      <c r="Q301" s="91"/>
      <c r="R301" s="91">
        <v>62.603636275000007</v>
      </c>
      <c r="S301" s="92">
        <v>3.6984245000000007E-5</v>
      </c>
      <c r="T301" s="92">
        <f t="shared" si="5"/>
        <v>1.6593104502334467E-3</v>
      </c>
      <c r="U301" s="92">
        <f>R301/'סכום נכסי הקרן'!$C$42</f>
        <v>4.1065719411594937E-4</v>
      </c>
    </row>
    <row r="302" spans="2:21">
      <c r="B302" s="86" t="s">
        <v>770</v>
      </c>
      <c r="C302" s="88" t="s">
        <v>771</v>
      </c>
      <c r="D302" s="89" t="s">
        <v>28</v>
      </c>
      <c r="E302" s="89" t="s">
        <v>667</v>
      </c>
      <c r="F302" s="88"/>
      <c r="G302" s="89" t="s">
        <v>685</v>
      </c>
      <c r="H302" s="88" t="s">
        <v>679</v>
      </c>
      <c r="I302" s="88" t="s">
        <v>314</v>
      </c>
      <c r="J302" s="102"/>
      <c r="K302" s="91">
        <v>3.5399999999912115</v>
      </c>
      <c r="L302" s="89" t="s">
        <v>131</v>
      </c>
      <c r="M302" s="90">
        <v>5.5E-2</v>
      </c>
      <c r="N302" s="90">
        <v>8.8399999999096063E-2</v>
      </c>
      <c r="O302" s="91">
        <v>4750.2700000000013</v>
      </c>
      <c r="P302" s="103">
        <v>90.636110000000002</v>
      </c>
      <c r="Q302" s="91"/>
      <c r="R302" s="91">
        <v>15.930201991000004</v>
      </c>
      <c r="S302" s="92">
        <v>4.7502700000000014E-6</v>
      </c>
      <c r="T302" s="92">
        <f t="shared" si="5"/>
        <v>4.2223027623958833E-4</v>
      </c>
      <c r="U302" s="92">
        <f>R302/'סכום נכסי הקרן'!$C$42</f>
        <v>1.0449635900681348E-4</v>
      </c>
    </row>
    <row r="303" spans="2:21">
      <c r="B303" s="86" t="s">
        <v>772</v>
      </c>
      <c r="C303" s="88" t="s">
        <v>773</v>
      </c>
      <c r="D303" s="89" t="s">
        <v>28</v>
      </c>
      <c r="E303" s="89" t="s">
        <v>667</v>
      </c>
      <c r="F303" s="88"/>
      <c r="G303" s="89" t="s">
        <v>685</v>
      </c>
      <c r="H303" s="88" t="s">
        <v>679</v>
      </c>
      <c r="I303" s="88" t="s">
        <v>314</v>
      </c>
      <c r="J303" s="102"/>
      <c r="K303" s="91">
        <v>3.129999999990686</v>
      </c>
      <c r="L303" s="89" t="s">
        <v>131</v>
      </c>
      <c r="M303" s="90">
        <v>0.06</v>
      </c>
      <c r="N303" s="90">
        <v>8.1999999999767148E-2</v>
      </c>
      <c r="O303" s="91">
        <v>14596.901100000001</v>
      </c>
      <c r="P303" s="103">
        <v>95.418670000000006</v>
      </c>
      <c r="Q303" s="91"/>
      <c r="R303" s="91">
        <v>51.534223096000012</v>
      </c>
      <c r="S303" s="92">
        <v>1.9462534800000001E-5</v>
      </c>
      <c r="T303" s="92">
        <f t="shared" si="5"/>
        <v>1.3659154645942273E-3</v>
      </c>
      <c r="U303" s="92">
        <f>R303/'סכום נכסי הקרן'!$C$42</f>
        <v>3.3804585031748172E-4</v>
      </c>
    </row>
    <row r="304" spans="2:21">
      <c r="B304" s="86" t="s">
        <v>774</v>
      </c>
      <c r="C304" s="88" t="s">
        <v>775</v>
      </c>
      <c r="D304" s="89" t="s">
        <v>28</v>
      </c>
      <c r="E304" s="89" t="s">
        <v>667</v>
      </c>
      <c r="F304" s="88"/>
      <c r="G304" s="89" t="s">
        <v>776</v>
      </c>
      <c r="H304" s="88" t="s">
        <v>679</v>
      </c>
      <c r="I304" s="88" t="s">
        <v>314</v>
      </c>
      <c r="J304" s="102"/>
      <c r="K304" s="91">
        <v>6.1400000000024777</v>
      </c>
      <c r="L304" s="89" t="s">
        <v>133</v>
      </c>
      <c r="M304" s="90">
        <v>6.6250000000000003E-2</v>
      </c>
      <c r="N304" s="90">
        <v>6.4799999999996458E-2</v>
      </c>
      <c r="O304" s="91">
        <v>27144.400000000005</v>
      </c>
      <c r="P304" s="103">
        <v>103.53986</v>
      </c>
      <c r="Q304" s="91"/>
      <c r="R304" s="91">
        <v>112.94104589800003</v>
      </c>
      <c r="S304" s="92">
        <v>3.6192533333333343E-5</v>
      </c>
      <c r="T304" s="92">
        <f t="shared" si="5"/>
        <v>2.9935043532556649E-3</v>
      </c>
      <c r="U304" s="92">
        <f>R304/'סכום נכסי הקרן'!$C$42</f>
        <v>7.4085238124601801E-4</v>
      </c>
    </row>
    <row r="305" spans="2:21">
      <c r="B305" s="86" t="s">
        <v>777</v>
      </c>
      <c r="C305" s="88" t="s">
        <v>778</v>
      </c>
      <c r="D305" s="89" t="s">
        <v>28</v>
      </c>
      <c r="E305" s="89" t="s">
        <v>667</v>
      </c>
      <c r="F305" s="88"/>
      <c r="G305" s="89" t="s">
        <v>779</v>
      </c>
      <c r="H305" s="88" t="s">
        <v>679</v>
      </c>
      <c r="I305" s="88" t="s">
        <v>314</v>
      </c>
      <c r="J305" s="102"/>
      <c r="K305" s="91">
        <v>5.8599999999990953</v>
      </c>
      <c r="L305" s="89" t="s">
        <v>131</v>
      </c>
      <c r="M305" s="90">
        <v>3.2500000000000001E-2</v>
      </c>
      <c r="N305" s="90">
        <v>5.6300000000040734E-2</v>
      </c>
      <c r="O305" s="91">
        <v>13572.200000000003</v>
      </c>
      <c r="P305" s="103">
        <v>88.011750000000006</v>
      </c>
      <c r="Q305" s="91"/>
      <c r="R305" s="91">
        <v>44.196983714000005</v>
      </c>
      <c r="S305" s="92">
        <v>1.0861409433569681E-5</v>
      </c>
      <c r="T305" s="92">
        <f t="shared" si="5"/>
        <v>1.1714418092791151E-3</v>
      </c>
      <c r="U305" s="92">
        <f>R305/'סכום נכסי הקרן'!$C$42</f>
        <v>2.8991621573949146E-4</v>
      </c>
    </row>
    <row r="306" spans="2:21">
      <c r="B306" s="86" t="s">
        <v>780</v>
      </c>
      <c r="C306" s="88" t="s">
        <v>781</v>
      </c>
      <c r="D306" s="89" t="s">
        <v>28</v>
      </c>
      <c r="E306" s="89" t="s">
        <v>667</v>
      </c>
      <c r="F306" s="88"/>
      <c r="G306" s="89" t="s">
        <v>751</v>
      </c>
      <c r="H306" s="88" t="s">
        <v>679</v>
      </c>
      <c r="I306" s="88" t="s">
        <v>314</v>
      </c>
      <c r="J306" s="102"/>
      <c r="K306" s="91">
        <v>1.539999999995481</v>
      </c>
      <c r="L306" s="89" t="s">
        <v>131</v>
      </c>
      <c r="M306" s="90">
        <v>4.2500000000000003E-2</v>
      </c>
      <c r="N306" s="90">
        <v>7.9299999999420029E-2</v>
      </c>
      <c r="O306" s="91">
        <v>14929.420000000002</v>
      </c>
      <c r="P306" s="103">
        <v>96.136560000000003</v>
      </c>
      <c r="Q306" s="91"/>
      <c r="R306" s="91">
        <v>53.104731555999997</v>
      </c>
      <c r="S306" s="92">
        <v>3.1430357894736846E-5</v>
      </c>
      <c r="T306" s="92">
        <f t="shared" si="5"/>
        <v>1.4075418181883025E-3</v>
      </c>
      <c r="U306" s="92">
        <f>R306/'סכום נכסי הקרן'!$C$42</f>
        <v>3.4834781735795702E-4</v>
      </c>
    </row>
    <row r="307" spans="2:21">
      <c r="B307" s="86" t="s">
        <v>782</v>
      </c>
      <c r="C307" s="88" t="s">
        <v>783</v>
      </c>
      <c r="D307" s="89" t="s">
        <v>28</v>
      </c>
      <c r="E307" s="89" t="s">
        <v>667</v>
      </c>
      <c r="F307" s="88"/>
      <c r="G307" s="89" t="s">
        <v>751</v>
      </c>
      <c r="H307" s="88" t="s">
        <v>679</v>
      </c>
      <c r="I307" s="88" t="s">
        <v>314</v>
      </c>
      <c r="J307" s="102"/>
      <c r="K307" s="91">
        <v>4.8099999999093672</v>
      </c>
      <c r="L307" s="89" t="s">
        <v>131</v>
      </c>
      <c r="M307" s="90">
        <v>3.125E-2</v>
      </c>
      <c r="N307" s="90">
        <v>7.4299999998250349E-2</v>
      </c>
      <c r="O307" s="91">
        <v>6786.1000000000013</v>
      </c>
      <c r="P307" s="103">
        <v>82.174080000000004</v>
      </c>
      <c r="Q307" s="91"/>
      <c r="R307" s="91">
        <v>20.632737227000003</v>
      </c>
      <c r="S307" s="92">
        <v>9.0481333333333358E-6</v>
      </c>
      <c r="T307" s="92">
        <f t="shared" si="5"/>
        <v>5.4687105310132823E-4</v>
      </c>
      <c r="U307" s="92">
        <f>R307/'סכום נכסי הקרן'!$C$42</f>
        <v>1.3534328803764865E-4</v>
      </c>
    </row>
    <row r="308" spans="2:21">
      <c r="B308" s="86" t="s">
        <v>784</v>
      </c>
      <c r="C308" s="88" t="s">
        <v>785</v>
      </c>
      <c r="D308" s="89" t="s">
        <v>28</v>
      </c>
      <c r="E308" s="89" t="s">
        <v>667</v>
      </c>
      <c r="F308" s="88"/>
      <c r="G308" s="89" t="s">
        <v>756</v>
      </c>
      <c r="H308" s="88" t="s">
        <v>679</v>
      </c>
      <c r="I308" s="88" t="s">
        <v>314</v>
      </c>
      <c r="J308" s="102"/>
      <c r="K308" s="91">
        <v>6.9299999998892758</v>
      </c>
      <c r="L308" s="89" t="s">
        <v>131</v>
      </c>
      <c r="M308" s="90">
        <v>6.4000000000000001E-2</v>
      </c>
      <c r="N308" s="90">
        <v>6.1799999999113016E-2</v>
      </c>
      <c r="O308" s="91">
        <v>8821.93</v>
      </c>
      <c r="P308" s="103">
        <v>104.31100000000001</v>
      </c>
      <c r="Q308" s="91"/>
      <c r="R308" s="91">
        <v>34.048300589000007</v>
      </c>
      <c r="S308" s="92">
        <v>8.8219299999999997E-6</v>
      </c>
      <c r="T308" s="92">
        <f t="shared" si="5"/>
        <v>9.0245078946921478E-4</v>
      </c>
      <c r="U308" s="92">
        <f>R308/'סכום נכסי הקרן'!$C$42</f>
        <v>2.2334452783022736E-4</v>
      </c>
    </row>
    <row r="309" spans="2:21">
      <c r="B309" s="86" t="s">
        <v>786</v>
      </c>
      <c r="C309" s="88" t="s">
        <v>787</v>
      </c>
      <c r="D309" s="89" t="s">
        <v>28</v>
      </c>
      <c r="E309" s="89" t="s">
        <v>667</v>
      </c>
      <c r="F309" s="88"/>
      <c r="G309" s="89" t="s">
        <v>756</v>
      </c>
      <c r="H309" s="88" t="s">
        <v>679</v>
      </c>
      <c r="I309" s="88" t="s">
        <v>669</v>
      </c>
      <c r="J309" s="102"/>
      <c r="K309" s="91">
        <v>4.4999999999796874</v>
      </c>
      <c r="L309" s="89" t="s">
        <v>133</v>
      </c>
      <c r="M309" s="90">
        <v>4.8750000000000002E-2</v>
      </c>
      <c r="N309" s="90">
        <v>5.5399999999764374E-2</v>
      </c>
      <c r="O309" s="91">
        <v>18593.914000000004</v>
      </c>
      <c r="P309" s="103">
        <v>98.831559999999996</v>
      </c>
      <c r="Q309" s="91"/>
      <c r="R309" s="91">
        <v>73.846590431000024</v>
      </c>
      <c r="S309" s="92">
        <v>1.8593914000000003E-5</v>
      </c>
      <c r="T309" s="92">
        <f t="shared" si="5"/>
        <v>1.957305142436274E-3</v>
      </c>
      <c r="U309" s="92">
        <f>R309/'סכום נכסי הקרן'!$C$42</f>
        <v>4.8440690390910018E-4</v>
      </c>
    </row>
    <row r="310" spans="2:21">
      <c r="B310" s="86" t="s">
        <v>788</v>
      </c>
      <c r="C310" s="88" t="s">
        <v>789</v>
      </c>
      <c r="D310" s="89" t="s">
        <v>28</v>
      </c>
      <c r="E310" s="89" t="s">
        <v>667</v>
      </c>
      <c r="F310" s="88"/>
      <c r="G310" s="89" t="s">
        <v>769</v>
      </c>
      <c r="H310" s="88" t="s">
        <v>679</v>
      </c>
      <c r="I310" s="88" t="s">
        <v>669</v>
      </c>
      <c r="J310" s="102"/>
      <c r="K310" s="91">
        <v>7.3099999999651519</v>
      </c>
      <c r="L310" s="89" t="s">
        <v>131</v>
      </c>
      <c r="M310" s="90">
        <v>5.9000000000000004E-2</v>
      </c>
      <c r="N310" s="90">
        <v>6.1499999999822197E-2</v>
      </c>
      <c r="O310" s="91">
        <v>19001.080000000005</v>
      </c>
      <c r="P310" s="103">
        <v>100.00211</v>
      </c>
      <c r="Q310" s="91"/>
      <c r="R310" s="91">
        <v>70.305480195000015</v>
      </c>
      <c r="S310" s="92">
        <v>3.8002160000000011E-5</v>
      </c>
      <c r="T310" s="92">
        <f t="shared" si="5"/>
        <v>1.8634479550643981E-3</v>
      </c>
      <c r="U310" s="92">
        <f>R310/'סכום נכסי הקרן'!$C$42</f>
        <v>4.6117850249191702E-4</v>
      </c>
    </row>
    <row r="311" spans="2:21">
      <c r="B311" s="86" t="s">
        <v>790</v>
      </c>
      <c r="C311" s="88" t="s">
        <v>791</v>
      </c>
      <c r="D311" s="89" t="s">
        <v>28</v>
      </c>
      <c r="E311" s="89" t="s">
        <v>667</v>
      </c>
      <c r="F311" s="88"/>
      <c r="G311" s="89" t="s">
        <v>792</v>
      </c>
      <c r="H311" s="88" t="s">
        <v>679</v>
      </c>
      <c r="I311" s="88" t="s">
        <v>669</v>
      </c>
      <c r="J311" s="102"/>
      <c r="K311" s="91">
        <v>7.1100000000052797</v>
      </c>
      <c r="L311" s="89" t="s">
        <v>131</v>
      </c>
      <c r="M311" s="90">
        <v>3.15E-2</v>
      </c>
      <c r="N311" s="90">
        <v>7.1899999999947201E-2</v>
      </c>
      <c r="O311" s="91">
        <v>13572.200000000003</v>
      </c>
      <c r="P311" s="103">
        <v>75.436250000000001</v>
      </c>
      <c r="Q311" s="91"/>
      <c r="R311" s="91">
        <v>37.881927280000014</v>
      </c>
      <c r="S311" s="92">
        <v>2.0932897571899871E-5</v>
      </c>
      <c r="T311" s="92">
        <f t="shared" si="5"/>
        <v>1.0040611304840295E-3</v>
      </c>
      <c r="U311" s="92">
        <f>R311/'סכום נכסי הקרן'!$C$42</f>
        <v>2.4849173131372143E-4</v>
      </c>
    </row>
    <row r="312" spans="2:21">
      <c r="B312" s="86" t="s">
        <v>793</v>
      </c>
      <c r="C312" s="88" t="s">
        <v>794</v>
      </c>
      <c r="D312" s="89" t="s">
        <v>28</v>
      </c>
      <c r="E312" s="89" t="s">
        <v>667</v>
      </c>
      <c r="F312" s="88"/>
      <c r="G312" s="89" t="s">
        <v>795</v>
      </c>
      <c r="H312" s="88" t="s">
        <v>679</v>
      </c>
      <c r="I312" s="88" t="s">
        <v>314</v>
      </c>
      <c r="J312" s="102"/>
      <c r="K312" s="91">
        <v>7.3700000000224781</v>
      </c>
      <c r="L312" s="89" t="s">
        <v>131</v>
      </c>
      <c r="M312" s="90">
        <v>6.25E-2</v>
      </c>
      <c r="N312" s="90">
        <v>6.2000000000189945E-2</v>
      </c>
      <c r="O312" s="91">
        <v>16965.250000000004</v>
      </c>
      <c r="P312" s="103">
        <v>100.64100000000001</v>
      </c>
      <c r="Q312" s="91"/>
      <c r="R312" s="91">
        <v>63.173789834000011</v>
      </c>
      <c r="S312" s="92">
        <v>2.8275416666666674E-5</v>
      </c>
      <c r="T312" s="92">
        <f t="shared" si="5"/>
        <v>1.6744223800665751E-3</v>
      </c>
      <c r="U312" s="92">
        <f>R312/'סכום נכסי הקרן'!$C$42</f>
        <v>4.1439719509170207E-4</v>
      </c>
    </row>
    <row r="313" spans="2:21">
      <c r="B313" s="86" t="s">
        <v>796</v>
      </c>
      <c r="C313" s="88" t="s">
        <v>797</v>
      </c>
      <c r="D313" s="89" t="s">
        <v>28</v>
      </c>
      <c r="E313" s="89" t="s">
        <v>667</v>
      </c>
      <c r="F313" s="88"/>
      <c r="G313" s="89" t="s">
        <v>746</v>
      </c>
      <c r="H313" s="88" t="s">
        <v>679</v>
      </c>
      <c r="I313" s="88" t="s">
        <v>314</v>
      </c>
      <c r="J313" s="102"/>
      <c r="K313" s="91">
        <v>7.0899999998357668</v>
      </c>
      <c r="L313" s="89" t="s">
        <v>131</v>
      </c>
      <c r="M313" s="90">
        <v>5.5999999999999994E-2</v>
      </c>
      <c r="N313" s="90">
        <v>5.7199999998630506E-2</v>
      </c>
      <c r="O313" s="91">
        <v>5089.5750000000007</v>
      </c>
      <c r="P313" s="103">
        <v>99.265110000000007</v>
      </c>
      <c r="Q313" s="91"/>
      <c r="R313" s="91">
        <v>18.693037423000007</v>
      </c>
      <c r="S313" s="92">
        <v>8.4826250000000008E-6</v>
      </c>
      <c r="T313" s="92">
        <f t="shared" si="5"/>
        <v>4.9545927661993156E-4</v>
      </c>
      <c r="U313" s="92">
        <f>R313/'סכום נכסי הקרן'!$C$42</f>
        <v>1.226195594120642E-4</v>
      </c>
    </row>
    <row r="314" spans="2:21">
      <c r="B314" s="86" t="s">
        <v>798</v>
      </c>
      <c r="C314" s="88" t="s">
        <v>799</v>
      </c>
      <c r="D314" s="89" t="s">
        <v>28</v>
      </c>
      <c r="E314" s="89" t="s">
        <v>667</v>
      </c>
      <c r="F314" s="88"/>
      <c r="G314" s="89" t="s">
        <v>739</v>
      </c>
      <c r="H314" s="88" t="s">
        <v>679</v>
      </c>
      <c r="I314" s="88" t="s">
        <v>314</v>
      </c>
      <c r="J314" s="102"/>
      <c r="K314" s="91">
        <v>4.5100000000183558</v>
      </c>
      <c r="L314" s="89" t="s">
        <v>131</v>
      </c>
      <c r="M314" s="90">
        <v>4.4999999999999998E-2</v>
      </c>
      <c r="N314" s="90">
        <v>6.2000000000189896E-2</v>
      </c>
      <c r="O314" s="91">
        <v>27250.941770000005</v>
      </c>
      <c r="P314" s="103">
        <v>94.014499999999998</v>
      </c>
      <c r="Q314" s="91"/>
      <c r="R314" s="91">
        <v>94.793395626000006</v>
      </c>
      <c r="S314" s="92">
        <v>4.5418236283333344E-5</v>
      </c>
      <c r="T314" s="92">
        <f t="shared" si="5"/>
        <v>2.5125005724012201E-3</v>
      </c>
      <c r="U314" s="92">
        <f>R314/'סכום נכסי הקרן'!$C$42</f>
        <v>6.2181036413761046E-4</v>
      </c>
    </row>
    <row r="315" spans="2:21">
      <c r="B315" s="86" t="s">
        <v>800</v>
      </c>
      <c r="C315" s="88" t="s">
        <v>801</v>
      </c>
      <c r="D315" s="89" t="s">
        <v>28</v>
      </c>
      <c r="E315" s="89" t="s">
        <v>667</v>
      </c>
      <c r="F315" s="88"/>
      <c r="G315" s="89" t="s">
        <v>685</v>
      </c>
      <c r="H315" s="88" t="s">
        <v>679</v>
      </c>
      <c r="I315" s="88" t="s">
        <v>314</v>
      </c>
      <c r="J315" s="102"/>
      <c r="K315" s="91">
        <v>7.0399999999193481</v>
      </c>
      <c r="L315" s="89" t="s">
        <v>131</v>
      </c>
      <c r="M315" s="90">
        <v>0.04</v>
      </c>
      <c r="N315" s="90">
        <v>6.0299999999395101E-2</v>
      </c>
      <c r="O315" s="91">
        <v>10179.150000000001</v>
      </c>
      <c r="P315" s="103">
        <v>88.22533</v>
      </c>
      <c r="Q315" s="91"/>
      <c r="R315" s="91">
        <v>33.228179366999996</v>
      </c>
      <c r="S315" s="92">
        <v>1.0179150000000001E-5</v>
      </c>
      <c r="T315" s="92">
        <f t="shared" si="5"/>
        <v>8.8071346245285616E-4</v>
      </c>
      <c r="U315" s="92">
        <f>R315/'סכום נכסי הקרן'!$C$42</f>
        <v>2.1796482946283459E-4</v>
      </c>
    </row>
    <row r="316" spans="2:21">
      <c r="B316" s="86" t="s">
        <v>802</v>
      </c>
      <c r="C316" s="88" t="s">
        <v>803</v>
      </c>
      <c r="D316" s="89" t="s">
        <v>28</v>
      </c>
      <c r="E316" s="89" t="s">
        <v>667</v>
      </c>
      <c r="F316" s="88"/>
      <c r="G316" s="89" t="s">
        <v>685</v>
      </c>
      <c r="H316" s="88" t="s">
        <v>679</v>
      </c>
      <c r="I316" s="88" t="s">
        <v>314</v>
      </c>
      <c r="J316" s="102"/>
      <c r="K316" s="91">
        <v>3.0999999999863355</v>
      </c>
      <c r="L316" s="89" t="s">
        <v>131</v>
      </c>
      <c r="M316" s="90">
        <v>6.8750000000000006E-2</v>
      </c>
      <c r="N316" s="90">
        <v>6.2399999999732794E-2</v>
      </c>
      <c r="O316" s="91">
        <v>16965.250000000004</v>
      </c>
      <c r="P316" s="103">
        <v>104.92904</v>
      </c>
      <c r="Q316" s="91"/>
      <c r="R316" s="91">
        <v>65.865454699000011</v>
      </c>
      <c r="S316" s="92">
        <v>2.4973356257746563E-5</v>
      </c>
      <c r="T316" s="92">
        <f t="shared" si="5"/>
        <v>1.7457650033512911E-3</v>
      </c>
      <c r="U316" s="92">
        <f>R316/'סכום נכסי הקרן'!$C$42</f>
        <v>4.3205354233814456E-4</v>
      </c>
    </row>
    <row r="317" spans="2:21">
      <c r="B317" s="86" t="s">
        <v>804</v>
      </c>
      <c r="C317" s="88" t="s">
        <v>805</v>
      </c>
      <c r="D317" s="89" t="s">
        <v>28</v>
      </c>
      <c r="E317" s="89" t="s">
        <v>667</v>
      </c>
      <c r="F317" s="88"/>
      <c r="G317" s="89" t="s">
        <v>713</v>
      </c>
      <c r="H317" s="88" t="s">
        <v>679</v>
      </c>
      <c r="I317" s="88" t="s">
        <v>669</v>
      </c>
      <c r="J317" s="102"/>
      <c r="K317" s="91">
        <v>4.0000000000095337</v>
      </c>
      <c r="L317" s="89" t="s">
        <v>134</v>
      </c>
      <c r="M317" s="90">
        <v>7.4160000000000004E-2</v>
      </c>
      <c r="N317" s="90">
        <v>8.200000000017163E-2</v>
      </c>
      <c r="O317" s="91">
        <v>23072.740000000005</v>
      </c>
      <c r="P317" s="103">
        <v>97.320300000000003</v>
      </c>
      <c r="Q317" s="91"/>
      <c r="R317" s="91">
        <v>104.87804003600002</v>
      </c>
      <c r="S317" s="92">
        <v>3.5496523076923085E-5</v>
      </c>
      <c r="T317" s="92">
        <f t="shared" si="5"/>
        <v>2.7797942449747357E-3</v>
      </c>
      <c r="U317" s="92">
        <f>R317/'סכום נכסי הקרן'!$C$42</f>
        <v>6.8796198125575998E-4</v>
      </c>
    </row>
    <row r="318" spans="2:21">
      <c r="B318" s="86" t="s">
        <v>806</v>
      </c>
      <c r="C318" s="88" t="s">
        <v>807</v>
      </c>
      <c r="D318" s="89" t="s">
        <v>28</v>
      </c>
      <c r="E318" s="89" t="s">
        <v>667</v>
      </c>
      <c r="F318" s="88"/>
      <c r="G318" s="89" t="s">
        <v>719</v>
      </c>
      <c r="H318" s="88" t="s">
        <v>808</v>
      </c>
      <c r="I318" s="88" t="s">
        <v>703</v>
      </c>
      <c r="J318" s="102"/>
      <c r="K318" s="91">
        <v>3.259999999988195</v>
      </c>
      <c r="L318" s="89" t="s">
        <v>131</v>
      </c>
      <c r="M318" s="90">
        <v>4.7E-2</v>
      </c>
      <c r="N318" s="90">
        <v>7.7399999999664001E-2</v>
      </c>
      <c r="O318" s="91">
        <v>12893.590000000002</v>
      </c>
      <c r="P318" s="103">
        <v>92.334890000000001</v>
      </c>
      <c r="Q318" s="91"/>
      <c r="R318" s="91">
        <v>44.049543402000012</v>
      </c>
      <c r="S318" s="92">
        <v>2.6000383141762456E-5</v>
      </c>
      <c r="T318" s="92">
        <f t="shared" si="5"/>
        <v>1.1675339012877553E-3</v>
      </c>
      <c r="U318" s="92">
        <f>R318/'סכום נכסי הקרן'!$C$42</f>
        <v>2.8894906065988026E-4</v>
      </c>
    </row>
    <row r="319" spans="2:21">
      <c r="B319" s="86" t="s">
        <v>809</v>
      </c>
      <c r="C319" s="88" t="s">
        <v>810</v>
      </c>
      <c r="D319" s="89" t="s">
        <v>28</v>
      </c>
      <c r="E319" s="89" t="s">
        <v>667</v>
      </c>
      <c r="F319" s="88"/>
      <c r="G319" s="89" t="s">
        <v>751</v>
      </c>
      <c r="H319" s="88" t="s">
        <v>679</v>
      </c>
      <c r="I319" s="88" t="s">
        <v>314</v>
      </c>
      <c r="J319" s="102"/>
      <c r="K319" s="91">
        <v>1.9500000000246775</v>
      </c>
      <c r="L319" s="89" t="s">
        <v>131</v>
      </c>
      <c r="M319" s="90">
        <v>3.7499999999999999E-2</v>
      </c>
      <c r="N319" s="90">
        <v>7.660000000153705E-2</v>
      </c>
      <c r="O319" s="91">
        <v>4071.6600000000008</v>
      </c>
      <c r="P319" s="103">
        <v>94.144829999999999</v>
      </c>
      <c r="Q319" s="91"/>
      <c r="R319" s="91">
        <v>14.183052827000001</v>
      </c>
      <c r="S319" s="92">
        <v>8.1433200000000019E-6</v>
      </c>
      <c r="T319" s="92">
        <f t="shared" si="5"/>
        <v>3.7592205776475283E-4</v>
      </c>
      <c r="U319" s="92">
        <f>R319/'סכום נכסי הקרן'!$C$42</f>
        <v>9.3035692884504159E-5</v>
      </c>
    </row>
    <row r="320" spans="2:21">
      <c r="B320" s="86" t="s">
        <v>811</v>
      </c>
      <c r="C320" s="88" t="s">
        <v>812</v>
      </c>
      <c r="D320" s="89" t="s">
        <v>28</v>
      </c>
      <c r="E320" s="89" t="s">
        <v>667</v>
      </c>
      <c r="F320" s="88"/>
      <c r="G320" s="89" t="s">
        <v>751</v>
      </c>
      <c r="H320" s="88" t="s">
        <v>679</v>
      </c>
      <c r="I320" s="88" t="s">
        <v>669</v>
      </c>
      <c r="J320" s="102"/>
      <c r="K320" s="91">
        <v>4.1600000000088277</v>
      </c>
      <c r="L320" s="89" t="s">
        <v>131</v>
      </c>
      <c r="M320" s="90">
        <v>7.9500000000000001E-2</v>
      </c>
      <c r="N320" s="90">
        <v>7.9000000000220671E-2</v>
      </c>
      <c r="O320" s="91">
        <v>6107.4900000000016</v>
      </c>
      <c r="P320" s="103">
        <v>100.26942</v>
      </c>
      <c r="Q320" s="91"/>
      <c r="R320" s="91">
        <v>22.658595004999999</v>
      </c>
      <c r="S320" s="92">
        <v>1.2214980000000003E-5</v>
      </c>
      <c r="T320" s="92">
        <f t="shared" si="5"/>
        <v>6.0056644815722994E-4</v>
      </c>
      <c r="U320" s="92">
        <f>R320/'סכום נכסי הקרן'!$C$42</f>
        <v>1.4863218178715873E-4</v>
      </c>
    </row>
    <row r="321" spans="2:21">
      <c r="B321" s="86" t="s">
        <v>813</v>
      </c>
      <c r="C321" s="88" t="s">
        <v>814</v>
      </c>
      <c r="D321" s="89" t="s">
        <v>28</v>
      </c>
      <c r="E321" s="89" t="s">
        <v>667</v>
      </c>
      <c r="F321" s="88"/>
      <c r="G321" s="89" t="s">
        <v>713</v>
      </c>
      <c r="H321" s="88" t="s">
        <v>808</v>
      </c>
      <c r="I321" s="88" t="s">
        <v>703</v>
      </c>
      <c r="J321" s="102"/>
      <c r="K321" s="91">
        <v>3.5400000000187521</v>
      </c>
      <c r="L321" s="89" t="s">
        <v>131</v>
      </c>
      <c r="M321" s="90">
        <v>6.8750000000000006E-2</v>
      </c>
      <c r="N321" s="90">
        <v>8.560000000017938E-2</v>
      </c>
      <c r="O321" s="91">
        <v>14115.088000000003</v>
      </c>
      <c r="P321" s="103">
        <v>93.938000000000002</v>
      </c>
      <c r="Q321" s="91"/>
      <c r="R321" s="91">
        <v>49.059896052000006</v>
      </c>
      <c r="S321" s="92">
        <v>2.8230176000000007E-5</v>
      </c>
      <c r="T321" s="92">
        <f t="shared" si="5"/>
        <v>1.3003333839724347E-3</v>
      </c>
      <c r="U321" s="92">
        <f>R321/'סכום נכסי הקרן'!$C$42</f>
        <v>3.2181516050977125E-4</v>
      </c>
    </row>
    <row r="322" spans="2:21">
      <c r="B322" s="86" t="s">
        <v>815</v>
      </c>
      <c r="C322" s="88" t="s">
        <v>816</v>
      </c>
      <c r="D322" s="89" t="s">
        <v>28</v>
      </c>
      <c r="E322" s="89" t="s">
        <v>667</v>
      </c>
      <c r="F322" s="88"/>
      <c r="G322" s="89" t="s">
        <v>701</v>
      </c>
      <c r="H322" s="88" t="s">
        <v>679</v>
      </c>
      <c r="I322" s="88" t="s">
        <v>314</v>
      </c>
      <c r="J322" s="102"/>
      <c r="K322" s="91">
        <v>1.9500000000069653</v>
      </c>
      <c r="L322" s="89" t="s">
        <v>131</v>
      </c>
      <c r="M322" s="90">
        <v>5.7500000000000002E-2</v>
      </c>
      <c r="N322" s="90">
        <v>7.529999999954029E-2</v>
      </c>
      <c r="O322" s="91">
        <v>5751.2197500000011</v>
      </c>
      <c r="P322" s="103">
        <v>101.20522</v>
      </c>
      <c r="Q322" s="91"/>
      <c r="R322" s="91">
        <v>21.535978483000001</v>
      </c>
      <c r="S322" s="92">
        <v>8.2160282142857159E-6</v>
      </c>
      <c r="T322" s="92">
        <f t="shared" si="5"/>
        <v>5.7081147804053094E-4</v>
      </c>
      <c r="U322" s="92">
        <f>R322/'סכום נכסי הקרן'!$C$42</f>
        <v>1.4126822374217177E-4</v>
      </c>
    </row>
    <row r="323" spans="2:21">
      <c r="B323" s="86" t="s">
        <v>817</v>
      </c>
      <c r="C323" s="88" t="s">
        <v>818</v>
      </c>
      <c r="D323" s="89" t="s">
        <v>28</v>
      </c>
      <c r="E323" s="89" t="s">
        <v>667</v>
      </c>
      <c r="F323" s="88"/>
      <c r="G323" s="89" t="s">
        <v>776</v>
      </c>
      <c r="H323" s="88" t="s">
        <v>679</v>
      </c>
      <c r="I323" s="88" t="s">
        <v>314</v>
      </c>
      <c r="J323" s="102"/>
      <c r="K323" s="91">
        <v>4.1999999999867947</v>
      </c>
      <c r="L323" s="89" t="s">
        <v>133</v>
      </c>
      <c r="M323" s="90">
        <v>0.04</v>
      </c>
      <c r="N323" s="90">
        <v>6.0099999999729273E-2</v>
      </c>
      <c r="O323" s="91">
        <v>16286.640000000003</v>
      </c>
      <c r="P323" s="103">
        <v>92.560670000000002</v>
      </c>
      <c r="Q323" s="91"/>
      <c r="R323" s="91">
        <v>60.578978164000006</v>
      </c>
      <c r="S323" s="92">
        <v>1.6286640000000004E-5</v>
      </c>
      <c r="T323" s="92">
        <f t="shared" si="5"/>
        <v>1.6056468523718986E-3</v>
      </c>
      <c r="U323" s="92">
        <f>R323/'סכום נכסי הקרן'!$C$42</f>
        <v>3.9737616974773097E-4</v>
      </c>
    </row>
    <row r="324" spans="2:21">
      <c r="B324" s="86" t="s">
        <v>819</v>
      </c>
      <c r="C324" s="88" t="s">
        <v>820</v>
      </c>
      <c r="D324" s="89" t="s">
        <v>28</v>
      </c>
      <c r="E324" s="89" t="s">
        <v>667</v>
      </c>
      <c r="F324" s="88"/>
      <c r="G324" s="89" t="s">
        <v>821</v>
      </c>
      <c r="H324" s="88" t="s">
        <v>679</v>
      </c>
      <c r="I324" s="88" t="s">
        <v>669</v>
      </c>
      <c r="J324" s="102"/>
      <c r="K324" s="91">
        <v>4.0000000000357181</v>
      </c>
      <c r="L324" s="89" t="s">
        <v>133</v>
      </c>
      <c r="M324" s="90">
        <v>4.6249999999999999E-2</v>
      </c>
      <c r="N324" s="90">
        <v>5.3800000000382181E-2</v>
      </c>
      <c r="O324" s="91">
        <v>13911.505000000003</v>
      </c>
      <c r="P324" s="103">
        <v>100.16128999999999</v>
      </c>
      <c r="Q324" s="91"/>
      <c r="R324" s="91">
        <v>55.993548097000016</v>
      </c>
      <c r="S324" s="92">
        <v>2.3185841666666673E-5</v>
      </c>
      <c r="T324" s="92">
        <f t="shared" si="5"/>
        <v>1.4841099500174557E-3</v>
      </c>
      <c r="U324" s="92">
        <f>R324/'סכום נכסי הקרן'!$C$42</f>
        <v>3.6729740823845589E-4</v>
      </c>
    </row>
    <row r="325" spans="2:21">
      <c r="B325" s="86" t="s">
        <v>822</v>
      </c>
      <c r="C325" s="88" t="s">
        <v>823</v>
      </c>
      <c r="D325" s="89" t="s">
        <v>28</v>
      </c>
      <c r="E325" s="89" t="s">
        <v>667</v>
      </c>
      <c r="F325" s="88"/>
      <c r="G325" s="89" t="s">
        <v>685</v>
      </c>
      <c r="H325" s="88" t="s">
        <v>679</v>
      </c>
      <c r="I325" s="88" t="s">
        <v>314</v>
      </c>
      <c r="J325" s="102"/>
      <c r="K325" s="91">
        <v>3.3200000000282279</v>
      </c>
      <c r="L325" s="89" t="s">
        <v>131</v>
      </c>
      <c r="M325" s="90">
        <v>5.2999999999999999E-2</v>
      </c>
      <c r="N325" s="90">
        <v>8.93000000005615E-2</v>
      </c>
      <c r="O325" s="91">
        <v>19645.7595</v>
      </c>
      <c r="P325" s="103">
        <v>89.673829999999995</v>
      </c>
      <c r="Q325" s="91"/>
      <c r="R325" s="91">
        <v>65.183290838000005</v>
      </c>
      <c r="S325" s="92">
        <v>1.3097173E-5</v>
      </c>
      <c r="T325" s="92">
        <f t="shared" si="5"/>
        <v>1.7276842385478427E-3</v>
      </c>
      <c r="U325" s="92">
        <f>R325/'סכום נכסי הקרן'!$C$42</f>
        <v>4.2757879432422713E-4</v>
      </c>
    </row>
    <row r="326" spans="2:21">
      <c r="B326" s="86" t="s">
        <v>824</v>
      </c>
      <c r="C326" s="88" t="s">
        <v>825</v>
      </c>
      <c r="D326" s="89" t="s">
        <v>28</v>
      </c>
      <c r="E326" s="89" t="s">
        <v>667</v>
      </c>
      <c r="F326" s="88"/>
      <c r="G326" s="89" t="s">
        <v>756</v>
      </c>
      <c r="H326" s="88" t="s">
        <v>679</v>
      </c>
      <c r="I326" s="88" t="s">
        <v>669</v>
      </c>
      <c r="J326" s="102"/>
      <c r="K326" s="91">
        <v>4.5299999999569236</v>
      </c>
      <c r="L326" s="89" t="s">
        <v>133</v>
      </c>
      <c r="M326" s="90">
        <v>4.6249999999999999E-2</v>
      </c>
      <c r="N326" s="90">
        <v>6.969999999936452E-2</v>
      </c>
      <c r="O326" s="91">
        <v>12961.451000000001</v>
      </c>
      <c r="P326" s="103">
        <v>90.030910000000006</v>
      </c>
      <c r="Q326" s="91"/>
      <c r="R326" s="91">
        <v>46.893131334000003</v>
      </c>
      <c r="S326" s="92">
        <v>8.6409673333333336E-6</v>
      </c>
      <c r="T326" s="92">
        <f t="shared" si="5"/>
        <v>1.2429032480617784E-3</v>
      </c>
      <c r="U326" s="92">
        <f>R326/'סכום נכסי הקרן'!$C$42</f>
        <v>3.0760196823616769E-4</v>
      </c>
    </row>
    <row r="327" spans="2:21">
      <c r="B327" s="86" t="s">
        <v>826</v>
      </c>
      <c r="C327" s="88" t="s">
        <v>827</v>
      </c>
      <c r="D327" s="89" t="s">
        <v>28</v>
      </c>
      <c r="E327" s="89" t="s">
        <v>667</v>
      </c>
      <c r="F327" s="88"/>
      <c r="G327" s="89" t="s">
        <v>828</v>
      </c>
      <c r="H327" s="88" t="s">
        <v>679</v>
      </c>
      <c r="I327" s="88" t="s">
        <v>314</v>
      </c>
      <c r="J327" s="102"/>
      <c r="K327" s="91">
        <v>7.1400000000393593</v>
      </c>
      <c r="L327" s="89" t="s">
        <v>131</v>
      </c>
      <c r="M327" s="90">
        <v>4.2790000000000002E-2</v>
      </c>
      <c r="N327" s="90">
        <v>5.9900000000265727E-2</v>
      </c>
      <c r="O327" s="91">
        <v>27144.400000000005</v>
      </c>
      <c r="P327" s="103">
        <v>89.55104</v>
      </c>
      <c r="Q327" s="91"/>
      <c r="R327" s="91">
        <v>89.939943939000017</v>
      </c>
      <c r="S327" s="92">
        <v>5.4415741040699757E-6</v>
      </c>
      <c r="T327" s="92">
        <f t="shared" si="5"/>
        <v>2.3838597524244698E-3</v>
      </c>
      <c r="U327" s="92">
        <f>R327/'סכום נכסי הקרן'!$C$42</f>
        <v>5.8997347781353823E-4</v>
      </c>
    </row>
    <row r="328" spans="2:21">
      <c r="B328" s="86" t="s">
        <v>829</v>
      </c>
      <c r="C328" s="88" t="s">
        <v>830</v>
      </c>
      <c r="D328" s="89" t="s">
        <v>28</v>
      </c>
      <c r="E328" s="89" t="s">
        <v>667</v>
      </c>
      <c r="F328" s="88"/>
      <c r="G328" s="89" t="s">
        <v>739</v>
      </c>
      <c r="H328" s="88" t="s">
        <v>831</v>
      </c>
      <c r="I328" s="88" t="s">
        <v>314</v>
      </c>
      <c r="J328" s="102"/>
      <c r="K328" s="91">
        <v>1.8500000000247006</v>
      </c>
      <c r="L328" s="89" t="s">
        <v>131</v>
      </c>
      <c r="M328" s="90">
        <v>6.5000000000000002E-2</v>
      </c>
      <c r="N328" s="90">
        <v>8.2500000000411675E-2</v>
      </c>
      <c r="O328" s="91">
        <v>6786.1000000000013</v>
      </c>
      <c r="P328" s="103">
        <v>96.743830000000003</v>
      </c>
      <c r="Q328" s="91"/>
      <c r="R328" s="91">
        <v>24.290993104000005</v>
      </c>
      <c r="S328" s="92">
        <v>1.3572200000000002E-5</v>
      </c>
      <c r="T328" s="92">
        <f t="shared" si="5"/>
        <v>6.4383318769155296E-4</v>
      </c>
      <c r="U328" s="92">
        <f>R328/'סכום נכסי הקרן'!$C$42</f>
        <v>1.5934012245806271E-4</v>
      </c>
    </row>
    <row r="329" spans="2:21">
      <c r="B329" s="86" t="s">
        <v>832</v>
      </c>
      <c r="C329" s="88" t="s">
        <v>833</v>
      </c>
      <c r="D329" s="89" t="s">
        <v>28</v>
      </c>
      <c r="E329" s="89" t="s">
        <v>667</v>
      </c>
      <c r="F329" s="88"/>
      <c r="G329" s="89" t="s">
        <v>776</v>
      </c>
      <c r="H329" s="88" t="s">
        <v>831</v>
      </c>
      <c r="I329" s="88" t="s">
        <v>314</v>
      </c>
      <c r="J329" s="102"/>
      <c r="K329" s="91">
        <v>4.4800000000129661</v>
      </c>
      <c r="L329" s="89" t="s">
        <v>131</v>
      </c>
      <c r="M329" s="90">
        <v>4.1250000000000002E-2</v>
      </c>
      <c r="N329" s="90">
        <v>6.6500000000336595E-2</v>
      </c>
      <c r="O329" s="91">
        <v>24294.238000000001</v>
      </c>
      <c r="P329" s="103">
        <v>89.232879999999994</v>
      </c>
      <c r="Q329" s="91"/>
      <c r="R329" s="91">
        <v>80.210254002000013</v>
      </c>
      <c r="S329" s="92">
        <v>6.0735595000000001E-5</v>
      </c>
      <c r="T329" s="92">
        <f t="shared" si="5"/>
        <v>2.1259741542289149E-3</v>
      </c>
      <c r="U329" s="92">
        <f>R329/'סכום נכסי הקרן'!$C$42</f>
        <v>5.2615023355987833E-4</v>
      </c>
    </row>
    <row r="330" spans="2:21">
      <c r="B330" s="86" t="s">
        <v>834</v>
      </c>
      <c r="C330" s="88" t="s">
        <v>835</v>
      </c>
      <c r="D330" s="89" t="s">
        <v>28</v>
      </c>
      <c r="E330" s="89" t="s">
        <v>667</v>
      </c>
      <c r="F330" s="88"/>
      <c r="G330" s="89" t="s">
        <v>836</v>
      </c>
      <c r="H330" s="88" t="s">
        <v>831</v>
      </c>
      <c r="I330" s="88" t="s">
        <v>669</v>
      </c>
      <c r="J330" s="102"/>
      <c r="K330" s="91">
        <v>4.0400000000188019</v>
      </c>
      <c r="L330" s="89" t="s">
        <v>133</v>
      </c>
      <c r="M330" s="90">
        <v>3.125E-2</v>
      </c>
      <c r="N330" s="90">
        <v>6.6600000000406445E-2</v>
      </c>
      <c r="O330" s="91">
        <v>20358.300000000003</v>
      </c>
      <c r="P330" s="103">
        <v>88.414180000000002</v>
      </c>
      <c r="Q330" s="91"/>
      <c r="R330" s="91">
        <v>72.331487491000019</v>
      </c>
      <c r="S330" s="92">
        <v>2.7144400000000004E-5</v>
      </c>
      <c r="T330" s="92">
        <f t="shared" si="5"/>
        <v>1.9171473130974474E-3</v>
      </c>
      <c r="U330" s="92">
        <f>R330/'סכום נכסי הקרן'!$C$42</f>
        <v>4.7446837702538799E-4</v>
      </c>
    </row>
    <row r="331" spans="2:21">
      <c r="B331" s="86" t="s">
        <v>837</v>
      </c>
      <c r="C331" s="88" t="s">
        <v>838</v>
      </c>
      <c r="D331" s="89" t="s">
        <v>28</v>
      </c>
      <c r="E331" s="89" t="s">
        <v>667</v>
      </c>
      <c r="F331" s="88"/>
      <c r="G331" s="89" t="s">
        <v>713</v>
      </c>
      <c r="H331" s="88" t="s">
        <v>839</v>
      </c>
      <c r="I331" s="88" t="s">
        <v>703</v>
      </c>
      <c r="J331" s="102"/>
      <c r="K331" s="91">
        <v>5.2500000000325011</v>
      </c>
      <c r="L331" s="89" t="s">
        <v>133</v>
      </c>
      <c r="M331" s="90">
        <v>6.8750000000000006E-2</v>
      </c>
      <c r="N331" s="90">
        <v>7.640000000067601E-2</v>
      </c>
      <c r="O331" s="91">
        <v>11943.536</v>
      </c>
      <c r="P331" s="103">
        <v>96.161820000000006</v>
      </c>
      <c r="Q331" s="91"/>
      <c r="R331" s="91">
        <v>46.152960942000007</v>
      </c>
      <c r="S331" s="92">
        <v>1.1943536E-5</v>
      </c>
      <c r="T331" s="92">
        <f t="shared" ref="T331:T374" si="6">IFERROR(R331/$R$11,0)</f>
        <v>1.2232850191620391E-3</v>
      </c>
      <c r="U331" s="92">
        <f>R331/'סכום נכסי הקרן'!$C$42</f>
        <v>3.0274671837478225E-4</v>
      </c>
    </row>
    <row r="332" spans="2:21">
      <c r="B332" s="86" t="s">
        <v>840</v>
      </c>
      <c r="C332" s="88" t="s">
        <v>841</v>
      </c>
      <c r="D332" s="89" t="s">
        <v>28</v>
      </c>
      <c r="E332" s="89" t="s">
        <v>667</v>
      </c>
      <c r="F332" s="88"/>
      <c r="G332" s="89" t="s">
        <v>713</v>
      </c>
      <c r="H332" s="88" t="s">
        <v>839</v>
      </c>
      <c r="I332" s="88" t="s">
        <v>703</v>
      </c>
      <c r="J332" s="102"/>
      <c r="K332" s="91">
        <v>4.8099999999718932</v>
      </c>
      <c r="L332" s="89" t="s">
        <v>131</v>
      </c>
      <c r="M332" s="90">
        <v>7.7499999999999999E-2</v>
      </c>
      <c r="N332" s="90">
        <v>8.4899999999461281E-2</v>
      </c>
      <c r="O332" s="91">
        <v>14011.260670000003</v>
      </c>
      <c r="P332" s="103">
        <v>98.824719999999999</v>
      </c>
      <c r="Q332" s="91"/>
      <c r="R332" s="91">
        <v>51.232380924000005</v>
      </c>
      <c r="S332" s="92">
        <v>7.0056303350000016E-6</v>
      </c>
      <c r="T332" s="92">
        <f t="shared" si="6"/>
        <v>1.3579151326626974E-3</v>
      </c>
      <c r="U332" s="92">
        <f>R332/'סכום נכסי הקרן'!$C$42</f>
        <v>3.3606587492316287E-4</v>
      </c>
    </row>
    <row r="333" spans="2:21">
      <c r="B333" s="86" t="s">
        <v>842</v>
      </c>
      <c r="C333" s="88" t="s">
        <v>843</v>
      </c>
      <c r="D333" s="89" t="s">
        <v>28</v>
      </c>
      <c r="E333" s="89" t="s">
        <v>667</v>
      </c>
      <c r="F333" s="88"/>
      <c r="G333" s="89" t="s">
        <v>719</v>
      </c>
      <c r="H333" s="88" t="s">
        <v>831</v>
      </c>
      <c r="I333" s="88" t="s">
        <v>314</v>
      </c>
      <c r="J333" s="102"/>
      <c r="K333" s="91">
        <v>4.5700000000011762</v>
      </c>
      <c r="L333" s="89" t="s">
        <v>134</v>
      </c>
      <c r="M333" s="90">
        <v>8.3750000000000005E-2</v>
      </c>
      <c r="N333" s="90">
        <v>8.7499999999919836E-2</v>
      </c>
      <c r="O333" s="91">
        <v>20358.300000000003</v>
      </c>
      <c r="P333" s="103">
        <v>98.376450000000006</v>
      </c>
      <c r="Q333" s="91"/>
      <c r="R333" s="91">
        <v>93.543720477000008</v>
      </c>
      <c r="S333" s="92">
        <v>2.9083285714285719E-5</v>
      </c>
      <c r="T333" s="92">
        <f t="shared" si="6"/>
        <v>2.4793779112026915E-3</v>
      </c>
      <c r="U333" s="92">
        <f>R333/'סכום נכסי הקרן'!$C$42</f>
        <v>6.13612947489311E-4</v>
      </c>
    </row>
    <row r="334" spans="2:21">
      <c r="B334" s="86" t="s">
        <v>844</v>
      </c>
      <c r="C334" s="88" t="s">
        <v>845</v>
      </c>
      <c r="D334" s="89" t="s">
        <v>28</v>
      </c>
      <c r="E334" s="89" t="s">
        <v>667</v>
      </c>
      <c r="F334" s="88"/>
      <c r="G334" s="89" t="s">
        <v>746</v>
      </c>
      <c r="H334" s="88" t="s">
        <v>839</v>
      </c>
      <c r="I334" s="88" t="s">
        <v>703</v>
      </c>
      <c r="J334" s="102"/>
      <c r="K334" s="91">
        <v>5.0599999999757639</v>
      </c>
      <c r="L334" s="89" t="s">
        <v>131</v>
      </c>
      <c r="M334" s="90">
        <v>3.2500000000000001E-2</v>
      </c>
      <c r="N334" s="90">
        <v>6.1199999999515267E-2</v>
      </c>
      <c r="O334" s="91">
        <v>9974.209780000001</v>
      </c>
      <c r="P334" s="103">
        <v>87.204750000000004</v>
      </c>
      <c r="Q334" s="91"/>
      <c r="R334" s="91">
        <v>32.182543413000005</v>
      </c>
      <c r="S334" s="92">
        <v>1.4248871114285716E-5</v>
      </c>
      <c r="T334" s="92">
        <f t="shared" si="6"/>
        <v>8.5299886360766302E-4</v>
      </c>
      <c r="U334" s="92">
        <f>R334/'סכום נכסי הקרן'!$C$42</f>
        <v>2.1110583608024308E-4</v>
      </c>
    </row>
    <row r="335" spans="2:21">
      <c r="B335" s="86" t="s">
        <v>846</v>
      </c>
      <c r="C335" s="88" t="s">
        <v>847</v>
      </c>
      <c r="D335" s="89" t="s">
        <v>28</v>
      </c>
      <c r="E335" s="89" t="s">
        <v>667</v>
      </c>
      <c r="F335" s="88"/>
      <c r="G335" s="89" t="s">
        <v>685</v>
      </c>
      <c r="H335" s="88" t="s">
        <v>839</v>
      </c>
      <c r="I335" s="88" t="s">
        <v>703</v>
      </c>
      <c r="J335" s="102"/>
      <c r="K335" s="91">
        <v>7.3000000002192404</v>
      </c>
      <c r="L335" s="89" t="s">
        <v>131</v>
      </c>
      <c r="M335" s="90">
        <v>3.2500000000000001E-2</v>
      </c>
      <c r="N335" s="90">
        <v>5.8800000001601405E-2</v>
      </c>
      <c r="O335" s="91">
        <v>3393.0500000000006</v>
      </c>
      <c r="P335" s="103">
        <v>83.56317</v>
      </c>
      <c r="Q335" s="91"/>
      <c r="R335" s="91">
        <v>10.490758089000003</v>
      </c>
      <c r="S335" s="92">
        <v>2.8391134197801209E-6</v>
      </c>
      <c r="T335" s="92">
        <f t="shared" si="6"/>
        <v>2.780577225815269E-4</v>
      </c>
      <c r="U335" s="92">
        <f>R335/'סכום נכסי הקרן'!$C$42</f>
        <v>6.8815575856547001E-5</v>
      </c>
    </row>
    <row r="336" spans="2:21">
      <c r="B336" s="86" t="s">
        <v>848</v>
      </c>
      <c r="C336" s="88" t="s">
        <v>849</v>
      </c>
      <c r="D336" s="89" t="s">
        <v>28</v>
      </c>
      <c r="E336" s="89" t="s">
        <v>667</v>
      </c>
      <c r="F336" s="88"/>
      <c r="G336" s="89" t="s">
        <v>685</v>
      </c>
      <c r="H336" s="88" t="s">
        <v>839</v>
      </c>
      <c r="I336" s="88" t="s">
        <v>703</v>
      </c>
      <c r="J336" s="102"/>
      <c r="K336" s="91">
        <v>5.4000000000222697</v>
      </c>
      <c r="L336" s="89" t="s">
        <v>131</v>
      </c>
      <c r="M336" s="90">
        <v>4.4999999999999998E-2</v>
      </c>
      <c r="N336" s="90">
        <v>6.1400000000149529E-2</v>
      </c>
      <c r="O336" s="91">
        <v>18390.331000000002</v>
      </c>
      <c r="P336" s="103">
        <v>92.389499999999998</v>
      </c>
      <c r="Q336" s="91"/>
      <c r="R336" s="91">
        <v>62.865718979000007</v>
      </c>
      <c r="S336" s="92">
        <v>1.2261038069204615E-5</v>
      </c>
      <c r="T336" s="92">
        <f t="shared" si="6"/>
        <v>1.6662569567855955E-3</v>
      </c>
      <c r="U336" s="92">
        <f>R336/'סכום נכסי הקרן'!$C$42</f>
        <v>4.1237636179142098E-4</v>
      </c>
    </row>
    <row r="337" spans="2:21">
      <c r="B337" s="86" t="s">
        <v>850</v>
      </c>
      <c r="C337" s="88" t="s">
        <v>851</v>
      </c>
      <c r="D337" s="89" t="s">
        <v>28</v>
      </c>
      <c r="E337" s="89" t="s">
        <v>667</v>
      </c>
      <c r="F337" s="88"/>
      <c r="G337" s="89" t="s">
        <v>751</v>
      </c>
      <c r="H337" s="88" t="s">
        <v>831</v>
      </c>
      <c r="I337" s="88" t="s">
        <v>669</v>
      </c>
      <c r="J337" s="102"/>
      <c r="K337" s="91">
        <v>0.10000000249654109</v>
      </c>
      <c r="L337" s="89" t="s">
        <v>131</v>
      </c>
      <c r="M337" s="90">
        <v>6.5000000000000002E-2</v>
      </c>
      <c r="N337" s="90">
        <v>0.10369999990929232</v>
      </c>
      <c r="O337" s="91">
        <v>31.894670000000005</v>
      </c>
      <c r="P337" s="103">
        <v>101.82693999999999</v>
      </c>
      <c r="Q337" s="91"/>
      <c r="R337" s="91">
        <v>0.12016625700000003</v>
      </c>
      <c r="S337" s="92">
        <v>1.2757868000000002E-8</v>
      </c>
      <c r="T337" s="92">
        <f t="shared" si="6"/>
        <v>3.1850086970932597E-6</v>
      </c>
      <c r="U337" s="92">
        <f>R337/'סכום נכסי הקרן'!$C$42</f>
        <v>7.8824715085667067E-7</v>
      </c>
    </row>
    <row r="338" spans="2:21">
      <c r="B338" s="86" t="s">
        <v>852</v>
      </c>
      <c r="C338" s="88" t="s">
        <v>853</v>
      </c>
      <c r="D338" s="89" t="s">
        <v>28</v>
      </c>
      <c r="E338" s="89" t="s">
        <v>667</v>
      </c>
      <c r="F338" s="88"/>
      <c r="G338" s="89" t="s">
        <v>854</v>
      </c>
      <c r="H338" s="88" t="s">
        <v>831</v>
      </c>
      <c r="I338" s="88" t="s">
        <v>314</v>
      </c>
      <c r="J338" s="102"/>
      <c r="K338" s="91">
        <v>4.330000000023805</v>
      </c>
      <c r="L338" s="89" t="s">
        <v>133</v>
      </c>
      <c r="M338" s="90">
        <v>6.1249999999999999E-2</v>
      </c>
      <c r="N338" s="90">
        <v>5.4600000000369506E-2</v>
      </c>
      <c r="O338" s="91">
        <v>13572.200000000003</v>
      </c>
      <c r="P338" s="103">
        <v>103.21163</v>
      </c>
      <c r="Q338" s="91"/>
      <c r="R338" s="91">
        <v>56.291502302000005</v>
      </c>
      <c r="S338" s="92">
        <v>2.2620333333333338E-5</v>
      </c>
      <c r="T338" s="92">
        <f t="shared" si="6"/>
        <v>1.492007231317151E-3</v>
      </c>
      <c r="U338" s="92">
        <f>R338/'סכום נכסי הקרן'!$C$42</f>
        <v>3.6925187997653296E-4</v>
      </c>
    </row>
    <row r="339" spans="2:21">
      <c r="B339" s="86" t="s">
        <v>855</v>
      </c>
      <c r="C339" s="88" t="s">
        <v>856</v>
      </c>
      <c r="D339" s="89" t="s">
        <v>28</v>
      </c>
      <c r="E339" s="89" t="s">
        <v>667</v>
      </c>
      <c r="F339" s="88"/>
      <c r="G339" s="89" t="s">
        <v>713</v>
      </c>
      <c r="H339" s="88" t="s">
        <v>839</v>
      </c>
      <c r="I339" s="88" t="s">
        <v>703</v>
      </c>
      <c r="J339" s="102"/>
      <c r="K339" s="91">
        <v>4.4200000000057402</v>
      </c>
      <c r="L339" s="89" t="s">
        <v>131</v>
      </c>
      <c r="M339" s="90">
        <v>7.4999999999999997E-2</v>
      </c>
      <c r="N339" s="90">
        <v>9.4100000000333667E-2</v>
      </c>
      <c r="O339" s="91">
        <v>16286.640000000003</v>
      </c>
      <c r="P339" s="103">
        <v>92.50367</v>
      </c>
      <c r="Q339" s="91"/>
      <c r="R339" s="91">
        <v>55.743234954000009</v>
      </c>
      <c r="S339" s="92">
        <v>1.6286640000000004E-5</v>
      </c>
      <c r="T339" s="92">
        <f t="shared" si="6"/>
        <v>1.4774753958809166E-3</v>
      </c>
      <c r="U339" s="92">
        <f>R339/'סכום נכסי הקרן'!$C$42</f>
        <v>3.6565544462306481E-4</v>
      </c>
    </row>
    <row r="340" spans="2:21">
      <c r="B340" s="86" t="s">
        <v>857</v>
      </c>
      <c r="C340" s="88" t="s">
        <v>858</v>
      </c>
      <c r="D340" s="89" t="s">
        <v>28</v>
      </c>
      <c r="E340" s="89" t="s">
        <v>667</v>
      </c>
      <c r="F340" s="88"/>
      <c r="G340" s="89" t="s">
        <v>795</v>
      </c>
      <c r="H340" s="88" t="s">
        <v>831</v>
      </c>
      <c r="I340" s="88" t="s">
        <v>314</v>
      </c>
      <c r="J340" s="102"/>
      <c r="K340" s="91">
        <v>5.1199999999657901</v>
      </c>
      <c r="L340" s="89" t="s">
        <v>131</v>
      </c>
      <c r="M340" s="90">
        <v>3.7499999999999999E-2</v>
      </c>
      <c r="N340" s="90">
        <v>6.2999999999669917E-2</v>
      </c>
      <c r="O340" s="91">
        <v>20358.300000000003</v>
      </c>
      <c r="P340" s="103">
        <v>88.482079999999996</v>
      </c>
      <c r="Q340" s="91"/>
      <c r="R340" s="91">
        <v>66.649757493999999</v>
      </c>
      <c r="S340" s="92">
        <v>3.3930500000000003E-5</v>
      </c>
      <c r="T340" s="92">
        <f t="shared" si="6"/>
        <v>1.7665529623473802E-3</v>
      </c>
      <c r="U340" s="92">
        <f>R340/'סכום נכסי הקרן'!$C$42</f>
        <v>4.3719828478916114E-4</v>
      </c>
    </row>
    <row r="341" spans="2:21">
      <c r="B341" s="86" t="s">
        <v>859</v>
      </c>
      <c r="C341" s="88" t="s">
        <v>860</v>
      </c>
      <c r="D341" s="89" t="s">
        <v>28</v>
      </c>
      <c r="E341" s="89" t="s">
        <v>667</v>
      </c>
      <c r="F341" s="88"/>
      <c r="G341" s="89" t="s">
        <v>751</v>
      </c>
      <c r="H341" s="88" t="s">
        <v>839</v>
      </c>
      <c r="I341" s="88" t="s">
        <v>703</v>
      </c>
      <c r="J341" s="102"/>
      <c r="K341" s="91">
        <v>6.2099999999741744</v>
      </c>
      <c r="L341" s="89" t="s">
        <v>131</v>
      </c>
      <c r="M341" s="90">
        <v>3.6249999999999998E-2</v>
      </c>
      <c r="N341" s="90">
        <v>5.9399999999797511E-2</v>
      </c>
      <c r="O341" s="91">
        <v>27144.400000000005</v>
      </c>
      <c r="P341" s="103">
        <v>87.515259999999998</v>
      </c>
      <c r="Q341" s="91"/>
      <c r="R341" s="91">
        <v>87.895325186999997</v>
      </c>
      <c r="S341" s="92">
        <v>3.0160444444444449E-5</v>
      </c>
      <c r="T341" s="92">
        <f t="shared" si="6"/>
        <v>2.3296670974318119E-3</v>
      </c>
      <c r="U341" s="92">
        <f>R341/'סכום נכסי הקרן'!$C$42</f>
        <v>5.7656151886526104E-4</v>
      </c>
    </row>
    <row r="342" spans="2:21">
      <c r="B342" s="86" t="s">
        <v>861</v>
      </c>
      <c r="C342" s="88" t="s">
        <v>862</v>
      </c>
      <c r="D342" s="89" t="s">
        <v>28</v>
      </c>
      <c r="E342" s="89" t="s">
        <v>667</v>
      </c>
      <c r="F342" s="88"/>
      <c r="G342" s="89" t="s">
        <v>828</v>
      </c>
      <c r="H342" s="88" t="s">
        <v>831</v>
      </c>
      <c r="I342" s="88" t="s">
        <v>669</v>
      </c>
      <c r="J342" s="102"/>
      <c r="K342" s="91">
        <v>6.8399999999634833</v>
      </c>
      <c r="L342" s="89" t="s">
        <v>131</v>
      </c>
      <c r="M342" s="90">
        <v>5.1249999999999997E-2</v>
      </c>
      <c r="N342" s="90">
        <v>6.3499999999781676E-2</v>
      </c>
      <c r="O342" s="91">
        <v>14590.115000000002</v>
      </c>
      <c r="P342" s="103">
        <v>93.337879999999998</v>
      </c>
      <c r="Q342" s="91"/>
      <c r="R342" s="91">
        <v>50.386982226000008</v>
      </c>
      <c r="S342" s="92">
        <v>2.9180230000000004E-5</v>
      </c>
      <c r="T342" s="92">
        <f t="shared" si="6"/>
        <v>1.3355078257126164E-3</v>
      </c>
      <c r="U342" s="92">
        <f>R342/'סכום נכסי הקרן'!$C$42</f>
        <v>3.3052036546257909E-4</v>
      </c>
    </row>
    <row r="343" spans="2:21">
      <c r="B343" s="86" t="s">
        <v>863</v>
      </c>
      <c r="C343" s="88" t="s">
        <v>864</v>
      </c>
      <c r="D343" s="89" t="s">
        <v>28</v>
      </c>
      <c r="E343" s="89" t="s">
        <v>667</v>
      </c>
      <c r="F343" s="88"/>
      <c r="G343" s="89" t="s">
        <v>739</v>
      </c>
      <c r="H343" s="88" t="s">
        <v>831</v>
      </c>
      <c r="I343" s="88" t="s">
        <v>669</v>
      </c>
      <c r="J343" s="102"/>
      <c r="K343" s="91">
        <v>7.3100000000390981</v>
      </c>
      <c r="L343" s="89" t="s">
        <v>131</v>
      </c>
      <c r="M343" s="90">
        <v>6.4000000000000001E-2</v>
      </c>
      <c r="N343" s="90">
        <v>6.4400000000360905E-2</v>
      </c>
      <c r="O343" s="91">
        <v>16965.250000000004</v>
      </c>
      <c r="P343" s="103">
        <v>100.64133</v>
      </c>
      <c r="Q343" s="91"/>
      <c r="R343" s="91">
        <v>63.173999063000011</v>
      </c>
      <c r="S343" s="92">
        <v>1.3572200000000004E-5</v>
      </c>
      <c r="T343" s="92">
        <f t="shared" si="6"/>
        <v>1.6744279256847988E-3</v>
      </c>
      <c r="U343" s="92">
        <f>R343/'סכום נכסי הקרן'!$C$42</f>
        <v>4.1439856755821008E-4</v>
      </c>
    </row>
    <row r="344" spans="2:21">
      <c r="B344" s="86" t="s">
        <v>865</v>
      </c>
      <c r="C344" s="88" t="s">
        <v>866</v>
      </c>
      <c r="D344" s="89" t="s">
        <v>28</v>
      </c>
      <c r="E344" s="89" t="s">
        <v>667</v>
      </c>
      <c r="F344" s="88"/>
      <c r="G344" s="89" t="s">
        <v>713</v>
      </c>
      <c r="H344" s="88" t="s">
        <v>839</v>
      </c>
      <c r="I344" s="88" t="s">
        <v>703</v>
      </c>
      <c r="J344" s="102"/>
      <c r="K344" s="91">
        <v>4.2300000000208104</v>
      </c>
      <c r="L344" s="89" t="s">
        <v>131</v>
      </c>
      <c r="M344" s="90">
        <v>7.6249999999999998E-2</v>
      </c>
      <c r="N344" s="90">
        <v>9.5500000000534296E-2</v>
      </c>
      <c r="O344" s="91">
        <v>20358.300000000003</v>
      </c>
      <c r="P344" s="103">
        <v>94.418930000000003</v>
      </c>
      <c r="Q344" s="91"/>
      <c r="R344" s="91">
        <v>71.121729823999999</v>
      </c>
      <c r="S344" s="92">
        <v>4.0716600000000002E-5</v>
      </c>
      <c r="T344" s="92">
        <f t="shared" si="6"/>
        <v>1.8850826654420718E-3</v>
      </c>
      <c r="U344" s="92">
        <f>R344/'סכום נכסי הקרן'!$C$42</f>
        <v>4.6653280461058126E-4</v>
      </c>
    </row>
    <row r="345" spans="2:21">
      <c r="B345" s="86" t="s">
        <v>867</v>
      </c>
      <c r="C345" s="88" t="s">
        <v>868</v>
      </c>
      <c r="D345" s="89" t="s">
        <v>28</v>
      </c>
      <c r="E345" s="89" t="s">
        <v>667</v>
      </c>
      <c r="F345" s="88"/>
      <c r="G345" s="89" t="s">
        <v>821</v>
      </c>
      <c r="H345" s="88" t="s">
        <v>831</v>
      </c>
      <c r="I345" s="88" t="s">
        <v>314</v>
      </c>
      <c r="J345" s="102"/>
      <c r="K345" s="91">
        <v>6.4600000001268842</v>
      </c>
      <c r="L345" s="89" t="s">
        <v>131</v>
      </c>
      <c r="M345" s="90">
        <v>4.1250000000000002E-2</v>
      </c>
      <c r="N345" s="90">
        <v>7.7500000001441888E-2</v>
      </c>
      <c r="O345" s="91">
        <v>7125.4050000000016</v>
      </c>
      <c r="P345" s="103">
        <v>78.91892</v>
      </c>
      <c r="Q345" s="91"/>
      <c r="R345" s="91">
        <v>20.806182016000001</v>
      </c>
      <c r="S345" s="92">
        <v>7.1254050000000016E-6</v>
      </c>
      <c r="T345" s="92">
        <f t="shared" si="6"/>
        <v>5.5146821020035067E-4</v>
      </c>
      <c r="U345" s="92">
        <f>R345/'סכום נכסי הקרן'!$C$42</f>
        <v>1.3648102307386756E-4</v>
      </c>
    </row>
    <row r="346" spans="2:21">
      <c r="B346" s="86" t="s">
        <v>869</v>
      </c>
      <c r="C346" s="88" t="s">
        <v>870</v>
      </c>
      <c r="D346" s="89" t="s">
        <v>28</v>
      </c>
      <c r="E346" s="89" t="s">
        <v>667</v>
      </c>
      <c r="F346" s="88"/>
      <c r="G346" s="89" t="s">
        <v>821</v>
      </c>
      <c r="H346" s="88" t="s">
        <v>831</v>
      </c>
      <c r="I346" s="88" t="s">
        <v>314</v>
      </c>
      <c r="J346" s="102"/>
      <c r="K346" s="91">
        <v>0.95</v>
      </c>
      <c r="L346" s="89" t="s">
        <v>131</v>
      </c>
      <c r="M346" s="90">
        <v>6.25E-2</v>
      </c>
      <c r="N346" s="90">
        <v>7.1700000000318037E-2</v>
      </c>
      <c r="O346" s="91">
        <v>18114.815340000005</v>
      </c>
      <c r="P346" s="103">
        <v>103.20442</v>
      </c>
      <c r="Q346" s="91"/>
      <c r="R346" s="91">
        <v>69.172571140000016</v>
      </c>
      <c r="S346" s="92">
        <v>1.8560413753391427E-5</v>
      </c>
      <c r="T346" s="92">
        <f t="shared" si="6"/>
        <v>1.833420181184492E-3</v>
      </c>
      <c r="U346" s="92">
        <f>R346/'סכום נכסי הקרן'!$C$42</f>
        <v>4.5374702915590827E-4</v>
      </c>
    </row>
    <row r="347" spans="2:21">
      <c r="B347" s="86" t="s">
        <v>871</v>
      </c>
      <c r="C347" s="88" t="s">
        <v>872</v>
      </c>
      <c r="D347" s="89" t="s">
        <v>28</v>
      </c>
      <c r="E347" s="89" t="s">
        <v>667</v>
      </c>
      <c r="F347" s="88"/>
      <c r="G347" s="89" t="s">
        <v>821</v>
      </c>
      <c r="H347" s="88" t="s">
        <v>831</v>
      </c>
      <c r="I347" s="88" t="s">
        <v>314</v>
      </c>
      <c r="J347" s="102"/>
      <c r="K347" s="91">
        <v>5.050000000056011</v>
      </c>
      <c r="L347" s="89" t="s">
        <v>133</v>
      </c>
      <c r="M347" s="90">
        <v>6.5000000000000002E-2</v>
      </c>
      <c r="N347" s="90">
        <v>6.3700000000572243E-2</v>
      </c>
      <c r="O347" s="91">
        <v>8143.3200000000015</v>
      </c>
      <c r="P347" s="103">
        <v>100.93205</v>
      </c>
      <c r="Q347" s="91"/>
      <c r="R347" s="91">
        <v>33.02893640300001</v>
      </c>
      <c r="S347" s="92">
        <v>1.0857760000000002E-5</v>
      </c>
      <c r="T347" s="92">
        <f t="shared" si="6"/>
        <v>8.7543252428421044E-4</v>
      </c>
      <c r="U347" s="92">
        <f>R347/'סכום נכסי הקרן'!$C$42</f>
        <v>2.1665786773645556E-4</v>
      </c>
    </row>
    <row r="348" spans="2:21">
      <c r="B348" s="86" t="s">
        <v>873</v>
      </c>
      <c r="C348" s="88" t="s">
        <v>874</v>
      </c>
      <c r="D348" s="89" t="s">
        <v>28</v>
      </c>
      <c r="E348" s="89" t="s">
        <v>667</v>
      </c>
      <c r="F348" s="88"/>
      <c r="G348" s="89" t="s">
        <v>739</v>
      </c>
      <c r="H348" s="88" t="s">
        <v>831</v>
      </c>
      <c r="I348" s="88" t="s">
        <v>669</v>
      </c>
      <c r="J348" s="102"/>
      <c r="K348" s="91">
        <v>2.7699999999883502</v>
      </c>
      <c r="L348" s="89" t="s">
        <v>133</v>
      </c>
      <c r="M348" s="90">
        <v>5.7500000000000002E-2</v>
      </c>
      <c r="N348" s="90">
        <v>5.569999999985973E-2</v>
      </c>
      <c r="O348" s="91">
        <v>20426.161000000004</v>
      </c>
      <c r="P348" s="103">
        <v>102.48775000000001</v>
      </c>
      <c r="Q348" s="91"/>
      <c r="R348" s="91">
        <v>84.124538874000024</v>
      </c>
      <c r="S348" s="92">
        <v>3.1424863076923084E-5</v>
      </c>
      <c r="T348" s="92">
        <f t="shared" si="6"/>
        <v>2.2297223417107018E-3</v>
      </c>
      <c r="U348" s="92">
        <f>R348/'סכום נכסי הקרן'!$C$42</f>
        <v>5.5182652551590873E-4</v>
      </c>
    </row>
    <row r="349" spans="2:21">
      <c r="B349" s="86" t="s">
        <v>875</v>
      </c>
      <c r="C349" s="88" t="s">
        <v>876</v>
      </c>
      <c r="D349" s="89" t="s">
        <v>28</v>
      </c>
      <c r="E349" s="89" t="s">
        <v>667</v>
      </c>
      <c r="F349" s="88"/>
      <c r="G349" s="89" t="s">
        <v>739</v>
      </c>
      <c r="H349" s="88" t="s">
        <v>877</v>
      </c>
      <c r="I349" s="88" t="s">
        <v>703</v>
      </c>
      <c r="J349" s="102"/>
      <c r="K349" s="91">
        <v>6.4399999999617181</v>
      </c>
      <c r="L349" s="89" t="s">
        <v>131</v>
      </c>
      <c r="M349" s="90">
        <v>3.7499999999999999E-2</v>
      </c>
      <c r="N349" s="90">
        <v>6.3199999999576581E-2</v>
      </c>
      <c r="O349" s="91">
        <v>21715.520000000004</v>
      </c>
      <c r="P349" s="103">
        <v>85.831500000000005</v>
      </c>
      <c r="Q349" s="91"/>
      <c r="R349" s="91">
        <v>68.963399231000011</v>
      </c>
      <c r="S349" s="92">
        <v>2.1715520000000004E-5</v>
      </c>
      <c r="T349" s="92">
        <f t="shared" si="6"/>
        <v>1.8278760761587971E-3</v>
      </c>
      <c r="U349" s="92">
        <f>R349/'סכום נכסי הקרן'!$C$42</f>
        <v>4.5237493714418405E-4</v>
      </c>
    </row>
    <row r="350" spans="2:21">
      <c r="B350" s="86" t="s">
        <v>878</v>
      </c>
      <c r="C350" s="88" t="s">
        <v>879</v>
      </c>
      <c r="D350" s="89" t="s">
        <v>28</v>
      </c>
      <c r="E350" s="89" t="s">
        <v>667</v>
      </c>
      <c r="F350" s="88"/>
      <c r="G350" s="89" t="s">
        <v>739</v>
      </c>
      <c r="H350" s="88" t="s">
        <v>877</v>
      </c>
      <c r="I350" s="88" t="s">
        <v>703</v>
      </c>
      <c r="J350" s="102"/>
      <c r="K350" s="91">
        <v>5.0399999998855227</v>
      </c>
      <c r="L350" s="89" t="s">
        <v>131</v>
      </c>
      <c r="M350" s="90">
        <v>5.8749999999999997E-2</v>
      </c>
      <c r="N350" s="90">
        <v>6.369999999860991E-2</v>
      </c>
      <c r="O350" s="91">
        <v>2035.8300000000004</v>
      </c>
      <c r="P350" s="103">
        <v>97.412260000000003</v>
      </c>
      <c r="Q350" s="91"/>
      <c r="R350" s="91">
        <v>7.3376479460000006</v>
      </c>
      <c r="S350" s="92">
        <v>4.0716600000000009E-6</v>
      </c>
      <c r="T350" s="92">
        <f t="shared" si="6"/>
        <v>1.9448448431092007E-4</v>
      </c>
      <c r="U350" s="92">
        <f>R350/'סכום נכסי הקרן'!$C$42</f>
        <v>4.8132314609947461E-5</v>
      </c>
    </row>
    <row r="351" spans="2:21">
      <c r="B351" s="86" t="s">
        <v>880</v>
      </c>
      <c r="C351" s="88" t="s">
        <v>881</v>
      </c>
      <c r="D351" s="89" t="s">
        <v>28</v>
      </c>
      <c r="E351" s="89" t="s">
        <v>667</v>
      </c>
      <c r="F351" s="88"/>
      <c r="G351" s="89" t="s">
        <v>836</v>
      </c>
      <c r="H351" s="88" t="s">
        <v>882</v>
      </c>
      <c r="I351" s="88" t="s">
        <v>669</v>
      </c>
      <c r="J351" s="102"/>
      <c r="K351" s="91">
        <v>6.5199999999800919</v>
      </c>
      <c r="L351" s="89" t="s">
        <v>131</v>
      </c>
      <c r="M351" s="90">
        <v>0.04</v>
      </c>
      <c r="N351" s="90">
        <v>6.1099999999912315E-2</v>
      </c>
      <c r="O351" s="91">
        <v>25956.832500000004</v>
      </c>
      <c r="P351" s="103">
        <v>87.871669999999995</v>
      </c>
      <c r="Q351" s="91"/>
      <c r="R351" s="91">
        <v>84.392194934000017</v>
      </c>
      <c r="S351" s="92">
        <v>5.1913665000000008E-5</v>
      </c>
      <c r="T351" s="92">
        <f t="shared" si="6"/>
        <v>2.2368165701589565E-3</v>
      </c>
      <c r="U351" s="92">
        <f>R351/'סכום נכסי הקרן'!$C$42</f>
        <v>5.5358225238942289E-4</v>
      </c>
    </row>
    <row r="352" spans="2:21">
      <c r="B352" s="86" t="s">
        <v>883</v>
      </c>
      <c r="C352" s="88" t="s">
        <v>884</v>
      </c>
      <c r="D352" s="89" t="s">
        <v>28</v>
      </c>
      <c r="E352" s="89" t="s">
        <v>667</v>
      </c>
      <c r="F352" s="88"/>
      <c r="G352" s="89" t="s">
        <v>854</v>
      </c>
      <c r="H352" s="88" t="s">
        <v>877</v>
      </c>
      <c r="I352" s="88" t="s">
        <v>703</v>
      </c>
      <c r="J352" s="102"/>
      <c r="K352" s="91">
        <v>6.9300000002775493</v>
      </c>
      <c r="L352" s="89" t="s">
        <v>131</v>
      </c>
      <c r="M352" s="90">
        <v>6.0999999999999999E-2</v>
      </c>
      <c r="N352" s="90">
        <v>6.5600000002807773E-2</v>
      </c>
      <c r="O352" s="91">
        <v>3393.0500000000006</v>
      </c>
      <c r="P352" s="103">
        <v>98.724720000000005</v>
      </c>
      <c r="Q352" s="91"/>
      <c r="R352" s="91">
        <v>12.394182992000001</v>
      </c>
      <c r="S352" s="92">
        <v>1.9388857142857146E-6</v>
      </c>
      <c r="T352" s="92">
        <f t="shared" si="6"/>
        <v>3.2850803219147744E-4</v>
      </c>
      <c r="U352" s="92">
        <f>R352/'סכום נכסי הקרן'!$C$42</f>
        <v>8.1301354261539537E-5</v>
      </c>
    </row>
    <row r="353" spans="2:21">
      <c r="B353" s="86" t="s">
        <v>885</v>
      </c>
      <c r="C353" s="88" t="s">
        <v>886</v>
      </c>
      <c r="D353" s="89" t="s">
        <v>28</v>
      </c>
      <c r="E353" s="89" t="s">
        <v>667</v>
      </c>
      <c r="F353" s="88"/>
      <c r="G353" s="89" t="s">
        <v>854</v>
      </c>
      <c r="H353" s="88" t="s">
        <v>877</v>
      </c>
      <c r="I353" s="88" t="s">
        <v>703</v>
      </c>
      <c r="J353" s="102"/>
      <c r="K353" s="91">
        <v>3.6899999999961368</v>
      </c>
      <c r="L353" s="89" t="s">
        <v>131</v>
      </c>
      <c r="M353" s="90">
        <v>7.3499999999999996E-2</v>
      </c>
      <c r="N353" s="90">
        <v>6.7299999999826166E-2</v>
      </c>
      <c r="O353" s="91">
        <v>10857.760000000002</v>
      </c>
      <c r="P353" s="103">
        <v>103.09733</v>
      </c>
      <c r="Q353" s="91"/>
      <c r="R353" s="91">
        <v>41.418025764000006</v>
      </c>
      <c r="S353" s="92">
        <v>7.2385066666666679E-6</v>
      </c>
      <c r="T353" s="92">
        <f t="shared" si="6"/>
        <v>1.0977854812834246E-3</v>
      </c>
      <c r="U353" s="92">
        <f>R353/'סכום נכסי הקרן'!$C$42</f>
        <v>2.7168725745182511E-4</v>
      </c>
    </row>
    <row r="354" spans="2:21">
      <c r="B354" s="86" t="s">
        <v>887</v>
      </c>
      <c r="C354" s="88" t="s">
        <v>888</v>
      </c>
      <c r="D354" s="89" t="s">
        <v>28</v>
      </c>
      <c r="E354" s="89" t="s">
        <v>667</v>
      </c>
      <c r="F354" s="88"/>
      <c r="G354" s="89" t="s">
        <v>854</v>
      </c>
      <c r="H354" s="88" t="s">
        <v>882</v>
      </c>
      <c r="I354" s="88" t="s">
        <v>669</v>
      </c>
      <c r="J354" s="102"/>
      <c r="K354" s="91">
        <v>5.7199999999857027</v>
      </c>
      <c r="L354" s="89" t="s">
        <v>131</v>
      </c>
      <c r="M354" s="90">
        <v>3.7499999999999999E-2</v>
      </c>
      <c r="N354" s="90">
        <v>6.1699999999885256E-2</v>
      </c>
      <c r="O354" s="91">
        <v>16286.640000000003</v>
      </c>
      <c r="P354" s="103">
        <v>88.207080000000005</v>
      </c>
      <c r="Q354" s="91"/>
      <c r="R354" s="91">
        <v>53.154089433000003</v>
      </c>
      <c r="S354" s="92">
        <v>4.0716600000000009E-5</v>
      </c>
      <c r="T354" s="92">
        <f t="shared" si="6"/>
        <v>1.4088500495623984E-3</v>
      </c>
      <c r="U354" s="92">
        <f>R354/'סכום נכסי הקרן'!$C$42</f>
        <v>3.4867158716562926E-4</v>
      </c>
    </row>
    <row r="355" spans="2:21">
      <c r="B355" s="86" t="s">
        <v>889</v>
      </c>
      <c r="C355" s="88" t="s">
        <v>890</v>
      </c>
      <c r="D355" s="89" t="s">
        <v>28</v>
      </c>
      <c r="E355" s="89" t="s">
        <v>667</v>
      </c>
      <c r="F355" s="88"/>
      <c r="G355" s="89" t="s">
        <v>685</v>
      </c>
      <c r="H355" s="88" t="s">
        <v>877</v>
      </c>
      <c r="I355" s="88" t="s">
        <v>703</v>
      </c>
      <c r="J355" s="102"/>
      <c r="K355" s="91">
        <v>4.399999999978645</v>
      </c>
      <c r="L355" s="89" t="s">
        <v>131</v>
      </c>
      <c r="M355" s="90">
        <v>5.1249999999999997E-2</v>
      </c>
      <c r="N355" s="90">
        <v>6.4699999999734248E-2</v>
      </c>
      <c r="O355" s="91">
        <v>24203.982870000003</v>
      </c>
      <c r="P355" s="103">
        <v>94.126540000000006</v>
      </c>
      <c r="Q355" s="91"/>
      <c r="R355" s="91">
        <v>84.294776492000025</v>
      </c>
      <c r="S355" s="92">
        <v>4.400724158181819E-5</v>
      </c>
      <c r="T355" s="92">
        <f t="shared" si="6"/>
        <v>2.2342344926875144E-3</v>
      </c>
      <c r="U355" s="92">
        <f>R355/'סכום נכסי הקרן'!$C$42</f>
        <v>5.529432226712268E-4</v>
      </c>
    </row>
    <row r="356" spans="2:21">
      <c r="B356" s="86" t="s">
        <v>891</v>
      </c>
      <c r="C356" s="88" t="s">
        <v>892</v>
      </c>
      <c r="D356" s="89" t="s">
        <v>28</v>
      </c>
      <c r="E356" s="89" t="s">
        <v>667</v>
      </c>
      <c r="F356" s="88"/>
      <c r="G356" s="89" t="s">
        <v>779</v>
      </c>
      <c r="H356" s="88" t="s">
        <v>877</v>
      </c>
      <c r="I356" s="88" t="s">
        <v>703</v>
      </c>
      <c r="J356" s="102"/>
      <c r="K356" s="91">
        <v>6.6499999999992738</v>
      </c>
      <c r="L356" s="89" t="s">
        <v>131</v>
      </c>
      <c r="M356" s="90">
        <v>0.04</v>
      </c>
      <c r="N356" s="90">
        <v>6.1299999999940534E-2</v>
      </c>
      <c r="O356" s="91">
        <v>21376.215000000004</v>
      </c>
      <c r="P356" s="103">
        <v>87.179559999999995</v>
      </c>
      <c r="Q356" s="91"/>
      <c r="R356" s="91">
        <v>68.952050157000016</v>
      </c>
      <c r="S356" s="92">
        <v>1.9432922727272729E-5</v>
      </c>
      <c r="T356" s="92">
        <f t="shared" si="6"/>
        <v>1.8275752687583143E-3</v>
      </c>
      <c r="U356" s="92">
        <f>R356/'סכום נכסי הקרן'!$C$42</f>
        <v>4.523004913266251E-4</v>
      </c>
    </row>
    <row r="357" spans="2:21">
      <c r="B357" s="86" t="s">
        <v>893</v>
      </c>
      <c r="C357" s="88" t="s">
        <v>894</v>
      </c>
      <c r="D357" s="89" t="s">
        <v>28</v>
      </c>
      <c r="E357" s="89" t="s">
        <v>667</v>
      </c>
      <c r="F357" s="88"/>
      <c r="G357" s="89" t="s">
        <v>713</v>
      </c>
      <c r="H357" s="88" t="s">
        <v>882</v>
      </c>
      <c r="I357" s="88" t="s">
        <v>669</v>
      </c>
      <c r="J357" s="102"/>
      <c r="K357" s="91">
        <v>4.7099999999904441</v>
      </c>
      <c r="L357" s="89" t="s">
        <v>133</v>
      </c>
      <c r="M357" s="90">
        <v>7.8750000000000001E-2</v>
      </c>
      <c r="N357" s="90">
        <v>8.739999999982874E-2</v>
      </c>
      <c r="O357" s="91">
        <v>20222.578000000005</v>
      </c>
      <c r="P357" s="103">
        <v>99.146929999999998</v>
      </c>
      <c r="Q357" s="91"/>
      <c r="R357" s="91">
        <v>80.571183486999999</v>
      </c>
      <c r="S357" s="92">
        <v>2.0222578000000005E-5</v>
      </c>
      <c r="T357" s="92">
        <f t="shared" si="6"/>
        <v>2.1355405964021312E-3</v>
      </c>
      <c r="U357" s="92">
        <f>R357/'סכום נכסי הקרן'!$C$42</f>
        <v>5.285178003403882E-4</v>
      </c>
    </row>
    <row r="358" spans="2:21">
      <c r="B358" s="86" t="s">
        <v>895</v>
      </c>
      <c r="C358" s="88" t="s">
        <v>896</v>
      </c>
      <c r="D358" s="89" t="s">
        <v>28</v>
      </c>
      <c r="E358" s="89" t="s">
        <v>667</v>
      </c>
      <c r="F358" s="88"/>
      <c r="G358" s="89" t="s">
        <v>821</v>
      </c>
      <c r="H358" s="88" t="s">
        <v>882</v>
      </c>
      <c r="I358" s="88" t="s">
        <v>669</v>
      </c>
      <c r="J358" s="102"/>
      <c r="K358" s="91">
        <v>5.7199999999094953</v>
      </c>
      <c r="L358" s="89" t="s">
        <v>133</v>
      </c>
      <c r="M358" s="90">
        <v>6.1349999999999995E-2</v>
      </c>
      <c r="N358" s="90">
        <v>6.6099999999083808E-2</v>
      </c>
      <c r="O358" s="91">
        <v>6786.1000000000013</v>
      </c>
      <c r="P358" s="103">
        <v>98.862949999999998</v>
      </c>
      <c r="Q358" s="91"/>
      <c r="R358" s="91">
        <v>26.959870727000006</v>
      </c>
      <c r="S358" s="92">
        <v>6.786100000000001E-6</v>
      </c>
      <c r="T358" s="92">
        <f t="shared" si="6"/>
        <v>7.1457183473730879E-4</v>
      </c>
      <c r="U358" s="92">
        <f>R358/'סכום נכסי הקרן'!$C$42</f>
        <v>1.7684699364499561E-4</v>
      </c>
    </row>
    <row r="359" spans="2:21">
      <c r="B359" s="86" t="s">
        <v>897</v>
      </c>
      <c r="C359" s="88" t="s">
        <v>898</v>
      </c>
      <c r="D359" s="89" t="s">
        <v>28</v>
      </c>
      <c r="E359" s="89" t="s">
        <v>667</v>
      </c>
      <c r="F359" s="88"/>
      <c r="G359" s="89" t="s">
        <v>821</v>
      </c>
      <c r="H359" s="88" t="s">
        <v>882</v>
      </c>
      <c r="I359" s="88" t="s">
        <v>669</v>
      </c>
      <c r="J359" s="102"/>
      <c r="K359" s="91">
        <v>4.3100000000185457</v>
      </c>
      <c r="L359" s="89" t="s">
        <v>133</v>
      </c>
      <c r="M359" s="90">
        <v>7.1249999999999994E-2</v>
      </c>
      <c r="N359" s="90">
        <v>6.5700000000192368E-2</v>
      </c>
      <c r="O359" s="91">
        <v>20358.300000000003</v>
      </c>
      <c r="P359" s="103">
        <v>106.113</v>
      </c>
      <c r="Q359" s="91"/>
      <c r="R359" s="91">
        <v>86.810863369000018</v>
      </c>
      <c r="S359" s="92">
        <v>2.7144400000000004E-5</v>
      </c>
      <c r="T359" s="92">
        <f t="shared" si="6"/>
        <v>2.3009234183972264E-3</v>
      </c>
      <c r="U359" s="92">
        <f>R359/'סכום נכסי הקרן'!$C$42</f>
        <v>5.6944784186813754E-4</v>
      </c>
    </row>
    <row r="360" spans="2:21">
      <c r="B360" s="86" t="s">
        <v>899</v>
      </c>
      <c r="C360" s="88" t="s">
        <v>900</v>
      </c>
      <c r="D360" s="89" t="s">
        <v>28</v>
      </c>
      <c r="E360" s="89" t="s">
        <v>667</v>
      </c>
      <c r="F360" s="88"/>
      <c r="G360" s="89" t="s">
        <v>722</v>
      </c>
      <c r="H360" s="88" t="s">
        <v>882</v>
      </c>
      <c r="I360" s="88" t="s">
        <v>314</v>
      </c>
      <c r="J360" s="102"/>
      <c r="K360" s="91">
        <v>2.6199999999761374</v>
      </c>
      <c r="L360" s="89" t="s">
        <v>131</v>
      </c>
      <c r="M360" s="90">
        <v>4.3749999999999997E-2</v>
      </c>
      <c r="N360" s="90">
        <v>6.3899999999675355E-2</v>
      </c>
      <c r="O360" s="91">
        <v>10179.150000000001</v>
      </c>
      <c r="P360" s="103">
        <v>95.691460000000006</v>
      </c>
      <c r="Q360" s="91"/>
      <c r="R360" s="91">
        <v>36.040135203000006</v>
      </c>
      <c r="S360" s="92">
        <v>5.0895750000000003E-6</v>
      </c>
      <c r="T360" s="92">
        <f t="shared" si="6"/>
        <v>9.5524439998136861E-4</v>
      </c>
      <c r="U360" s="92">
        <f>R360/'סכום נכסי הקרן'!$C$42</f>
        <v>2.3641024193883271E-4</v>
      </c>
    </row>
    <row r="361" spans="2:21">
      <c r="B361" s="86" t="s">
        <v>901</v>
      </c>
      <c r="C361" s="88" t="s">
        <v>902</v>
      </c>
      <c r="D361" s="89" t="s">
        <v>28</v>
      </c>
      <c r="E361" s="89" t="s">
        <v>667</v>
      </c>
      <c r="F361" s="88"/>
      <c r="G361" s="89" t="s">
        <v>769</v>
      </c>
      <c r="H361" s="88" t="s">
        <v>686</v>
      </c>
      <c r="I361" s="88" t="s">
        <v>669</v>
      </c>
      <c r="J361" s="102"/>
      <c r="K361" s="91">
        <v>4.3600000000382089</v>
      </c>
      <c r="L361" s="89" t="s">
        <v>131</v>
      </c>
      <c r="M361" s="90">
        <v>4.6249999999999999E-2</v>
      </c>
      <c r="N361" s="90">
        <v>6.6100000000512346E-2</v>
      </c>
      <c r="O361" s="91">
        <v>16967.285830000004</v>
      </c>
      <c r="P361" s="103">
        <v>91.717129999999997</v>
      </c>
      <c r="Q361" s="91"/>
      <c r="R361" s="91">
        <v>57.579055005000008</v>
      </c>
      <c r="S361" s="92">
        <v>3.0849610600000007E-5</v>
      </c>
      <c r="T361" s="92">
        <f t="shared" si="6"/>
        <v>1.5261338377323026E-3</v>
      </c>
      <c r="U361" s="92">
        <f>R361/'סכום נכסי הקרן'!$C$42</f>
        <v>3.7769775966901235E-4</v>
      </c>
    </row>
    <row r="362" spans="2:21">
      <c r="B362" s="86" t="s">
        <v>903</v>
      </c>
      <c r="C362" s="88" t="s">
        <v>904</v>
      </c>
      <c r="D362" s="89" t="s">
        <v>28</v>
      </c>
      <c r="E362" s="89" t="s">
        <v>667</v>
      </c>
      <c r="F362" s="88"/>
      <c r="G362" s="89" t="s">
        <v>713</v>
      </c>
      <c r="H362" s="88" t="s">
        <v>686</v>
      </c>
      <c r="I362" s="88" t="s">
        <v>669</v>
      </c>
      <c r="J362" s="102"/>
      <c r="K362" s="91">
        <v>3.8299999999957839</v>
      </c>
      <c r="L362" s="89" t="s">
        <v>134</v>
      </c>
      <c r="M362" s="90">
        <v>8.8749999999999996E-2</v>
      </c>
      <c r="N362" s="90">
        <v>0.10989999999995785</v>
      </c>
      <c r="O362" s="91">
        <v>13775.783000000001</v>
      </c>
      <c r="P362" s="103">
        <v>92.156750000000002</v>
      </c>
      <c r="Q362" s="91"/>
      <c r="R362" s="91">
        <v>59.29600437500001</v>
      </c>
      <c r="S362" s="92">
        <v>1.1020626400000002E-5</v>
      </c>
      <c r="T362" s="92">
        <f t="shared" si="6"/>
        <v>1.5716416101506346E-3</v>
      </c>
      <c r="U362" s="92">
        <f>R362/'סכום נכסי הקרן'!$C$42</f>
        <v>3.8896032607371994E-4</v>
      </c>
    </row>
    <row r="363" spans="2:21">
      <c r="B363" s="86" t="s">
        <v>905</v>
      </c>
      <c r="C363" s="88" t="s">
        <v>906</v>
      </c>
      <c r="D363" s="89" t="s">
        <v>28</v>
      </c>
      <c r="E363" s="89" t="s">
        <v>667</v>
      </c>
      <c r="F363" s="88"/>
      <c r="G363" s="89" t="s">
        <v>769</v>
      </c>
      <c r="H363" s="88" t="s">
        <v>907</v>
      </c>
      <c r="I363" s="88" t="s">
        <v>703</v>
      </c>
      <c r="J363" s="102"/>
      <c r="K363" s="91">
        <v>3.9299999999932447</v>
      </c>
      <c r="L363" s="89" t="s">
        <v>131</v>
      </c>
      <c r="M363" s="90">
        <v>6.3750000000000001E-2</v>
      </c>
      <c r="N363" s="90">
        <v>6.1800000000035833E-2</v>
      </c>
      <c r="O363" s="91">
        <v>19001.080000000005</v>
      </c>
      <c r="P363" s="103">
        <v>103.1755</v>
      </c>
      <c r="Q363" s="91"/>
      <c r="R363" s="91">
        <v>72.536499393000014</v>
      </c>
      <c r="S363" s="92">
        <v>3.8002160000000011E-5</v>
      </c>
      <c r="T363" s="92">
        <f t="shared" si="6"/>
        <v>1.9225811570664545E-3</v>
      </c>
      <c r="U363" s="92">
        <f>R363/'סכום נכסי הקרן'!$C$42</f>
        <v>4.7581318089693741E-4</v>
      </c>
    </row>
    <row r="364" spans="2:21">
      <c r="B364" s="86" t="s">
        <v>908</v>
      </c>
      <c r="C364" s="88" t="s">
        <v>909</v>
      </c>
      <c r="D364" s="89" t="s">
        <v>28</v>
      </c>
      <c r="E364" s="89" t="s">
        <v>667</v>
      </c>
      <c r="F364" s="88"/>
      <c r="G364" s="89" t="s">
        <v>713</v>
      </c>
      <c r="H364" s="88" t="s">
        <v>686</v>
      </c>
      <c r="I364" s="88" t="s">
        <v>669</v>
      </c>
      <c r="J364" s="102"/>
      <c r="K364" s="91">
        <v>3.9100000000006734</v>
      </c>
      <c r="L364" s="89" t="s">
        <v>134</v>
      </c>
      <c r="M364" s="90">
        <v>8.5000000000000006E-2</v>
      </c>
      <c r="N364" s="90">
        <v>0.10069999999984514</v>
      </c>
      <c r="O364" s="91">
        <v>6786.1000000000013</v>
      </c>
      <c r="P364" s="103">
        <v>93.709289999999996</v>
      </c>
      <c r="Q364" s="91"/>
      <c r="R364" s="91">
        <v>29.701945178000006</v>
      </c>
      <c r="S364" s="92">
        <v>9.0481333333333358E-6</v>
      </c>
      <c r="T364" s="92">
        <f t="shared" si="6"/>
        <v>7.8725056496115379E-4</v>
      </c>
      <c r="U364" s="92">
        <f>R364/'סכום נכסי הקרן'!$C$42</f>
        <v>1.9483400952947656E-4</v>
      </c>
    </row>
    <row r="365" spans="2:21">
      <c r="B365" s="86" t="s">
        <v>910</v>
      </c>
      <c r="C365" s="88" t="s">
        <v>911</v>
      </c>
      <c r="D365" s="89" t="s">
        <v>28</v>
      </c>
      <c r="E365" s="89" t="s">
        <v>667</v>
      </c>
      <c r="F365" s="88"/>
      <c r="G365" s="89" t="s">
        <v>713</v>
      </c>
      <c r="H365" s="88" t="s">
        <v>686</v>
      </c>
      <c r="I365" s="88" t="s">
        <v>669</v>
      </c>
      <c r="J365" s="102"/>
      <c r="K365" s="91">
        <v>4.2300000000006817</v>
      </c>
      <c r="L365" s="89" t="s">
        <v>134</v>
      </c>
      <c r="M365" s="90">
        <v>8.5000000000000006E-2</v>
      </c>
      <c r="N365" s="90">
        <v>0.10219999999975471</v>
      </c>
      <c r="O365" s="91">
        <v>6786.1000000000013</v>
      </c>
      <c r="P365" s="103">
        <v>92.598290000000006</v>
      </c>
      <c r="Q365" s="91"/>
      <c r="R365" s="91">
        <v>29.349804426000002</v>
      </c>
      <c r="S365" s="92">
        <v>9.0481333333333358E-6</v>
      </c>
      <c r="T365" s="92">
        <f t="shared" si="6"/>
        <v>7.7791706830642338E-4</v>
      </c>
      <c r="U365" s="92">
        <f>R365/'סכום נכסי הקרן'!$C$42</f>
        <v>1.9252409365629988E-4</v>
      </c>
    </row>
    <row r="366" spans="2:21">
      <c r="B366" s="86" t="s">
        <v>912</v>
      </c>
      <c r="C366" s="88" t="s">
        <v>913</v>
      </c>
      <c r="D366" s="89" t="s">
        <v>28</v>
      </c>
      <c r="E366" s="89" t="s">
        <v>667</v>
      </c>
      <c r="F366" s="88"/>
      <c r="G366" s="89" t="s">
        <v>828</v>
      </c>
      <c r="H366" s="88" t="s">
        <v>907</v>
      </c>
      <c r="I366" s="88" t="s">
        <v>703</v>
      </c>
      <c r="J366" s="102"/>
      <c r="K366" s="91">
        <v>5.9999999999857572</v>
      </c>
      <c r="L366" s="89" t="s">
        <v>131</v>
      </c>
      <c r="M366" s="90">
        <v>4.1250000000000002E-2</v>
      </c>
      <c r="N366" s="90">
        <v>6.5999999999943035E-2</v>
      </c>
      <c r="O366" s="91">
        <v>21733.163860000004</v>
      </c>
      <c r="P366" s="103">
        <v>87.305289999999999</v>
      </c>
      <c r="Q366" s="91"/>
      <c r="R366" s="91">
        <v>70.204547754000004</v>
      </c>
      <c r="S366" s="92">
        <v>4.3466327720000009E-5</v>
      </c>
      <c r="T366" s="92">
        <f t="shared" si="6"/>
        <v>1.8607727389893572E-3</v>
      </c>
      <c r="U366" s="92">
        <f>R366/'סכום נכסי הקרן'!$C$42</f>
        <v>4.6051642221219864E-4</v>
      </c>
    </row>
    <row r="367" spans="2:21">
      <c r="B367" s="86" t="s">
        <v>914</v>
      </c>
      <c r="C367" s="88" t="s">
        <v>915</v>
      </c>
      <c r="D367" s="89" t="s">
        <v>28</v>
      </c>
      <c r="E367" s="89" t="s">
        <v>667</v>
      </c>
      <c r="F367" s="88"/>
      <c r="G367" s="89" t="s">
        <v>734</v>
      </c>
      <c r="H367" s="88" t="s">
        <v>916</v>
      </c>
      <c r="I367" s="88" t="s">
        <v>703</v>
      </c>
      <c r="J367" s="102"/>
      <c r="K367" s="91">
        <v>3.8599999999759347</v>
      </c>
      <c r="L367" s="89" t="s">
        <v>133</v>
      </c>
      <c r="M367" s="90">
        <v>2.6249999999999999E-2</v>
      </c>
      <c r="N367" s="90">
        <v>0.11069999999916318</v>
      </c>
      <c r="O367" s="91">
        <v>12248.910500000004</v>
      </c>
      <c r="P367" s="103">
        <v>74.290149999999997</v>
      </c>
      <c r="Q367" s="91"/>
      <c r="R367" s="91">
        <v>36.56728135800001</v>
      </c>
      <c r="S367" s="92">
        <v>4.6920983781133418E-5</v>
      </c>
      <c r="T367" s="92">
        <f t="shared" si="6"/>
        <v>9.6921641783588401E-4</v>
      </c>
      <c r="U367" s="92">
        <f>R367/'סכום נכסי הקרן'!$C$42</f>
        <v>2.3986812991119255E-4</v>
      </c>
    </row>
    <row r="368" spans="2:21">
      <c r="B368" s="86" t="s">
        <v>917</v>
      </c>
      <c r="C368" s="88" t="s">
        <v>918</v>
      </c>
      <c r="D368" s="89" t="s">
        <v>28</v>
      </c>
      <c r="E368" s="89" t="s">
        <v>667</v>
      </c>
      <c r="F368" s="88"/>
      <c r="G368" s="89" t="s">
        <v>828</v>
      </c>
      <c r="H368" s="88" t="s">
        <v>916</v>
      </c>
      <c r="I368" s="88" t="s">
        <v>703</v>
      </c>
      <c r="J368" s="102"/>
      <c r="K368" s="91">
        <v>5.5900000000203258</v>
      </c>
      <c r="L368" s="89" t="s">
        <v>131</v>
      </c>
      <c r="M368" s="90">
        <v>4.7500000000000001E-2</v>
      </c>
      <c r="N368" s="90">
        <v>7.5900000000203263E-2</v>
      </c>
      <c r="O368" s="91">
        <v>8143.3200000000015</v>
      </c>
      <c r="P368" s="103">
        <v>86.541139999999999</v>
      </c>
      <c r="Q368" s="91"/>
      <c r="R368" s="91">
        <v>26.075090933000002</v>
      </c>
      <c r="S368" s="92">
        <v>2.6699409836065579E-6</v>
      </c>
      <c r="T368" s="92">
        <f t="shared" si="6"/>
        <v>6.911207311641785E-4</v>
      </c>
      <c r="U368" s="92">
        <f>R368/'סכום נכסי הקרן'!$C$42</f>
        <v>1.7104315844893009E-4</v>
      </c>
    </row>
    <row r="369" spans="2:21">
      <c r="B369" s="86" t="s">
        <v>919</v>
      </c>
      <c r="C369" s="88" t="s">
        <v>920</v>
      </c>
      <c r="D369" s="89" t="s">
        <v>28</v>
      </c>
      <c r="E369" s="89" t="s">
        <v>667</v>
      </c>
      <c r="F369" s="88"/>
      <c r="G369" s="89" t="s">
        <v>828</v>
      </c>
      <c r="H369" s="88" t="s">
        <v>916</v>
      </c>
      <c r="I369" s="88" t="s">
        <v>703</v>
      </c>
      <c r="J369" s="102"/>
      <c r="K369" s="91">
        <v>5.7899999999759002</v>
      </c>
      <c r="L369" s="89" t="s">
        <v>131</v>
      </c>
      <c r="M369" s="90">
        <v>7.3749999999999996E-2</v>
      </c>
      <c r="N369" s="90">
        <v>7.8099999999563796E-2</v>
      </c>
      <c r="O369" s="91">
        <v>13572.200000000003</v>
      </c>
      <c r="P369" s="103">
        <v>99.979600000000005</v>
      </c>
      <c r="Q369" s="91"/>
      <c r="R369" s="91">
        <v>50.206894299000005</v>
      </c>
      <c r="S369" s="92">
        <v>1.2338363636363638E-5</v>
      </c>
      <c r="T369" s="92">
        <f t="shared" si="6"/>
        <v>1.3307345921272807E-3</v>
      </c>
      <c r="U369" s="92">
        <f>R369/'סכום נכסי הקרן'!$C$42</f>
        <v>3.2933905384561297E-4</v>
      </c>
    </row>
    <row r="370" spans="2:21">
      <c r="B370" s="86" t="s">
        <v>921</v>
      </c>
      <c r="C370" s="88" t="s">
        <v>922</v>
      </c>
      <c r="D370" s="89" t="s">
        <v>28</v>
      </c>
      <c r="E370" s="89" t="s">
        <v>667</v>
      </c>
      <c r="F370" s="88"/>
      <c r="G370" s="89" t="s">
        <v>776</v>
      </c>
      <c r="H370" s="88" t="s">
        <v>923</v>
      </c>
      <c r="I370" s="88" t="s">
        <v>669</v>
      </c>
      <c r="J370" s="102"/>
      <c r="K370" s="91">
        <v>2.3499999999964283</v>
      </c>
      <c r="L370" s="89" t="s">
        <v>134</v>
      </c>
      <c r="M370" s="90">
        <v>0.06</v>
      </c>
      <c r="N370" s="90">
        <v>9.9199999999771388E-2</v>
      </c>
      <c r="O370" s="91">
        <v>16083.057000000003</v>
      </c>
      <c r="P370" s="103">
        <v>93.181330000000003</v>
      </c>
      <c r="Q370" s="91"/>
      <c r="R370" s="91">
        <v>69.997010955000022</v>
      </c>
      <c r="S370" s="92">
        <v>1.2866445600000002E-5</v>
      </c>
      <c r="T370" s="92">
        <f t="shared" si="6"/>
        <v>1.8552719725821799E-3</v>
      </c>
      <c r="U370" s="92">
        <f>R370/'סכום נכסי הקרן'!$C$42</f>
        <v>4.5915505593023439E-4</v>
      </c>
    </row>
    <row r="371" spans="2:21">
      <c r="B371" s="86" t="s">
        <v>924</v>
      </c>
      <c r="C371" s="88" t="s">
        <v>925</v>
      </c>
      <c r="D371" s="89" t="s">
        <v>28</v>
      </c>
      <c r="E371" s="89" t="s">
        <v>667</v>
      </c>
      <c r="F371" s="88"/>
      <c r="G371" s="89" t="s">
        <v>776</v>
      </c>
      <c r="H371" s="88" t="s">
        <v>923</v>
      </c>
      <c r="I371" s="88" t="s">
        <v>669</v>
      </c>
      <c r="J371" s="102"/>
      <c r="K371" s="91">
        <v>2.4099999999961899</v>
      </c>
      <c r="L371" s="89" t="s">
        <v>133</v>
      </c>
      <c r="M371" s="90">
        <v>0.05</v>
      </c>
      <c r="N371" s="90">
        <v>7.3899999999657101E-2</v>
      </c>
      <c r="O371" s="91">
        <v>6786.1000000000013</v>
      </c>
      <c r="P371" s="103">
        <v>96.246080000000006</v>
      </c>
      <c r="Q371" s="91"/>
      <c r="R371" s="91">
        <v>26.246251610000002</v>
      </c>
      <c r="S371" s="92">
        <v>6.786100000000001E-6</v>
      </c>
      <c r="T371" s="92">
        <f t="shared" si="6"/>
        <v>6.9565734783557385E-4</v>
      </c>
      <c r="U371" s="92">
        <f>R371/'סכום נכסי הקרן'!$C$42</f>
        <v>1.7216591053718019E-4</v>
      </c>
    </row>
    <row r="372" spans="2:21">
      <c r="B372" s="86" t="s">
        <v>926</v>
      </c>
      <c r="C372" s="88" t="s">
        <v>927</v>
      </c>
      <c r="D372" s="89" t="s">
        <v>28</v>
      </c>
      <c r="E372" s="89" t="s">
        <v>667</v>
      </c>
      <c r="F372" s="88"/>
      <c r="G372" s="89" t="s">
        <v>769</v>
      </c>
      <c r="H372" s="88" t="s">
        <v>916</v>
      </c>
      <c r="I372" s="88" t="s">
        <v>703</v>
      </c>
      <c r="J372" s="102"/>
      <c r="K372" s="91">
        <v>6.320000000000638</v>
      </c>
      <c r="L372" s="89" t="s">
        <v>131</v>
      </c>
      <c r="M372" s="90">
        <v>5.1249999999999997E-2</v>
      </c>
      <c r="N372" s="90">
        <v>8.1600000000082898E-2</v>
      </c>
      <c r="O372" s="91">
        <v>20358.300000000003</v>
      </c>
      <c r="P372" s="103">
        <v>83.262169999999998</v>
      </c>
      <c r="Q372" s="91"/>
      <c r="R372" s="91">
        <v>62.717818203000007</v>
      </c>
      <c r="S372" s="92">
        <v>1.0179150000000001E-5</v>
      </c>
      <c r="T372" s="92">
        <f t="shared" si="6"/>
        <v>1.6623368441880397E-3</v>
      </c>
      <c r="U372" s="92">
        <f>R372/'סכום נכסי הקרן'!$C$42</f>
        <v>4.1140618623463813E-4</v>
      </c>
    </row>
    <row r="373" spans="2:21">
      <c r="B373" s="86" t="s">
        <v>928</v>
      </c>
      <c r="C373" s="88" t="s">
        <v>929</v>
      </c>
      <c r="D373" s="89" t="s">
        <v>28</v>
      </c>
      <c r="E373" s="89" t="s">
        <v>667</v>
      </c>
      <c r="F373" s="88"/>
      <c r="G373" s="89" t="s">
        <v>734</v>
      </c>
      <c r="H373" s="88" t="s">
        <v>930</v>
      </c>
      <c r="I373" s="88" t="s">
        <v>703</v>
      </c>
      <c r="J373" s="102"/>
      <c r="K373" s="91">
        <v>2.9200000000053707</v>
      </c>
      <c r="L373" s="89" t="s">
        <v>133</v>
      </c>
      <c r="M373" s="90">
        <v>3.6249999999999998E-2</v>
      </c>
      <c r="N373" s="90">
        <v>0.45069999999995303</v>
      </c>
      <c r="O373" s="91">
        <v>21036.910000000003</v>
      </c>
      <c r="P373" s="103">
        <v>35.236699999999999</v>
      </c>
      <c r="Q373" s="91"/>
      <c r="R373" s="91">
        <v>29.787985502000002</v>
      </c>
      <c r="S373" s="92">
        <v>6.0105457142857153E-5</v>
      </c>
      <c r="T373" s="92">
        <f t="shared" si="6"/>
        <v>7.8953106522039636E-4</v>
      </c>
      <c r="U373" s="92">
        <f>R373/'סכום נכסי הקרן'!$C$42</f>
        <v>1.9539840291198644E-4</v>
      </c>
    </row>
    <row r="374" spans="2:21">
      <c r="B374" s="86" t="s">
        <v>931</v>
      </c>
      <c r="C374" s="88" t="s">
        <v>932</v>
      </c>
      <c r="D374" s="89" t="s">
        <v>28</v>
      </c>
      <c r="E374" s="89" t="s">
        <v>667</v>
      </c>
      <c r="F374" s="88"/>
      <c r="G374" s="89" t="s">
        <v>545</v>
      </c>
      <c r="H374" s="88" t="s">
        <v>534</v>
      </c>
      <c r="I374" s="88"/>
      <c r="J374" s="102"/>
      <c r="K374" s="91">
        <v>3.8200000000535335</v>
      </c>
      <c r="L374" s="89" t="s">
        <v>131</v>
      </c>
      <c r="M374" s="90">
        <v>2.5000000000000001E-2</v>
      </c>
      <c r="N374" s="90">
        <v>3.100000000229967E-3</v>
      </c>
      <c r="O374" s="91">
        <v>6559.7400000000016</v>
      </c>
      <c r="P374" s="103">
        <v>109.28883</v>
      </c>
      <c r="Q374" s="91"/>
      <c r="R374" s="91">
        <v>26.525534269000005</v>
      </c>
      <c r="S374" s="92">
        <v>1.5210991304347829E-5</v>
      </c>
      <c r="T374" s="92">
        <f t="shared" si="6"/>
        <v>7.0305973948918367E-4</v>
      </c>
      <c r="U374" s="92">
        <f>R374/'סכום נכסי הקרן'!$C$42</f>
        <v>1.7399790369180119E-4</v>
      </c>
    </row>
    <row r="375" spans="2:21">
      <c r="B375" s="94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</row>
    <row r="376" spans="2:21">
      <c r="B376" s="94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</row>
    <row r="377" spans="2:21">
      <c r="B377" s="94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</row>
    <row r="378" spans="2:21">
      <c r="B378" s="96" t="s">
        <v>220</v>
      </c>
      <c r="C378" s="106"/>
      <c r="D378" s="106"/>
      <c r="E378" s="106"/>
      <c r="F378" s="106"/>
      <c r="G378" s="106"/>
      <c r="H378" s="106"/>
      <c r="I378" s="106"/>
      <c r="J378" s="106"/>
      <c r="K378" s="106"/>
      <c r="L378" s="95"/>
      <c r="M378" s="95"/>
      <c r="N378" s="95"/>
      <c r="O378" s="95"/>
      <c r="P378" s="95"/>
      <c r="Q378" s="95"/>
      <c r="R378" s="95"/>
      <c r="S378" s="95"/>
      <c r="T378" s="95"/>
      <c r="U378" s="95"/>
    </row>
    <row r="379" spans="2:21">
      <c r="B379" s="96" t="s">
        <v>111</v>
      </c>
      <c r="C379" s="106"/>
      <c r="D379" s="106"/>
      <c r="E379" s="106"/>
      <c r="F379" s="106"/>
      <c r="G379" s="106"/>
      <c r="H379" s="106"/>
      <c r="I379" s="106"/>
      <c r="J379" s="106"/>
      <c r="K379" s="106"/>
      <c r="L379" s="95"/>
      <c r="M379" s="95"/>
      <c r="N379" s="95"/>
      <c r="O379" s="95"/>
      <c r="P379" s="95"/>
      <c r="Q379" s="95"/>
      <c r="R379" s="95"/>
      <c r="S379" s="95"/>
      <c r="T379" s="95"/>
      <c r="U379" s="95"/>
    </row>
    <row r="380" spans="2:21">
      <c r="B380" s="96" t="s">
        <v>203</v>
      </c>
      <c r="C380" s="106"/>
      <c r="D380" s="106"/>
      <c r="E380" s="106"/>
      <c r="F380" s="106"/>
      <c r="G380" s="106"/>
      <c r="H380" s="106"/>
      <c r="I380" s="106"/>
      <c r="J380" s="106"/>
      <c r="K380" s="106"/>
      <c r="L380" s="95"/>
      <c r="M380" s="95"/>
      <c r="N380" s="95"/>
      <c r="O380" s="95"/>
      <c r="P380" s="95"/>
      <c r="Q380" s="95"/>
      <c r="R380" s="95"/>
      <c r="S380" s="95"/>
      <c r="T380" s="95"/>
      <c r="U380" s="95"/>
    </row>
    <row r="381" spans="2:21">
      <c r="B381" s="96" t="s">
        <v>211</v>
      </c>
      <c r="C381" s="106"/>
      <c r="D381" s="106"/>
      <c r="E381" s="106"/>
      <c r="F381" s="106"/>
      <c r="G381" s="106"/>
      <c r="H381" s="106"/>
      <c r="I381" s="106"/>
      <c r="J381" s="106"/>
      <c r="K381" s="106"/>
      <c r="L381" s="95"/>
      <c r="M381" s="95"/>
      <c r="N381" s="95"/>
      <c r="O381" s="95"/>
      <c r="P381" s="95"/>
      <c r="Q381" s="95"/>
      <c r="R381" s="95"/>
      <c r="S381" s="95"/>
      <c r="T381" s="95"/>
      <c r="U381" s="95"/>
    </row>
    <row r="382" spans="2:21">
      <c r="B382" s="146" t="s">
        <v>216</v>
      </c>
      <c r="C382" s="146"/>
      <c r="D382" s="146"/>
      <c r="E382" s="146"/>
      <c r="F382" s="146"/>
      <c r="G382" s="146"/>
      <c r="H382" s="146"/>
      <c r="I382" s="146"/>
      <c r="J382" s="146"/>
      <c r="K382" s="146"/>
      <c r="L382" s="95"/>
      <c r="M382" s="95"/>
      <c r="N382" s="95"/>
      <c r="O382" s="95"/>
      <c r="P382" s="95"/>
      <c r="Q382" s="95"/>
      <c r="R382" s="95"/>
      <c r="S382" s="95"/>
      <c r="T382" s="95"/>
      <c r="U382" s="95"/>
    </row>
    <row r="383" spans="2:21">
      <c r="B383" s="94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</row>
    <row r="384" spans="2:21">
      <c r="B384" s="94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</row>
    <row r="385" spans="2:21">
      <c r="B385" s="94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</row>
    <row r="386" spans="2:21">
      <c r="B386" s="94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</row>
    <row r="387" spans="2:21">
      <c r="B387" s="94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</row>
    <row r="388" spans="2:21">
      <c r="B388" s="94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</row>
    <row r="389" spans="2:21">
      <c r="B389" s="94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</row>
    <row r="390" spans="2:21">
      <c r="B390" s="94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</row>
    <row r="391" spans="2:21">
      <c r="B391" s="94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</row>
    <row r="392" spans="2:21">
      <c r="B392" s="94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</row>
    <row r="393" spans="2:21">
      <c r="B393" s="94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</row>
    <row r="394" spans="2:21">
      <c r="B394" s="94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</row>
    <row r="395" spans="2:21">
      <c r="B395" s="94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</row>
    <row r="396" spans="2:21">
      <c r="B396" s="94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</row>
    <row r="397" spans="2:21">
      <c r="B397" s="94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</row>
    <row r="398" spans="2:21">
      <c r="B398" s="94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</row>
    <row r="399" spans="2:21">
      <c r="B399" s="94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</row>
    <row r="400" spans="2:21">
      <c r="B400" s="94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</row>
    <row r="401" spans="2:21">
      <c r="B401" s="94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</row>
    <row r="402" spans="2:21">
      <c r="B402" s="94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</row>
    <row r="403" spans="2:21">
      <c r="B403" s="94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</row>
    <row r="404" spans="2:21">
      <c r="B404" s="94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</row>
    <row r="405" spans="2:21">
      <c r="B405" s="94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</row>
    <row r="406" spans="2:21">
      <c r="B406" s="94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</row>
    <row r="407" spans="2:21">
      <c r="B407" s="94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</row>
    <row r="408" spans="2:21">
      <c r="B408" s="94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</row>
    <row r="409" spans="2:21">
      <c r="B409" s="94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</row>
    <row r="410" spans="2:21">
      <c r="B410" s="94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</row>
    <row r="411" spans="2:21">
      <c r="B411" s="94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</row>
    <row r="412" spans="2:21">
      <c r="B412" s="94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</row>
    <row r="413" spans="2:21">
      <c r="B413" s="94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</row>
    <row r="414" spans="2:21">
      <c r="B414" s="94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</row>
    <row r="415" spans="2:21">
      <c r="B415" s="94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</row>
    <row r="416" spans="2:21">
      <c r="B416" s="94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</row>
    <row r="417" spans="2:21">
      <c r="B417" s="94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2:21">
      <c r="B418" s="94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</row>
    <row r="419" spans="2:21">
      <c r="B419" s="94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</row>
    <row r="420" spans="2:21">
      <c r="B420" s="94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</row>
    <row r="421" spans="2:21">
      <c r="B421" s="94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</row>
    <row r="422" spans="2:21">
      <c r="B422" s="94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</row>
    <row r="423" spans="2:21">
      <c r="B423" s="94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</row>
    <row r="424" spans="2:21">
      <c r="B424" s="94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</row>
    <row r="425" spans="2:21">
      <c r="B425" s="94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</row>
    <row r="426" spans="2:21">
      <c r="B426" s="94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</row>
    <row r="427" spans="2:21">
      <c r="B427" s="94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</row>
    <row r="428" spans="2:21">
      <c r="B428" s="94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</row>
    <row r="429" spans="2:21">
      <c r="B429" s="94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</row>
    <row r="430" spans="2:21">
      <c r="B430" s="94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</row>
    <row r="431" spans="2:21">
      <c r="B431" s="94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</row>
    <row r="432" spans="2:21">
      <c r="B432" s="94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</row>
    <row r="433" spans="2:21">
      <c r="B433" s="94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</row>
    <row r="434" spans="2:21">
      <c r="B434" s="94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</row>
    <row r="435" spans="2:21">
      <c r="B435" s="94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</row>
    <row r="436" spans="2:21">
      <c r="B436" s="94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</row>
    <row r="437" spans="2:21">
      <c r="B437" s="94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</row>
    <row r="438" spans="2:21">
      <c r="B438" s="94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</row>
    <row r="439" spans="2:21">
      <c r="B439" s="94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</row>
    <row r="440" spans="2:21">
      <c r="B440" s="94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</row>
    <row r="441" spans="2:21">
      <c r="B441" s="94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</row>
    <row r="442" spans="2:21">
      <c r="B442" s="94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</row>
    <row r="443" spans="2:21">
      <c r="B443" s="94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</row>
    <row r="444" spans="2:21">
      <c r="B444" s="94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</row>
    <row r="445" spans="2:21">
      <c r="B445" s="94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</row>
    <row r="446" spans="2:21">
      <c r="B446" s="94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</row>
    <row r="447" spans="2:21">
      <c r="B447" s="94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</row>
    <row r="448" spans="2:21">
      <c r="B448" s="94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</row>
    <row r="449" spans="2:21">
      <c r="B449" s="94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</row>
    <row r="450" spans="2:21">
      <c r="B450" s="94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</row>
    <row r="451" spans="2:21">
      <c r="B451" s="94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</row>
    <row r="452" spans="2:21">
      <c r="B452" s="94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</row>
    <row r="453" spans="2:21">
      <c r="B453" s="94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</row>
    <row r="454" spans="2:21">
      <c r="B454" s="94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</row>
    <row r="455" spans="2:21">
      <c r="B455" s="94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</row>
    <row r="456" spans="2:21">
      <c r="B456" s="94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</row>
    <row r="457" spans="2:21">
      <c r="B457" s="94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</row>
    <row r="458" spans="2:21">
      <c r="B458" s="94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</row>
    <row r="459" spans="2:21">
      <c r="B459" s="94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</row>
    <row r="460" spans="2:21">
      <c r="B460" s="94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</row>
    <row r="461" spans="2:21">
      <c r="B461" s="94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</row>
    <row r="462" spans="2:21">
      <c r="B462" s="94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</row>
    <row r="463" spans="2:21">
      <c r="B463" s="94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</row>
    <row r="464" spans="2:21">
      <c r="B464" s="94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</row>
    <row r="465" spans="2:21">
      <c r="B465" s="94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</row>
    <row r="466" spans="2:21">
      <c r="B466" s="94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</row>
    <row r="467" spans="2:21">
      <c r="B467" s="94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</row>
    <row r="468" spans="2:21">
      <c r="B468" s="94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</row>
    <row r="469" spans="2:21">
      <c r="B469" s="94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</row>
    <row r="470" spans="2:21">
      <c r="B470" s="94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</row>
    <row r="471" spans="2:21">
      <c r="B471" s="94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</row>
    <row r="472" spans="2:21">
      <c r="B472" s="94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</row>
    <row r="473" spans="2:21">
      <c r="B473" s="94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</row>
    <row r="474" spans="2:21">
      <c r="B474" s="94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</row>
    <row r="475" spans="2:21">
      <c r="B475" s="94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</row>
    <row r="476" spans="2:21">
      <c r="B476" s="94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</row>
    <row r="477" spans="2:21">
      <c r="B477" s="94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</row>
    <row r="478" spans="2:21">
      <c r="B478" s="94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</row>
    <row r="479" spans="2:21">
      <c r="B479" s="94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</row>
    <row r="480" spans="2:21">
      <c r="B480" s="94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</row>
    <row r="481" spans="2:21">
      <c r="B481" s="94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</row>
    <row r="482" spans="2:21">
      <c r="B482" s="94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</row>
    <row r="483" spans="2:21">
      <c r="B483" s="94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</row>
    <row r="484" spans="2:21">
      <c r="B484" s="94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</row>
    <row r="485" spans="2:21">
      <c r="B485" s="94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</row>
    <row r="486" spans="2:21">
      <c r="B486" s="94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</row>
    <row r="487" spans="2:21">
      <c r="B487" s="94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</row>
    <row r="488" spans="2:21">
      <c r="B488" s="94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</row>
    <row r="489" spans="2:21">
      <c r="B489" s="94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</row>
    <row r="490" spans="2:21">
      <c r="B490" s="94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</row>
    <row r="491" spans="2:21">
      <c r="B491" s="94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</row>
    <row r="492" spans="2:21">
      <c r="B492" s="94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</row>
    <row r="493" spans="2:21">
      <c r="B493" s="94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</row>
    <row r="494" spans="2:21">
      <c r="B494" s="94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</row>
    <row r="495" spans="2:21">
      <c r="B495" s="94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</row>
    <row r="496" spans="2:21">
      <c r="B496" s="94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</row>
    <row r="497" spans="2:21">
      <c r="B497" s="94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</row>
    <row r="498" spans="2:21">
      <c r="B498" s="94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</row>
    <row r="499" spans="2:21">
      <c r="B499" s="94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</row>
    <row r="500" spans="2:21">
      <c r="B500" s="94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</row>
    <row r="501" spans="2:21">
      <c r="B501" s="94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</row>
    <row r="502" spans="2:21">
      <c r="B502" s="94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</row>
    <row r="503" spans="2:21">
      <c r="B503" s="94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</row>
    <row r="504" spans="2:21">
      <c r="B504" s="94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</row>
    <row r="505" spans="2:21">
      <c r="B505" s="94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</row>
    <row r="506" spans="2:21">
      <c r="B506" s="94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</row>
    <row r="507" spans="2:21">
      <c r="B507" s="94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</row>
    <row r="508" spans="2:21">
      <c r="B508" s="94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</row>
    <row r="509" spans="2:21">
      <c r="B509" s="94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</row>
    <row r="510" spans="2:21">
      <c r="B510" s="94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</row>
    <row r="511" spans="2:21">
      <c r="B511" s="94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</row>
    <row r="512" spans="2:21">
      <c r="B512" s="94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</row>
    <row r="513" spans="2:21">
      <c r="B513" s="94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</row>
    <row r="514" spans="2:21">
      <c r="B514" s="94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</row>
    <row r="515" spans="2:21">
      <c r="B515" s="94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</row>
    <row r="516" spans="2:21">
      <c r="B516" s="94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</row>
    <row r="517" spans="2:21">
      <c r="B517" s="94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</row>
    <row r="518" spans="2:21">
      <c r="B518" s="94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</row>
    <row r="519" spans="2:21">
      <c r="B519" s="94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</row>
    <row r="520" spans="2:21">
      <c r="B520" s="94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</row>
    <row r="521" spans="2:21">
      <c r="B521" s="94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</row>
    <row r="522" spans="2:21">
      <c r="B522" s="94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</row>
    <row r="523" spans="2:21">
      <c r="B523" s="94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</row>
    <row r="524" spans="2:2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</row>
    <row r="525" spans="2:21">
      <c r="B525" s="94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</row>
    <row r="526" spans="2:21">
      <c r="B526" s="94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</row>
    <row r="527" spans="2:21">
      <c r="B527" s="94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</row>
    <row r="528" spans="2:21">
      <c r="B528" s="94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</row>
    <row r="529" spans="2:21">
      <c r="B529" s="94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</row>
    <row r="530" spans="2:21">
      <c r="B530" s="94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</row>
    <row r="531" spans="2:21">
      <c r="B531" s="94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</row>
    <row r="532" spans="2:21">
      <c r="B532" s="94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</row>
    <row r="533" spans="2:21">
      <c r="B533" s="94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</row>
    <row r="534" spans="2:21">
      <c r="B534" s="94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</row>
    <row r="535" spans="2:21">
      <c r="B535" s="94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</row>
    <row r="536" spans="2:21">
      <c r="B536" s="94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</row>
    <row r="537" spans="2:21">
      <c r="B537" s="94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</row>
    <row r="538" spans="2:21">
      <c r="B538" s="94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</row>
    <row r="539" spans="2:21">
      <c r="B539" s="94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</row>
    <row r="540" spans="2:21">
      <c r="B540" s="94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</row>
    <row r="541" spans="2:21"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</row>
    <row r="542" spans="2:21">
      <c r="B542" s="94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</row>
    <row r="543" spans="2:21">
      <c r="B543" s="94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</row>
    <row r="544" spans="2:21">
      <c r="B544" s="94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</row>
    <row r="545" spans="2:21">
      <c r="B545" s="94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</row>
    <row r="546" spans="2:21">
      <c r="B546" s="94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</row>
    <row r="547" spans="2:21">
      <c r="B547" s="94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</row>
    <row r="548" spans="2:21">
      <c r="B548" s="94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</row>
    <row r="549" spans="2:21">
      <c r="B549" s="94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</row>
    <row r="550" spans="2:21">
      <c r="B550" s="94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</row>
    <row r="551" spans="2:21">
      <c r="B551" s="94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</row>
    <row r="552" spans="2:21">
      <c r="B552" s="94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</row>
    <row r="553" spans="2:21">
      <c r="B553" s="94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</row>
    <row r="554" spans="2:21">
      <c r="B554" s="94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</row>
    <row r="555" spans="2:21">
      <c r="B555" s="94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</row>
    <row r="556" spans="2:21">
      <c r="B556" s="94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</row>
    <row r="557" spans="2:21">
      <c r="B557" s="94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</row>
    <row r="558" spans="2:21">
      <c r="B558" s="94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</row>
    <row r="559" spans="2:21">
      <c r="B559" s="94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</row>
    <row r="560" spans="2:21">
      <c r="B560" s="94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</row>
    <row r="561" spans="2:21">
      <c r="B561" s="94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</row>
    <row r="562" spans="2:21">
      <c r="B562" s="94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</row>
    <row r="563" spans="2:21">
      <c r="B563" s="94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</row>
    <row r="564" spans="2:21">
      <c r="B564" s="94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</row>
    <row r="565" spans="2:21">
      <c r="B565" s="94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</row>
    <row r="566" spans="2:21">
      <c r="B566" s="94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</row>
    <row r="567" spans="2:21">
      <c r="B567" s="94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</row>
    <row r="568" spans="2:21">
      <c r="B568" s="94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</row>
    <row r="569" spans="2:21">
      <c r="B569" s="94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</row>
    <row r="570" spans="2:21">
      <c r="B570" s="94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</row>
    <row r="571" spans="2:21">
      <c r="B571" s="94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</row>
    <row r="572" spans="2:21">
      <c r="B572" s="94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</row>
    <row r="573" spans="2:21">
      <c r="B573" s="94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</row>
    <row r="574" spans="2:21">
      <c r="B574" s="94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</row>
    <row r="575" spans="2:21">
      <c r="B575" s="94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</row>
    <row r="576" spans="2:21">
      <c r="B576" s="94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</row>
    <row r="577" spans="2:21">
      <c r="B577" s="94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</row>
    <row r="578" spans="2:21">
      <c r="B578" s="94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</row>
    <row r="579" spans="2:21">
      <c r="B579" s="94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</row>
    <row r="580" spans="2:21">
      <c r="B580" s="94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</row>
    <row r="581" spans="2:21">
      <c r="B581" s="94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</row>
    <row r="582" spans="2:21">
      <c r="B582" s="94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</row>
    <row r="583" spans="2:21">
      <c r="B583" s="94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</row>
    <row r="584" spans="2:21">
      <c r="B584" s="94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</row>
    <row r="585" spans="2:21">
      <c r="B585" s="94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</row>
    <row r="586" spans="2:21">
      <c r="B586" s="94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</row>
    <row r="587" spans="2:21">
      <c r="B587" s="94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</row>
    <row r="588" spans="2:21">
      <c r="B588" s="94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</row>
    <row r="589" spans="2:21">
      <c r="B589" s="94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</row>
    <row r="590" spans="2:21">
      <c r="B590" s="94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</row>
    <row r="591" spans="2:21">
      <c r="B591" s="94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</row>
    <row r="592" spans="2:21">
      <c r="B592" s="94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</row>
    <row r="593" spans="2:21">
      <c r="B593" s="94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</row>
    <row r="594" spans="2:21">
      <c r="B594" s="94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</row>
    <row r="595" spans="2:21">
      <c r="B595" s="94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</row>
    <row r="596" spans="2:21">
      <c r="B596" s="94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</row>
    <row r="597" spans="2:21">
      <c r="B597" s="94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</row>
    <row r="598" spans="2:21">
      <c r="B598" s="94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</row>
    <row r="599" spans="2:21">
      <c r="B599" s="94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</row>
    <row r="600" spans="2:21">
      <c r="B600" s="94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</row>
    <row r="601" spans="2:21">
      <c r="B601" s="94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</row>
    <row r="602" spans="2:21">
      <c r="B602" s="94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</row>
    <row r="603" spans="2:21">
      <c r="B603" s="94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</row>
    <row r="604" spans="2:21">
      <c r="B604" s="94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</row>
    <row r="605" spans="2:21">
      <c r="B605" s="94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</row>
    <row r="606" spans="2:21">
      <c r="B606" s="94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</row>
    <row r="607" spans="2:21">
      <c r="B607" s="94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</row>
    <row r="608" spans="2:21">
      <c r="B608" s="94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</row>
    <row r="609" spans="2:21">
      <c r="B609" s="94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</row>
    <row r="610" spans="2:21">
      <c r="B610" s="94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</row>
    <row r="611" spans="2:21">
      <c r="B611" s="94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</row>
    <row r="612" spans="2:21">
      <c r="B612" s="94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</row>
    <row r="613" spans="2:21">
      <c r="B613" s="94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</row>
    <row r="614" spans="2:21">
      <c r="B614" s="94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</row>
    <row r="615" spans="2:21">
      <c r="B615" s="94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</row>
    <row r="616" spans="2:21">
      <c r="B616" s="94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</row>
    <row r="617" spans="2:21">
      <c r="B617" s="94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</row>
    <row r="618" spans="2:21">
      <c r="B618" s="94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</row>
    <row r="619" spans="2:21">
      <c r="B619" s="94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</row>
    <row r="620" spans="2:21">
      <c r="B620" s="94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</row>
    <row r="621" spans="2:21">
      <c r="B621" s="94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</row>
    <row r="622" spans="2:21">
      <c r="B622" s="94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</row>
    <row r="623" spans="2:21">
      <c r="B623" s="94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</row>
    <row r="624" spans="2:21">
      <c r="B624" s="94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</row>
    <row r="625" spans="2:21">
      <c r="B625" s="94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</row>
    <row r="626" spans="2:21">
      <c r="B626" s="94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</row>
    <row r="627" spans="2:21">
      <c r="B627" s="94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</row>
    <row r="628" spans="2:21">
      <c r="B628" s="94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</row>
    <row r="629" spans="2:21">
      <c r="B629" s="94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</row>
    <row r="630" spans="2:21">
      <c r="B630" s="94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</row>
    <row r="631" spans="2:21">
      <c r="B631" s="94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</row>
    <row r="632" spans="2:21">
      <c r="B632" s="94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</row>
    <row r="633" spans="2:21">
      <c r="B633" s="94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</row>
    <row r="634" spans="2:21">
      <c r="B634" s="94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</row>
    <row r="635" spans="2:21">
      <c r="B635" s="94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</row>
    <row r="636" spans="2:21">
      <c r="B636" s="94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</row>
    <row r="637" spans="2:21">
      <c r="B637" s="94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</row>
    <row r="638" spans="2:21">
      <c r="B638" s="94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</row>
    <row r="639" spans="2:21">
      <c r="B639" s="94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</row>
    <row r="640" spans="2:21">
      <c r="B640" s="94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</row>
    <row r="641" spans="2:21">
      <c r="B641" s="94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</row>
    <row r="642" spans="2:21">
      <c r="B642" s="94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</row>
    <row r="643" spans="2:21">
      <c r="B643" s="94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</row>
    <row r="644" spans="2:21">
      <c r="B644" s="94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</row>
    <row r="645" spans="2:21">
      <c r="B645" s="94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</row>
    <row r="646" spans="2:21">
      <c r="B646" s="94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</row>
    <row r="647" spans="2:21">
      <c r="B647" s="94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</row>
    <row r="648" spans="2:21">
      <c r="B648" s="94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</row>
    <row r="649" spans="2:21">
      <c r="B649" s="94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</row>
    <row r="650" spans="2:21">
      <c r="B650" s="94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</row>
    <row r="651" spans="2:21">
      <c r="B651" s="94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</row>
    <row r="652" spans="2:21">
      <c r="B652" s="94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</row>
    <row r="653" spans="2:21">
      <c r="B653" s="94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</row>
    <row r="654" spans="2:21">
      <c r="B654" s="94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</row>
    <row r="655" spans="2:21">
      <c r="B655" s="94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</row>
    <row r="656" spans="2:21">
      <c r="B656" s="94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</row>
    <row r="657" spans="2:21">
      <c r="B657" s="94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</row>
    <row r="658" spans="2:21">
      <c r="B658" s="94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</row>
    <row r="659" spans="2:21">
      <c r="B659" s="94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</row>
    <row r="660" spans="2:21">
      <c r="B660" s="94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</row>
    <row r="661" spans="2:21">
      <c r="B661" s="94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</row>
    <row r="662" spans="2:21">
      <c r="B662" s="94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</row>
    <row r="663" spans="2:21">
      <c r="B663" s="94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</row>
    <row r="664" spans="2:21">
      <c r="B664" s="94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</row>
    <row r="665" spans="2:21">
      <c r="B665" s="94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</row>
    <row r="666" spans="2:21">
      <c r="B666" s="94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</row>
    <row r="667" spans="2:21">
      <c r="B667" s="94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</row>
    <row r="668" spans="2:21">
      <c r="B668" s="94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</row>
    <row r="669" spans="2:21">
      <c r="B669" s="94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</row>
    <row r="670" spans="2:21">
      <c r="B670" s="94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</row>
    <row r="671" spans="2:21">
      <c r="B671" s="94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</row>
    <row r="672" spans="2:21">
      <c r="B672" s="94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</row>
    <row r="673" spans="2:21">
      <c r="B673" s="94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</row>
    <row r="674" spans="2:21">
      <c r="B674" s="94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</row>
    <row r="675" spans="2:21">
      <c r="B675" s="94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</row>
    <row r="676" spans="2:21">
      <c r="B676" s="94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</row>
    <row r="677" spans="2:21">
      <c r="B677" s="94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</row>
    <row r="678" spans="2:21">
      <c r="B678" s="94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</row>
    <row r="679" spans="2:21">
      <c r="B679" s="94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</row>
    <row r="680" spans="2:21">
      <c r="B680" s="94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</row>
    <row r="681" spans="2:21">
      <c r="B681" s="94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</row>
    <row r="682" spans="2:21">
      <c r="B682" s="94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</row>
    <row r="683" spans="2:21">
      <c r="B683" s="94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</row>
    <row r="684" spans="2:21">
      <c r="B684" s="94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</row>
    <row r="685" spans="2:21">
      <c r="B685" s="94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</row>
    <row r="686" spans="2:21">
      <c r="B686" s="94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</row>
    <row r="687" spans="2:21">
      <c r="B687" s="94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</row>
    <row r="688" spans="2:21">
      <c r="B688" s="94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</row>
    <row r="689" spans="2:21">
      <c r="B689" s="94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</row>
    <row r="690" spans="2:21">
      <c r="B690" s="94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</row>
    <row r="691" spans="2:21">
      <c r="B691" s="94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</row>
    <row r="692" spans="2:21">
      <c r="B692" s="94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</row>
    <row r="693" spans="2:21">
      <c r="B693" s="94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</row>
    <row r="694" spans="2:21">
      <c r="B694" s="94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</row>
    <row r="695" spans="2:21">
      <c r="B695" s="94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</row>
    <row r="696" spans="2:21">
      <c r="B696" s="94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</row>
    <row r="697" spans="2:21">
      <c r="B697" s="94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</row>
    <row r="698" spans="2:21">
      <c r="B698" s="94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</row>
    <row r="699" spans="2:21">
      <c r="B699" s="94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</row>
    <row r="700" spans="2:21">
      <c r="B700" s="94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</row>
    <row r="701" spans="2:21">
      <c r="B701" s="94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</row>
    <row r="702" spans="2:21">
      <c r="B702" s="94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</row>
    <row r="703" spans="2:21">
      <c r="B703" s="94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</row>
    <row r="704" spans="2:21">
      <c r="B704" s="94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</row>
    <row r="705" spans="2:21">
      <c r="B705" s="94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</row>
    <row r="706" spans="2:21">
      <c r="B706" s="94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</row>
    <row r="707" spans="2:21">
      <c r="B707" s="94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</row>
    <row r="708" spans="2:21">
      <c r="B708" s="94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</row>
    <row r="709" spans="2:21">
      <c r="B709" s="94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</row>
    <row r="710" spans="2:21">
      <c r="B710" s="94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</row>
    <row r="711" spans="2:21">
      <c r="B711" s="94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</row>
    <row r="712" spans="2:21">
      <c r="B712" s="94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</row>
    <row r="713" spans="2:21">
      <c r="B713" s="94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</row>
    <row r="714" spans="2:21">
      <c r="B714" s="94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</row>
    <row r="715" spans="2:21">
      <c r="B715" s="94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</row>
    <row r="716" spans="2:21">
      <c r="B716" s="94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</row>
    <row r="717" spans="2:21">
      <c r="B717" s="94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</row>
    <row r="718" spans="2:21">
      <c r="B718" s="94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</row>
    <row r="719" spans="2:21">
      <c r="B719" s="94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</row>
    <row r="720" spans="2:21">
      <c r="B720" s="94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</row>
    <row r="721" spans="2:21">
      <c r="B721" s="94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</row>
    <row r="722" spans="2:21">
      <c r="B722" s="94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</row>
    <row r="723" spans="2:21">
      <c r="B723" s="94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</row>
    <row r="724" spans="2:21">
      <c r="B724" s="94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</row>
    <row r="725" spans="2:21">
      <c r="B725" s="94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</row>
    <row r="726" spans="2:21">
      <c r="B726" s="94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</row>
    <row r="727" spans="2:21">
      <c r="B727" s="94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</row>
    <row r="728" spans="2:21">
      <c r="B728" s="94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</row>
    <row r="729" spans="2:21">
      <c r="B729" s="94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</row>
    <row r="730" spans="2:21">
      <c r="B730" s="94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</row>
    <row r="731" spans="2:21">
      <c r="B731" s="94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</row>
    <row r="732" spans="2:21">
      <c r="B732" s="94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</row>
    <row r="733" spans="2:21">
      <c r="B733" s="94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1000000}"/>
    <dataValidation type="list" allowBlank="1" showInputMessage="1" showErrorMessage="1" sqref="G555:G827" xr:uid="{00000000-0002-0000-0400-000000000000}">
      <formula1>#REF!</formula1>
    </dataValidation>
    <dataValidation type="list" allowBlank="1" showInputMessage="1" showErrorMessage="1" sqref="I12:I35 I37:I827 L12:L827 G12:G35 G37:G554 E12:E35 E37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4.14062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12152</v>
      </c>
    </row>
    <row r="6" spans="2:15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102</v>
      </c>
      <c r="I8" s="12" t="s">
        <v>205</v>
      </c>
      <c r="J8" s="12" t="s">
        <v>204</v>
      </c>
      <c r="K8" s="29" t="s">
        <v>219</v>
      </c>
      <c r="L8" s="12" t="s">
        <v>62</v>
      </c>
      <c r="M8" s="12" t="s">
        <v>59</v>
      </c>
      <c r="N8" s="12" t="s">
        <v>148</v>
      </c>
      <c r="O8" s="13" t="s">
        <v>150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74" t="s">
        <v>30</v>
      </c>
      <c r="C11" s="74"/>
      <c r="D11" s="75"/>
      <c r="E11" s="75"/>
      <c r="F11" s="74"/>
      <c r="G11" s="75"/>
      <c r="H11" s="75"/>
      <c r="I11" s="77"/>
      <c r="J11" s="99"/>
      <c r="K11" s="77">
        <v>2.2949318460000003</v>
      </c>
      <c r="L11" s="77">
        <f>L12+L187</f>
        <v>10737.677794612002</v>
      </c>
      <c r="M11" s="78"/>
      <c r="N11" s="78">
        <f t="shared" ref="N11:N47" si="0">IFERROR(L11/$L$11,0)</f>
        <v>1</v>
      </c>
      <c r="O11" s="78">
        <f>L11/'סכום נכסי הקרן'!$C$42</f>
        <v>7.0435279750952456E-2</v>
      </c>
    </row>
    <row r="12" spans="2:15">
      <c r="B12" s="79" t="s">
        <v>197</v>
      </c>
      <c r="C12" s="80"/>
      <c r="D12" s="81"/>
      <c r="E12" s="81"/>
      <c r="F12" s="80"/>
      <c r="G12" s="81"/>
      <c r="H12" s="81"/>
      <c r="I12" s="83"/>
      <c r="J12" s="101"/>
      <c r="K12" s="83">
        <v>2.0221250760000005</v>
      </c>
      <c r="L12" s="83">
        <f>L13+L49+L115</f>
        <v>8095.4743299050006</v>
      </c>
      <c r="M12" s="84"/>
      <c r="N12" s="84">
        <f t="shared" si="0"/>
        <v>0.75393157484825835</v>
      </c>
      <c r="O12" s="84">
        <f>L12/'סכום נכסי הקרן'!$C$42</f>
        <v>5.3103381387513228E-2</v>
      </c>
    </row>
    <row r="13" spans="2:15">
      <c r="B13" s="85" t="s">
        <v>934</v>
      </c>
      <c r="C13" s="80"/>
      <c r="D13" s="81"/>
      <c r="E13" s="81"/>
      <c r="F13" s="80"/>
      <c r="G13" s="81"/>
      <c r="H13" s="81"/>
      <c r="I13" s="83"/>
      <c r="J13" s="101"/>
      <c r="K13" s="83">
        <v>1.8906975310000003</v>
      </c>
      <c r="L13" s="83">
        <v>4986.1369595440001</v>
      </c>
      <c r="M13" s="84"/>
      <c r="N13" s="84">
        <f t="shared" si="0"/>
        <v>0.46435896614871097</v>
      </c>
      <c r="O13" s="84">
        <f>L13/'סכום נכסי הקרן'!$C$42</f>
        <v>3.2707253685547513E-2</v>
      </c>
    </row>
    <row r="14" spans="2:15">
      <c r="B14" s="86" t="s">
        <v>935</v>
      </c>
      <c r="C14" s="88" t="s">
        <v>936</v>
      </c>
      <c r="D14" s="89" t="s">
        <v>119</v>
      </c>
      <c r="E14" s="89" t="s">
        <v>316</v>
      </c>
      <c r="F14" s="88" t="s">
        <v>515</v>
      </c>
      <c r="G14" s="89" t="s">
        <v>340</v>
      </c>
      <c r="H14" s="89" t="s">
        <v>132</v>
      </c>
      <c r="I14" s="91">
        <v>4660.707464000001</v>
      </c>
      <c r="J14" s="103">
        <v>2442</v>
      </c>
      <c r="K14" s="91"/>
      <c r="L14" s="91">
        <v>113.81447628200002</v>
      </c>
      <c r="M14" s="92">
        <v>2.0767558241239855E-5</v>
      </c>
      <c r="N14" s="92">
        <f t="shared" si="0"/>
        <v>1.0599542886182554E-2</v>
      </c>
      <c r="O14" s="92">
        <f>L14/'סכום נכסי הקרן'!$C$42</f>
        <v>7.4658176842048605E-4</v>
      </c>
    </row>
    <row r="15" spans="2:15">
      <c r="B15" s="86" t="s">
        <v>937</v>
      </c>
      <c r="C15" s="88" t="s">
        <v>938</v>
      </c>
      <c r="D15" s="89" t="s">
        <v>119</v>
      </c>
      <c r="E15" s="89" t="s">
        <v>316</v>
      </c>
      <c r="F15" s="88" t="s">
        <v>933</v>
      </c>
      <c r="G15" s="89" t="s">
        <v>545</v>
      </c>
      <c r="H15" s="89" t="s">
        <v>132</v>
      </c>
      <c r="I15" s="91">
        <v>568.73097900000016</v>
      </c>
      <c r="J15" s="103">
        <v>29830</v>
      </c>
      <c r="K15" s="91"/>
      <c r="L15" s="91">
        <v>169.65245132400003</v>
      </c>
      <c r="M15" s="92">
        <v>1.0138544822459276E-5</v>
      </c>
      <c r="N15" s="92">
        <f t="shared" si="0"/>
        <v>1.5799733850193284E-2</v>
      </c>
      <c r="O15" s="92">
        <f>L15/'סכום נכסי הקרן'!$C$42</f>
        <v>1.1128586737289572E-3</v>
      </c>
    </row>
    <row r="16" spans="2:15">
      <c r="B16" s="86" t="s">
        <v>939</v>
      </c>
      <c r="C16" s="88" t="s">
        <v>940</v>
      </c>
      <c r="D16" s="89" t="s">
        <v>119</v>
      </c>
      <c r="E16" s="89" t="s">
        <v>316</v>
      </c>
      <c r="F16" s="88" t="s">
        <v>554</v>
      </c>
      <c r="G16" s="89" t="s">
        <v>417</v>
      </c>
      <c r="H16" s="89" t="s">
        <v>132</v>
      </c>
      <c r="I16" s="91">
        <v>17628.663299000003</v>
      </c>
      <c r="J16" s="103">
        <v>2010</v>
      </c>
      <c r="K16" s="91"/>
      <c r="L16" s="91">
        <v>354.3361323040001</v>
      </c>
      <c r="M16" s="92">
        <v>1.3672499591728995E-5</v>
      </c>
      <c r="N16" s="92">
        <f t="shared" si="0"/>
        <v>3.2999326212023276E-2</v>
      </c>
      <c r="O16" s="92">
        <f>L16/'סכום נכסי הקרן'!$C$42</f>
        <v>2.3243167733367973E-3</v>
      </c>
    </row>
    <row r="17" spans="2:15">
      <c r="B17" s="86" t="s">
        <v>941</v>
      </c>
      <c r="C17" s="88" t="s">
        <v>942</v>
      </c>
      <c r="D17" s="89" t="s">
        <v>119</v>
      </c>
      <c r="E17" s="89" t="s">
        <v>316</v>
      </c>
      <c r="F17" s="88" t="s">
        <v>658</v>
      </c>
      <c r="G17" s="89" t="s">
        <v>552</v>
      </c>
      <c r="H17" s="89" t="s">
        <v>132</v>
      </c>
      <c r="I17" s="91">
        <v>445.53523800000005</v>
      </c>
      <c r="J17" s="103">
        <v>77200</v>
      </c>
      <c r="K17" s="91">
        <v>0.82806472100000017</v>
      </c>
      <c r="L17" s="91">
        <v>344.78126815000007</v>
      </c>
      <c r="M17" s="92">
        <v>1.0046423160930655E-5</v>
      </c>
      <c r="N17" s="92">
        <f t="shared" si="0"/>
        <v>3.2109481653752533E-2</v>
      </c>
      <c r="O17" s="92">
        <f>L17/'סכום נכסי הקרן'!$C$42</f>
        <v>2.2616403229401352E-3</v>
      </c>
    </row>
    <row r="18" spans="2:15">
      <c r="B18" s="86" t="s">
        <v>943</v>
      </c>
      <c r="C18" s="88" t="s">
        <v>944</v>
      </c>
      <c r="D18" s="89" t="s">
        <v>119</v>
      </c>
      <c r="E18" s="89" t="s">
        <v>316</v>
      </c>
      <c r="F18" s="88" t="s">
        <v>945</v>
      </c>
      <c r="G18" s="89" t="s">
        <v>332</v>
      </c>
      <c r="H18" s="89" t="s">
        <v>132</v>
      </c>
      <c r="I18" s="91">
        <v>360.25005400000003</v>
      </c>
      <c r="J18" s="103">
        <v>2886</v>
      </c>
      <c r="K18" s="91"/>
      <c r="L18" s="91">
        <v>10.396816563000002</v>
      </c>
      <c r="M18" s="92">
        <v>2.0044797737560572E-6</v>
      </c>
      <c r="N18" s="92">
        <f t="shared" si="0"/>
        <v>9.6825559137348686E-4</v>
      </c>
      <c r="O18" s="92">
        <f>L18/'סכום נכסי הקרן'!$C$42</f>
        <v>6.8199353448815451E-5</v>
      </c>
    </row>
    <row r="19" spans="2:15">
      <c r="B19" s="86" t="s">
        <v>946</v>
      </c>
      <c r="C19" s="88" t="s">
        <v>947</v>
      </c>
      <c r="D19" s="89" t="s">
        <v>119</v>
      </c>
      <c r="E19" s="89" t="s">
        <v>316</v>
      </c>
      <c r="F19" s="88" t="s">
        <v>601</v>
      </c>
      <c r="G19" s="89" t="s">
        <v>478</v>
      </c>
      <c r="H19" s="89" t="s">
        <v>132</v>
      </c>
      <c r="I19" s="91">
        <v>107.77719100000002</v>
      </c>
      <c r="J19" s="103">
        <v>152880</v>
      </c>
      <c r="K19" s="91"/>
      <c r="L19" s="91">
        <v>164.76976929500003</v>
      </c>
      <c r="M19" s="92">
        <v>2.8131819200976005E-5</v>
      </c>
      <c r="N19" s="92">
        <f t="shared" si="0"/>
        <v>1.5345009642371548E-2</v>
      </c>
      <c r="O19" s="92">
        <f>L19/'סכום נכסי הקרן'!$C$42</f>
        <v>1.0808300469415028E-3</v>
      </c>
    </row>
    <row r="20" spans="2:15">
      <c r="B20" s="86" t="s">
        <v>948</v>
      </c>
      <c r="C20" s="88" t="s">
        <v>949</v>
      </c>
      <c r="D20" s="89" t="s">
        <v>119</v>
      </c>
      <c r="E20" s="89" t="s">
        <v>316</v>
      </c>
      <c r="F20" s="88" t="s">
        <v>358</v>
      </c>
      <c r="G20" s="89" t="s">
        <v>332</v>
      </c>
      <c r="H20" s="89" t="s">
        <v>132</v>
      </c>
      <c r="I20" s="91">
        <v>4877.9281500000006</v>
      </c>
      <c r="J20" s="103">
        <v>1943</v>
      </c>
      <c r="K20" s="91"/>
      <c r="L20" s="91">
        <v>94.778143953000026</v>
      </c>
      <c r="M20" s="92">
        <v>1.0376617939431531E-5</v>
      </c>
      <c r="N20" s="92">
        <f t="shared" si="0"/>
        <v>8.8266891376232396E-3</v>
      </c>
      <c r="O20" s="92">
        <f>L20/'סכום נכסי הקרן'!$C$42</f>
        <v>6.217103186831861E-4</v>
      </c>
    </row>
    <row r="21" spans="2:15">
      <c r="B21" s="86" t="s">
        <v>950</v>
      </c>
      <c r="C21" s="88" t="s">
        <v>951</v>
      </c>
      <c r="D21" s="89" t="s">
        <v>119</v>
      </c>
      <c r="E21" s="89" t="s">
        <v>316</v>
      </c>
      <c r="F21" s="88" t="s">
        <v>627</v>
      </c>
      <c r="G21" s="89" t="s">
        <v>545</v>
      </c>
      <c r="H21" s="89" t="s">
        <v>132</v>
      </c>
      <c r="I21" s="91">
        <v>2161.0329000000002</v>
      </c>
      <c r="J21" s="103">
        <v>6515</v>
      </c>
      <c r="K21" s="91"/>
      <c r="L21" s="91">
        <v>140.79129346200003</v>
      </c>
      <c r="M21" s="92">
        <v>1.8368922486741259E-5</v>
      </c>
      <c r="N21" s="92">
        <f t="shared" si="0"/>
        <v>1.3111894038452792E-2</v>
      </c>
      <c r="O21" s="92">
        <f>L21/'סכום נכסי הקרן'!$C$42</f>
        <v>9.2353992466326807E-4</v>
      </c>
    </row>
    <row r="22" spans="2:15">
      <c r="B22" s="86" t="s">
        <v>952</v>
      </c>
      <c r="C22" s="88" t="s">
        <v>953</v>
      </c>
      <c r="D22" s="89" t="s">
        <v>119</v>
      </c>
      <c r="E22" s="89" t="s">
        <v>316</v>
      </c>
      <c r="F22" s="88" t="s">
        <v>954</v>
      </c>
      <c r="G22" s="89" t="s">
        <v>126</v>
      </c>
      <c r="H22" s="89" t="s">
        <v>132</v>
      </c>
      <c r="I22" s="91">
        <v>900.57862100000011</v>
      </c>
      <c r="J22" s="103">
        <v>4750</v>
      </c>
      <c r="K22" s="91"/>
      <c r="L22" s="91">
        <v>42.777484492000006</v>
      </c>
      <c r="M22" s="92">
        <v>5.0854460542941805E-6</v>
      </c>
      <c r="N22" s="92">
        <f t="shared" si="0"/>
        <v>3.9838673976104102E-3</v>
      </c>
      <c r="O22" s="92">
        <f>L22/'סכום נכסי הקרן'!$C$42</f>
        <v>2.8060481464138815E-4</v>
      </c>
    </row>
    <row r="23" spans="2:15">
      <c r="B23" s="86" t="s">
        <v>955</v>
      </c>
      <c r="C23" s="88" t="s">
        <v>956</v>
      </c>
      <c r="D23" s="89" t="s">
        <v>119</v>
      </c>
      <c r="E23" s="89" t="s">
        <v>316</v>
      </c>
      <c r="F23" s="88" t="s">
        <v>630</v>
      </c>
      <c r="G23" s="89" t="s">
        <v>545</v>
      </c>
      <c r="H23" s="89" t="s">
        <v>132</v>
      </c>
      <c r="I23" s="91">
        <v>9507.9832080000015</v>
      </c>
      <c r="J23" s="103">
        <v>1200</v>
      </c>
      <c r="K23" s="91"/>
      <c r="L23" s="91">
        <v>114.09579850000001</v>
      </c>
      <c r="M23" s="92">
        <v>1.7355616382664787E-5</v>
      </c>
      <c r="N23" s="92">
        <f t="shared" si="0"/>
        <v>1.0625742426099942E-2</v>
      </c>
      <c r="O23" s="92">
        <f>L23/'סכום נכסי הקרן'!$C$42</f>
        <v>7.4842714034391365E-4</v>
      </c>
    </row>
    <row r="24" spans="2:15">
      <c r="B24" s="86" t="s">
        <v>957</v>
      </c>
      <c r="C24" s="88" t="s">
        <v>958</v>
      </c>
      <c r="D24" s="89" t="s">
        <v>119</v>
      </c>
      <c r="E24" s="89" t="s">
        <v>316</v>
      </c>
      <c r="F24" s="88" t="s">
        <v>363</v>
      </c>
      <c r="G24" s="89" t="s">
        <v>332</v>
      </c>
      <c r="H24" s="89" t="s">
        <v>132</v>
      </c>
      <c r="I24" s="91">
        <v>1252.6466460000001</v>
      </c>
      <c r="J24" s="103">
        <v>4872</v>
      </c>
      <c r="K24" s="91"/>
      <c r="L24" s="91">
        <v>61.028944613000007</v>
      </c>
      <c r="M24" s="92">
        <v>1.0082979411879765E-5</v>
      </c>
      <c r="N24" s="92">
        <f t="shared" si="0"/>
        <v>5.6836259925422024E-3</v>
      </c>
      <c r="O24" s="92">
        <f>L24/'סכום נכסי הקרן'!$C$42</f>
        <v>4.0032778678449483E-4</v>
      </c>
    </row>
    <row r="25" spans="2:15">
      <c r="B25" s="86" t="s">
        <v>959</v>
      </c>
      <c r="C25" s="88" t="s">
        <v>960</v>
      </c>
      <c r="D25" s="89" t="s">
        <v>119</v>
      </c>
      <c r="E25" s="89" t="s">
        <v>316</v>
      </c>
      <c r="F25" s="88" t="s">
        <v>503</v>
      </c>
      <c r="G25" s="89" t="s">
        <v>504</v>
      </c>
      <c r="H25" s="89" t="s">
        <v>132</v>
      </c>
      <c r="I25" s="91">
        <v>278.24932900000005</v>
      </c>
      <c r="J25" s="103">
        <v>5122</v>
      </c>
      <c r="K25" s="91"/>
      <c r="L25" s="91">
        <v>14.251930609</v>
      </c>
      <c r="M25" s="92">
        <v>2.7487696250276019E-6</v>
      </c>
      <c r="N25" s="92">
        <f t="shared" si="0"/>
        <v>1.3272823865278763E-3</v>
      </c>
      <c r="O25" s="92">
        <f>L25/'סכום נכסי הקרן'!$C$42</f>
        <v>9.3487506203602765E-5</v>
      </c>
    </row>
    <row r="26" spans="2:15">
      <c r="B26" s="86" t="s">
        <v>961</v>
      </c>
      <c r="C26" s="88" t="s">
        <v>962</v>
      </c>
      <c r="D26" s="89" t="s">
        <v>119</v>
      </c>
      <c r="E26" s="89" t="s">
        <v>316</v>
      </c>
      <c r="F26" s="88" t="s">
        <v>420</v>
      </c>
      <c r="G26" s="89" t="s">
        <v>155</v>
      </c>
      <c r="H26" s="89" t="s">
        <v>132</v>
      </c>
      <c r="I26" s="91">
        <v>27492.286450000003</v>
      </c>
      <c r="J26" s="103">
        <v>452.6</v>
      </c>
      <c r="K26" s="91"/>
      <c r="L26" s="91">
        <v>124.43008847200004</v>
      </c>
      <c r="M26" s="92">
        <v>9.936834792371647E-6</v>
      </c>
      <c r="N26" s="92">
        <f t="shared" si="0"/>
        <v>1.1588174915663524E-2</v>
      </c>
      <c r="O26" s="92">
        <f>L26/'סכום נכסי הקרן'!$C$42</f>
        <v>8.1621634198773016E-4</v>
      </c>
    </row>
    <row r="27" spans="2:15">
      <c r="B27" s="86" t="s">
        <v>963</v>
      </c>
      <c r="C27" s="88" t="s">
        <v>964</v>
      </c>
      <c r="D27" s="89" t="s">
        <v>119</v>
      </c>
      <c r="E27" s="89" t="s">
        <v>316</v>
      </c>
      <c r="F27" s="88" t="s">
        <v>368</v>
      </c>
      <c r="G27" s="89" t="s">
        <v>332</v>
      </c>
      <c r="H27" s="89" t="s">
        <v>132</v>
      </c>
      <c r="I27" s="91">
        <v>332.07338700000008</v>
      </c>
      <c r="J27" s="103">
        <v>33330</v>
      </c>
      <c r="K27" s="91"/>
      <c r="L27" s="91">
        <v>110.68005979400002</v>
      </c>
      <c r="M27" s="92">
        <v>1.3791640698842434E-5</v>
      </c>
      <c r="N27" s="92">
        <f t="shared" si="0"/>
        <v>1.0307634659100829E-2</v>
      </c>
      <c r="O27" s="92">
        <f>L27/'סכום נכסי הקרן'!$C$42</f>
        <v>7.2602113078438027E-4</v>
      </c>
    </row>
    <row r="28" spans="2:15">
      <c r="B28" s="86" t="s">
        <v>965</v>
      </c>
      <c r="C28" s="88" t="s">
        <v>966</v>
      </c>
      <c r="D28" s="89" t="s">
        <v>119</v>
      </c>
      <c r="E28" s="89" t="s">
        <v>316</v>
      </c>
      <c r="F28" s="88" t="s">
        <v>431</v>
      </c>
      <c r="G28" s="89" t="s">
        <v>318</v>
      </c>
      <c r="H28" s="89" t="s">
        <v>132</v>
      </c>
      <c r="I28" s="91">
        <v>536.66173800000013</v>
      </c>
      <c r="J28" s="103">
        <v>14420</v>
      </c>
      <c r="K28" s="91"/>
      <c r="L28" s="91">
        <v>77.386622666000008</v>
      </c>
      <c r="M28" s="92">
        <v>5.34896366033543E-6</v>
      </c>
      <c r="N28" s="92">
        <f t="shared" si="0"/>
        <v>7.2070166516666574E-3</v>
      </c>
      <c r="O28" s="92">
        <f>L28/'סכום נכסי הקרן'!$C$42</f>
        <v>5.076282340299136E-4</v>
      </c>
    </row>
    <row r="29" spans="2:15">
      <c r="B29" s="86" t="s">
        <v>967</v>
      </c>
      <c r="C29" s="88" t="s">
        <v>968</v>
      </c>
      <c r="D29" s="89" t="s">
        <v>119</v>
      </c>
      <c r="E29" s="89" t="s">
        <v>316</v>
      </c>
      <c r="F29" s="88" t="s">
        <v>436</v>
      </c>
      <c r="G29" s="89" t="s">
        <v>318</v>
      </c>
      <c r="H29" s="89" t="s">
        <v>132</v>
      </c>
      <c r="I29" s="91">
        <v>12542.697556000001</v>
      </c>
      <c r="J29" s="103">
        <v>1840</v>
      </c>
      <c r="K29" s="91"/>
      <c r="L29" s="91">
        <v>230.78563503000004</v>
      </c>
      <c r="M29" s="92">
        <v>1.0139517421527696E-5</v>
      </c>
      <c r="N29" s="92">
        <f t="shared" si="0"/>
        <v>2.149306763011688E-2</v>
      </c>
      <c r="O29" s="92">
        <f>L29/'סכום נכסי הקרן'!$C$42</f>
        <v>1.5138702312334231E-3</v>
      </c>
    </row>
    <row r="30" spans="2:15">
      <c r="B30" s="86" t="s">
        <v>969</v>
      </c>
      <c r="C30" s="88" t="s">
        <v>970</v>
      </c>
      <c r="D30" s="89" t="s">
        <v>119</v>
      </c>
      <c r="E30" s="89" t="s">
        <v>316</v>
      </c>
      <c r="F30" s="88" t="s">
        <v>971</v>
      </c>
      <c r="G30" s="89" t="s">
        <v>126</v>
      </c>
      <c r="H30" s="89" t="s">
        <v>132</v>
      </c>
      <c r="I30" s="91">
        <v>30.669899000000004</v>
      </c>
      <c r="J30" s="103">
        <v>42110</v>
      </c>
      <c r="K30" s="91"/>
      <c r="L30" s="91">
        <v>12.915094351000002</v>
      </c>
      <c r="M30" s="92">
        <v>1.6646684970300742E-6</v>
      </c>
      <c r="N30" s="92">
        <f t="shared" si="0"/>
        <v>1.202782817480386E-3</v>
      </c>
      <c r="O30" s="92">
        <f>L30/'סכום נכסי הקרן'!$C$42</f>
        <v>8.4718344228869771E-5</v>
      </c>
    </row>
    <row r="31" spans="2:15">
      <c r="B31" s="86" t="s">
        <v>972</v>
      </c>
      <c r="C31" s="88" t="s">
        <v>973</v>
      </c>
      <c r="D31" s="89" t="s">
        <v>119</v>
      </c>
      <c r="E31" s="89" t="s">
        <v>316</v>
      </c>
      <c r="F31" s="88" t="s">
        <v>441</v>
      </c>
      <c r="G31" s="89" t="s">
        <v>442</v>
      </c>
      <c r="H31" s="89" t="s">
        <v>132</v>
      </c>
      <c r="I31" s="91">
        <v>2709.0139990000002</v>
      </c>
      <c r="J31" s="103">
        <v>3725</v>
      </c>
      <c r="K31" s="91"/>
      <c r="L31" s="91">
        <v>100.91077145800001</v>
      </c>
      <c r="M31" s="92">
        <v>1.068063334211948E-5</v>
      </c>
      <c r="N31" s="92">
        <f t="shared" si="0"/>
        <v>9.3978207754227324E-3</v>
      </c>
      <c r="O31" s="92">
        <f>L31/'סכום נכסי הקרן'!$C$42</f>
        <v>6.6193813536621297E-4</v>
      </c>
    </row>
    <row r="32" spans="2:15">
      <c r="B32" s="86" t="s">
        <v>974</v>
      </c>
      <c r="C32" s="88" t="s">
        <v>975</v>
      </c>
      <c r="D32" s="89" t="s">
        <v>119</v>
      </c>
      <c r="E32" s="89" t="s">
        <v>316</v>
      </c>
      <c r="F32" s="88" t="s">
        <v>444</v>
      </c>
      <c r="G32" s="89" t="s">
        <v>442</v>
      </c>
      <c r="H32" s="89" t="s">
        <v>132</v>
      </c>
      <c r="I32" s="91">
        <v>2203.6968130000005</v>
      </c>
      <c r="J32" s="103">
        <v>2884</v>
      </c>
      <c r="K32" s="91"/>
      <c r="L32" s="91">
        <v>63.554616095000007</v>
      </c>
      <c r="M32" s="92">
        <v>1.0489112657054962E-5</v>
      </c>
      <c r="N32" s="92">
        <f t="shared" si="0"/>
        <v>5.9188417934174474E-3</v>
      </c>
      <c r="O32" s="92">
        <f>L32/'סכום נכסי הקרן'!$C$42</f>
        <v>4.1689527752098707E-4</v>
      </c>
    </row>
    <row r="33" spans="2:15">
      <c r="B33" s="86" t="s">
        <v>976</v>
      </c>
      <c r="C33" s="88" t="s">
        <v>977</v>
      </c>
      <c r="D33" s="89" t="s">
        <v>119</v>
      </c>
      <c r="E33" s="89" t="s">
        <v>316</v>
      </c>
      <c r="F33" s="88" t="s">
        <v>978</v>
      </c>
      <c r="G33" s="89" t="s">
        <v>478</v>
      </c>
      <c r="H33" s="89" t="s">
        <v>132</v>
      </c>
      <c r="I33" s="91">
        <v>51.02603100000001</v>
      </c>
      <c r="J33" s="103">
        <v>97110</v>
      </c>
      <c r="K33" s="91"/>
      <c r="L33" s="91">
        <v>49.551378588000006</v>
      </c>
      <c r="M33" s="92">
        <v>6.6247010343542728E-6</v>
      </c>
      <c r="N33" s="92">
        <f t="shared" si="0"/>
        <v>4.6147201970303219E-3</v>
      </c>
      <c r="O33" s="92">
        <f>L33/'סכום נכסי הקרן'!$C$42</f>
        <v>3.2503910805020111E-4</v>
      </c>
    </row>
    <row r="34" spans="2:15">
      <c r="B34" s="86" t="s">
        <v>979</v>
      </c>
      <c r="C34" s="88" t="s">
        <v>980</v>
      </c>
      <c r="D34" s="89" t="s">
        <v>119</v>
      </c>
      <c r="E34" s="89" t="s">
        <v>316</v>
      </c>
      <c r="F34" s="88" t="s">
        <v>981</v>
      </c>
      <c r="G34" s="89" t="s">
        <v>982</v>
      </c>
      <c r="H34" s="89" t="s">
        <v>132</v>
      </c>
      <c r="I34" s="91">
        <v>544.55489200000011</v>
      </c>
      <c r="J34" s="103">
        <v>13670</v>
      </c>
      <c r="K34" s="91"/>
      <c r="L34" s="91">
        <v>74.440653676000011</v>
      </c>
      <c r="M34" s="92">
        <v>4.9449643443622814E-6</v>
      </c>
      <c r="N34" s="92">
        <f t="shared" si="0"/>
        <v>6.9326585412493157E-3</v>
      </c>
      <c r="O34" s="92">
        <f>L34/'סכום נכסי הקרן'!$C$42</f>
        <v>4.883037437707255E-4</v>
      </c>
    </row>
    <row r="35" spans="2:15">
      <c r="B35" s="86" t="s">
        <v>983</v>
      </c>
      <c r="C35" s="88" t="s">
        <v>984</v>
      </c>
      <c r="D35" s="89" t="s">
        <v>119</v>
      </c>
      <c r="E35" s="89" t="s">
        <v>316</v>
      </c>
      <c r="F35" s="88" t="s">
        <v>689</v>
      </c>
      <c r="G35" s="89" t="s">
        <v>690</v>
      </c>
      <c r="H35" s="89" t="s">
        <v>132</v>
      </c>
      <c r="I35" s="91">
        <v>2594.2107250000004</v>
      </c>
      <c r="J35" s="103">
        <v>2795</v>
      </c>
      <c r="K35" s="91"/>
      <c r="L35" s="91">
        <v>72.508189760000008</v>
      </c>
      <c r="M35" s="92">
        <v>2.3154896817758714E-6</v>
      </c>
      <c r="N35" s="92">
        <f t="shared" si="0"/>
        <v>6.7526881646964186E-3</v>
      </c>
      <c r="O35" s="92">
        <f>L35/'סכום נכסי הקרן'!$C$42</f>
        <v>4.756274799513379E-4</v>
      </c>
    </row>
    <row r="36" spans="2:15">
      <c r="B36" s="86" t="s">
        <v>985</v>
      </c>
      <c r="C36" s="88" t="s">
        <v>986</v>
      </c>
      <c r="D36" s="89" t="s">
        <v>119</v>
      </c>
      <c r="E36" s="89" t="s">
        <v>316</v>
      </c>
      <c r="F36" s="88" t="s">
        <v>317</v>
      </c>
      <c r="G36" s="89" t="s">
        <v>318</v>
      </c>
      <c r="H36" s="89" t="s">
        <v>132</v>
      </c>
      <c r="I36" s="91">
        <v>17494.502966000004</v>
      </c>
      <c r="J36" s="103">
        <v>2759</v>
      </c>
      <c r="K36" s="91"/>
      <c r="L36" s="91">
        <v>482.67333683600003</v>
      </c>
      <c r="M36" s="92">
        <v>1.1376520064534088E-5</v>
      </c>
      <c r="N36" s="92">
        <f t="shared" si="0"/>
        <v>4.4951370870729417E-2</v>
      </c>
      <c r="O36" s="92">
        <f>L36/'סכום נכסי הקרן'!$C$42</f>
        <v>3.1661623824686415E-3</v>
      </c>
    </row>
    <row r="37" spans="2:15">
      <c r="B37" s="86" t="s">
        <v>987</v>
      </c>
      <c r="C37" s="88" t="s">
        <v>988</v>
      </c>
      <c r="D37" s="89" t="s">
        <v>119</v>
      </c>
      <c r="E37" s="89" t="s">
        <v>316</v>
      </c>
      <c r="F37" s="88" t="s">
        <v>384</v>
      </c>
      <c r="G37" s="89" t="s">
        <v>332</v>
      </c>
      <c r="H37" s="89" t="s">
        <v>132</v>
      </c>
      <c r="I37" s="91">
        <v>18832.452185000002</v>
      </c>
      <c r="J37" s="103">
        <v>902.1</v>
      </c>
      <c r="K37" s="91"/>
      <c r="L37" s="91">
        <v>169.88755116300001</v>
      </c>
      <c r="M37" s="92">
        <v>2.4947361080189288E-5</v>
      </c>
      <c r="N37" s="92">
        <f t="shared" si="0"/>
        <v>1.5821628699666041E-2</v>
      </c>
      <c r="O37" s="92">
        <f>L37/'סכום נכסי הקרן'!$C$42</f>
        <v>1.1144008435766757E-3</v>
      </c>
    </row>
    <row r="38" spans="2:15">
      <c r="B38" s="86" t="s">
        <v>989</v>
      </c>
      <c r="C38" s="88" t="s">
        <v>990</v>
      </c>
      <c r="D38" s="89" t="s">
        <v>119</v>
      </c>
      <c r="E38" s="89" t="s">
        <v>316</v>
      </c>
      <c r="F38" s="88" t="s">
        <v>321</v>
      </c>
      <c r="G38" s="89" t="s">
        <v>318</v>
      </c>
      <c r="H38" s="89" t="s">
        <v>132</v>
      </c>
      <c r="I38" s="91">
        <v>2885.6789229999999</v>
      </c>
      <c r="J38" s="103">
        <v>12330</v>
      </c>
      <c r="K38" s="91"/>
      <c r="L38" s="91">
        <v>355.80421126000005</v>
      </c>
      <c r="M38" s="92">
        <v>1.1212161395799139E-5</v>
      </c>
      <c r="N38" s="92">
        <f t="shared" si="0"/>
        <v>3.3136048414354267E-2</v>
      </c>
      <c r="O38" s="92">
        <f>L38/'סכום נכסי הקרן'!$C$42</f>
        <v>2.3339468399061472E-3</v>
      </c>
    </row>
    <row r="39" spans="2:15">
      <c r="B39" s="86" t="s">
        <v>991</v>
      </c>
      <c r="C39" s="88" t="s">
        <v>992</v>
      </c>
      <c r="D39" s="89" t="s">
        <v>119</v>
      </c>
      <c r="E39" s="89" t="s">
        <v>316</v>
      </c>
      <c r="F39" s="88" t="s">
        <v>390</v>
      </c>
      <c r="G39" s="89" t="s">
        <v>332</v>
      </c>
      <c r="H39" s="89" t="s">
        <v>132</v>
      </c>
      <c r="I39" s="91">
        <v>841.21960300000001</v>
      </c>
      <c r="J39" s="103">
        <v>24000</v>
      </c>
      <c r="K39" s="91">
        <v>1.06263281</v>
      </c>
      <c r="L39" s="91">
        <v>202.95533741700007</v>
      </c>
      <c r="M39" s="92">
        <v>1.770962539499418E-5</v>
      </c>
      <c r="N39" s="92">
        <f t="shared" si="0"/>
        <v>1.8901231839796858E-2</v>
      </c>
      <c r="O39" s="92">
        <f>L39/'סכום נכסי הקרן'!$C$42</f>
        <v>1.3313135522737014E-3</v>
      </c>
    </row>
    <row r="40" spans="2:15">
      <c r="B40" s="86" t="s">
        <v>993</v>
      </c>
      <c r="C40" s="88" t="s">
        <v>994</v>
      </c>
      <c r="D40" s="89" t="s">
        <v>119</v>
      </c>
      <c r="E40" s="89" t="s">
        <v>316</v>
      </c>
      <c r="F40" s="88" t="s">
        <v>995</v>
      </c>
      <c r="G40" s="89" t="s">
        <v>982</v>
      </c>
      <c r="H40" s="89" t="s">
        <v>132</v>
      </c>
      <c r="I40" s="91">
        <v>120.68172300000002</v>
      </c>
      <c r="J40" s="103">
        <v>41920</v>
      </c>
      <c r="K40" s="91"/>
      <c r="L40" s="91">
        <v>50.589778433000006</v>
      </c>
      <c r="M40" s="92">
        <v>4.201306368999704E-6</v>
      </c>
      <c r="N40" s="92">
        <f t="shared" si="0"/>
        <v>4.7114263810733043E-3</v>
      </c>
      <c r="O40" s="92">
        <f>L40/'סכום נכסי הקרן'!$C$42</f>
        <v>3.3185063517691569E-4</v>
      </c>
    </row>
    <row r="41" spans="2:15">
      <c r="B41" s="86" t="s">
        <v>996</v>
      </c>
      <c r="C41" s="88" t="s">
        <v>997</v>
      </c>
      <c r="D41" s="89" t="s">
        <v>119</v>
      </c>
      <c r="E41" s="89" t="s">
        <v>316</v>
      </c>
      <c r="F41" s="88" t="s">
        <v>998</v>
      </c>
      <c r="G41" s="89" t="s">
        <v>126</v>
      </c>
      <c r="H41" s="89" t="s">
        <v>132</v>
      </c>
      <c r="I41" s="91">
        <v>8800.8864539999995</v>
      </c>
      <c r="J41" s="103">
        <v>1033</v>
      </c>
      <c r="K41" s="91"/>
      <c r="L41" s="91">
        <v>90.913157080000019</v>
      </c>
      <c r="M41" s="92">
        <v>7.4976795924255467E-6</v>
      </c>
      <c r="N41" s="92">
        <f t="shared" si="0"/>
        <v>8.466742886028748E-3</v>
      </c>
      <c r="O41" s="92">
        <f>L41/'סכום נכסי הקרן'!$C$42</f>
        <v>5.9635740375682132E-4</v>
      </c>
    </row>
    <row r="42" spans="2:15">
      <c r="B42" s="86" t="s">
        <v>999</v>
      </c>
      <c r="C42" s="88" t="s">
        <v>1000</v>
      </c>
      <c r="D42" s="89" t="s">
        <v>119</v>
      </c>
      <c r="E42" s="89" t="s">
        <v>316</v>
      </c>
      <c r="F42" s="88" t="s">
        <v>1001</v>
      </c>
      <c r="G42" s="89" t="s">
        <v>156</v>
      </c>
      <c r="H42" s="89" t="s">
        <v>132</v>
      </c>
      <c r="I42" s="91">
        <v>112.71939200000001</v>
      </c>
      <c r="J42" s="103">
        <v>75700</v>
      </c>
      <c r="K42" s="91"/>
      <c r="L42" s="91">
        <v>85.328579502000011</v>
      </c>
      <c r="M42" s="92">
        <v>1.7815281810529191E-6</v>
      </c>
      <c r="N42" s="92">
        <f t="shared" si="0"/>
        <v>7.9466511413498128E-3</v>
      </c>
      <c r="O42" s="92">
        <f>L42/'סכום נכסי הקרן'!$C$42</f>
        <v>5.5972459622419973E-4</v>
      </c>
    </row>
    <row r="43" spans="2:15">
      <c r="B43" s="86" t="s">
        <v>1002</v>
      </c>
      <c r="C43" s="88" t="s">
        <v>1003</v>
      </c>
      <c r="D43" s="89" t="s">
        <v>119</v>
      </c>
      <c r="E43" s="89" t="s">
        <v>316</v>
      </c>
      <c r="F43" s="88" t="s">
        <v>350</v>
      </c>
      <c r="G43" s="89" t="s">
        <v>332</v>
      </c>
      <c r="H43" s="89" t="s">
        <v>132</v>
      </c>
      <c r="I43" s="91">
        <v>1083.8508650000001</v>
      </c>
      <c r="J43" s="103">
        <v>20800</v>
      </c>
      <c r="K43" s="91"/>
      <c r="L43" s="91">
        <v>225.44098001200004</v>
      </c>
      <c r="M43" s="92">
        <v>8.9372985738924396E-6</v>
      </c>
      <c r="N43" s="92">
        <f t="shared" si="0"/>
        <v>2.0995319874947523E-2</v>
      </c>
      <c r="O43" s="92">
        <f>L43/'סכום נכסי הקרן'!$C$42</f>
        <v>1.4788112288526608E-3</v>
      </c>
    </row>
    <row r="44" spans="2:15">
      <c r="B44" s="86" t="s">
        <v>1004</v>
      </c>
      <c r="C44" s="88" t="s">
        <v>1005</v>
      </c>
      <c r="D44" s="89" t="s">
        <v>119</v>
      </c>
      <c r="E44" s="89" t="s">
        <v>316</v>
      </c>
      <c r="F44" s="88" t="s">
        <v>334</v>
      </c>
      <c r="G44" s="89" t="s">
        <v>318</v>
      </c>
      <c r="H44" s="89" t="s">
        <v>132</v>
      </c>
      <c r="I44" s="91">
        <v>14954.676700000002</v>
      </c>
      <c r="J44" s="103">
        <v>3038</v>
      </c>
      <c r="K44" s="91"/>
      <c r="L44" s="91">
        <v>454.32307814600006</v>
      </c>
      <c r="M44" s="92">
        <v>1.118301301243743E-5</v>
      </c>
      <c r="N44" s="92">
        <f t="shared" si="0"/>
        <v>4.2311111102064571E-2</v>
      </c>
      <c r="O44" s="92">
        <f>L44/'סכום נכסי הקרן'!$C$42</f>
        <v>2.9801949470475478E-3</v>
      </c>
    </row>
    <row r="45" spans="2:15">
      <c r="B45" s="86" t="s">
        <v>1006</v>
      </c>
      <c r="C45" s="88" t="s">
        <v>1007</v>
      </c>
      <c r="D45" s="89" t="s">
        <v>119</v>
      </c>
      <c r="E45" s="89" t="s">
        <v>316</v>
      </c>
      <c r="F45" s="88" t="s">
        <v>1008</v>
      </c>
      <c r="G45" s="89" t="s">
        <v>1009</v>
      </c>
      <c r="H45" s="89" t="s">
        <v>132</v>
      </c>
      <c r="I45" s="91">
        <v>1424.5194200000003</v>
      </c>
      <c r="J45" s="103">
        <v>8344</v>
      </c>
      <c r="K45" s="91"/>
      <c r="L45" s="91">
        <v>118.86190039300001</v>
      </c>
      <c r="M45" s="92">
        <v>1.2226309342420031E-5</v>
      </c>
      <c r="N45" s="92">
        <f t="shared" si="0"/>
        <v>1.1069609525128705E-2</v>
      </c>
      <c r="O45" s="92">
        <f>L45/'סכום נכסי הקרן'!$C$42</f>
        <v>7.7969104363624826E-4</v>
      </c>
    </row>
    <row r="46" spans="2:15">
      <c r="B46" s="86" t="s">
        <v>1010</v>
      </c>
      <c r="C46" s="88" t="s">
        <v>1011</v>
      </c>
      <c r="D46" s="89" t="s">
        <v>119</v>
      </c>
      <c r="E46" s="89" t="s">
        <v>316</v>
      </c>
      <c r="F46" s="88" t="s">
        <v>1012</v>
      </c>
      <c r="G46" s="89" t="s">
        <v>504</v>
      </c>
      <c r="H46" s="89" t="s">
        <v>132</v>
      </c>
      <c r="I46" s="91">
        <v>6003.9166650000006</v>
      </c>
      <c r="J46" s="103">
        <v>789.1</v>
      </c>
      <c r="K46" s="91"/>
      <c r="L46" s="91">
        <v>47.376906402000017</v>
      </c>
      <c r="M46" s="92">
        <v>1.2501360333042863E-5</v>
      </c>
      <c r="N46" s="92">
        <f t="shared" si="0"/>
        <v>4.4122115887825393E-3</v>
      </c>
      <c r="O46" s="92">
        <f>L46/'סכום נכסי הקרן'!$C$42</f>
        <v>3.1077535757629253E-4</v>
      </c>
    </row>
    <row r="47" spans="2:15">
      <c r="B47" s="86" t="s">
        <v>1013</v>
      </c>
      <c r="C47" s="88" t="s">
        <v>1014</v>
      </c>
      <c r="D47" s="89" t="s">
        <v>119</v>
      </c>
      <c r="E47" s="89" t="s">
        <v>316</v>
      </c>
      <c r="F47" s="88" t="s">
        <v>618</v>
      </c>
      <c r="G47" s="89" t="s">
        <v>619</v>
      </c>
      <c r="H47" s="89" t="s">
        <v>132</v>
      </c>
      <c r="I47" s="91">
        <v>6241.4619450000009</v>
      </c>
      <c r="J47" s="103">
        <v>2553</v>
      </c>
      <c r="K47" s="91"/>
      <c r="L47" s="91">
        <v>159.34452346300003</v>
      </c>
      <c r="M47" s="92">
        <v>1.7470762452486774E-5</v>
      </c>
      <c r="N47" s="92">
        <f t="shared" si="0"/>
        <v>1.4839756464191597E-2</v>
      </c>
      <c r="O47" s="92">
        <f>L47/'סכום נכסי הקרן'!$C$42</f>
        <v>1.0452423979913402E-3</v>
      </c>
    </row>
    <row r="48" spans="2:15">
      <c r="B48" s="93"/>
      <c r="C48" s="88"/>
      <c r="D48" s="88"/>
      <c r="E48" s="88"/>
      <c r="F48" s="88"/>
      <c r="G48" s="88"/>
      <c r="H48" s="88"/>
      <c r="I48" s="91"/>
      <c r="J48" s="103"/>
      <c r="K48" s="88"/>
      <c r="L48" s="88"/>
      <c r="M48" s="88"/>
      <c r="N48" s="92"/>
      <c r="O48" s="88"/>
    </row>
    <row r="49" spans="2:15">
      <c r="B49" s="85" t="s">
        <v>1015</v>
      </c>
      <c r="C49" s="80"/>
      <c r="D49" s="81"/>
      <c r="E49" s="81"/>
      <c r="F49" s="80"/>
      <c r="G49" s="81"/>
      <c r="H49" s="81"/>
      <c r="I49" s="83"/>
      <c r="J49" s="101"/>
      <c r="K49" s="83"/>
      <c r="L49" s="83">
        <v>2560.8844461620006</v>
      </c>
      <c r="M49" s="84"/>
      <c r="N49" s="84">
        <f t="shared" ref="N49:N80" si="1">IFERROR(L49/$L$11,0)</f>
        <v>0.23849518444733109</v>
      </c>
      <c r="O49" s="84">
        <f>L49/'סכום נכסי הקרן'!$C$42</f>
        <v>1.6798475035802767E-2</v>
      </c>
    </row>
    <row r="50" spans="2:15">
      <c r="B50" s="86" t="s">
        <v>1016</v>
      </c>
      <c r="C50" s="88" t="s">
        <v>1017</v>
      </c>
      <c r="D50" s="89" t="s">
        <v>119</v>
      </c>
      <c r="E50" s="89" t="s">
        <v>316</v>
      </c>
      <c r="F50" s="88" t="s">
        <v>622</v>
      </c>
      <c r="G50" s="89" t="s">
        <v>504</v>
      </c>
      <c r="H50" s="89" t="s">
        <v>132</v>
      </c>
      <c r="I50" s="91">
        <v>3648.449845000001</v>
      </c>
      <c r="J50" s="103">
        <v>1125</v>
      </c>
      <c r="K50" s="91"/>
      <c r="L50" s="91">
        <v>41.045060760000005</v>
      </c>
      <c r="M50" s="92">
        <v>1.7312537647338854E-5</v>
      </c>
      <c r="N50" s="92">
        <f t="shared" si="1"/>
        <v>3.8225267646413989E-3</v>
      </c>
      <c r="O50" s="92">
        <f>L50/'סכום נכסי הקרן'!$C$42</f>
        <v>2.6924074202302009E-4</v>
      </c>
    </row>
    <row r="51" spans="2:15">
      <c r="B51" s="86" t="s">
        <v>1018</v>
      </c>
      <c r="C51" s="88" t="s">
        <v>1019</v>
      </c>
      <c r="D51" s="89" t="s">
        <v>119</v>
      </c>
      <c r="E51" s="89" t="s">
        <v>316</v>
      </c>
      <c r="F51" s="88" t="s">
        <v>625</v>
      </c>
      <c r="G51" s="89" t="s">
        <v>442</v>
      </c>
      <c r="H51" s="89" t="s">
        <v>132</v>
      </c>
      <c r="I51" s="91">
        <v>135.06544400000001</v>
      </c>
      <c r="J51" s="103">
        <v>8395</v>
      </c>
      <c r="K51" s="91"/>
      <c r="L51" s="91">
        <v>11.338744037000001</v>
      </c>
      <c r="M51" s="92">
        <v>9.2038326905242987E-6</v>
      </c>
      <c r="N51" s="92">
        <f t="shared" si="1"/>
        <v>1.0559773029033899E-3</v>
      </c>
      <c r="O51" s="92">
        <f>L51/'סכום נכסי הקרן'!$C$42</f>
        <v>7.4378056740656524E-5</v>
      </c>
    </row>
    <row r="52" spans="2:15">
      <c r="B52" s="86" t="s">
        <v>1020</v>
      </c>
      <c r="C52" s="88" t="s">
        <v>1021</v>
      </c>
      <c r="D52" s="89" t="s">
        <v>119</v>
      </c>
      <c r="E52" s="89" t="s">
        <v>316</v>
      </c>
      <c r="F52" s="88" t="s">
        <v>1022</v>
      </c>
      <c r="G52" s="89" t="s">
        <v>619</v>
      </c>
      <c r="H52" s="89" t="s">
        <v>132</v>
      </c>
      <c r="I52" s="91">
        <v>3678.1135380000005</v>
      </c>
      <c r="J52" s="103">
        <v>1281</v>
      </c>
      <c r="K52" s="91"/>
      <c r="L52" s="91">
        <v>47.116634424000011</v>
      </c>
      <c r="M52" s="92">
        <v>2.9401382728806786E-5</v>
      </c>
      <c r="N52" s="92">
        <f t="shared" si="1"/>
        <v>4.3879724578476734E-3</v>
      </c>
      <c r="O52" s="92">
        <f>L52/'סכום נכסי הקרן'!$C$42</f>
        <v>3.0906806760797528E-4</v>
      </c>
    </row>
    <row r="53" spans="2:15">
      <c r="B53" s="86" t="s">
        <v>1023</v>
      </c>
      <c r="C53" s="88" t="s">
        <v>1024</v>
      </c>
      <c r="D53" s="89" t="s">
        <v>119</v>
      </c>
      <c r="E53" s="89" t="s">
        <v>316</v>
      </c>
      <c r="F53" s="88" t="s">
        <v>1025</v>
      </c>
      <c r="G53" s="89" t="s">
        <v>129</v>
      </c>
      <c r="H53" s="89" t="s">
        <v>132</v>
      </c>
      <c r="I53" s="91">
        <v>562.98736600000007</v>
      </c>
      <c r="J53" s="103">
        <v>657.6</v>
      </c>
      <c r="K53" s="91"/>
      <c r="L53" s="91">
        <v>3.7022049210000003</v>
      </c>
      <c r="M53" s="92">
        <v>2.8514050603608141E-6</v>
      </c>
      <c r="N53" s="92">
        <f t="shared" si="1"/>
        <v>3.4478636738920481E-4</v>
      </c>
      <c r="O53" s="92">
        <f>L53/'סכום נכסי הקרן'!$C$42</f>
        <v>2.4285124241373312E-5</v>
      </c>
    </row>
    <row r="54" spans="2:15">
      <c r="B54" s="86" t="s">
        <v>1026</v>
      </c>
      <c r="C54" s="88" t="s">
        <v>1027</v>
      </c>
      <c r="D54" s="89" t="s">
        <v>119</v>
      </c>
      <c r="E54" s="89" t="s">
        <v>316</v>
      </c>
      <c r="F54" s="88" t="s">
        <v>1028</v>
      </c>
      <c r="G54" s="89" t="s">
        <v>497</v>
      </c>
      <c r="H54" s="89" t="s">
        <v>132</v>
      </c>
      <c r="I54" s="91">
        <v>268.05668500000007</v>
      </c>
      <c r="J54" s="103">
        <v>4213</v>
      </c>
      <c r="K54" s="91"/>
      <c r="L54" s="91">
        <v>11.293228150999999</v>
      </c>
      <c r="M54" s="92">
        <v>4.7559247710772619E-6</v>
      </c>
      <c r="N54" s="92">
        <f t="shared" si="1"/>
        <v>1.0517384081562555E-3</v>
      </c>
      <c r="O54" s="92">
        <f>L54/'סכום נכסי הקרן'!$C$42</f>
        <v>7.4079489003307268E-5</v>
      </c>
    </row>
    <row r="55" spans="2:15">
      <c r="B55" s="86" t="s">
        <v>1029</v>
      </c>
      <c r="C55" s="88" t="s">
        <v>1030</v>
      </c>
      <c r="D55" s="89" t="s">
        <v>119</v>
      </c>
      <c r="E55" s="89" t="s">
        <v>316</v>
      </c>
      <c r="F55" s="88" t="s">
        <v>1031</v>
      </c>
      <c r="G55" s="89" t="s">
        <v>568</v>
      </c>
      <c r="H55" s="89" t="s">
        <v>132</v>
      </c>
      <c r="I55" s="91">
        <v>324.95388200000008</v>
      </c>
      <c r="J55" s="103">
        <v>9180</v>
      </c>
      <c r="K55" s="91"/>
      <c r="L55" s="91">
        <v>29.830766390000004</v>
      </c>
      <c r="M55" s="92">
        <v>1.5045460267749973E-5</v>
      </c>
      <c r="N55" s="92">
        <f t="shared" si="1"/>
        <v>2.7781394600021074E-3</v>
      </c>
      <c r="O55" s="92">
        <f>L55/'סכום נכסי הקרן'!$C$42</f>
        <v>1.9567903005240841E-4</v>
      </c>
    </row>
    <row r="56" spans="2:15">
      <c r="B56" s="86" t="s">
        <v>1032</v>
      </c>
      <c r="C56" s="88" t="s">
        <v>1033</v>
      </c>
      <c r="D56" s="89" t="s">
        <v>119</v>
      </c>
      <c r="E56" s="89" t="s">
        <v>316</v>
      </c>
      <c r="F56" s="88" t="s">
        <v>633</v>
      </c>
      <c r="G56" s="89" t="s">
        <v>504</v>
      </c>
      <c r="H56" s="89" t="s">
        <v>132</v>
      </c>
      <c r="I56" s="91">
        <v>325.79008300000004</v>
      </c>
      <c r="J56" s="103">
        <v>17820</v>
      </c>
      <c r="K56" s="91"/>
      <c r="L56" s="91">
        <v>58.055792869000001</v>
      </c>
      <c r="M56" s="92">
        <v>2.5767323555688856E-5</v>
      </c>
      <c r="N56" s="92">
        <f t="shared" si="1"/>
        <v>5.4067363520752584E-3</v>
      </c>
      <c r="O56" s="92">
        <f>L56/'סכום נכסי הקרן'!$C$42</f>
        <v>3.8082498749806497E-4</v>
      </c>
    </row>
    <row r="57" spans="2:15">
      <c r="B57" s="86" t="s">
        <v>1034</v>
      </c>
      <c r="C57" s="88" t="s">
        <v>1035</v>
      </c>
      <c r="D57" s="89" t="s">
        <v>119</v>
      </c>
      <c r="E57" s="89" t="s">
        <v>316</v>
      </c>
      <c r="F57" s="88" t="s">
        <v>1036</v>
      </c>
      <c r="G57" s="89" t="s">
        <v>478</v>
      </c>
      <c r="H57" s="89" t="s">
        <v>132</v>
      </c>
      <c r="I57" s="91">
        <v>252.59914700000002</v>
      </c>
      <c r="J57" s="103">
        <v>10400</v>
      </c>
      <c r="K57" s="91"/>
      <c r="L57" s="91">
        <v>26.270311285000005</v>
      </c>
      <c r="M57" s="92">
        <v>6.9527095249166715E-6</v>
      </c>
      <c r="N57" s="92">
        <f t="shared" si="1"/>
        <v>2.4465542538612993E-3</v>
      </c>
      <c r="O57" s="92">
        <f>L57/'סכום נכסי הקרן'!$C$42</f>
        <v>1.7232373329660334E-4</v>
      </c>
    </row>
    <row r="58" spans="2:15">
      <c r="B58" s="86" t="s">
        <v>1037</v>
      </c>
      <c r="C58" s="88" t="s">
        <v>1038</v>
      </c>
      <c r="D58" s="89" t="s">
        <v>119</v>
      </c>
      <c r="E58" s="89" t="s">
        <v>316</v>
      </c>
      <c r="F58" s="88" t="s">
        <v>646</v>
      </c>
      <c r="G58" s="89" t="s">
        <v>504</v>
      </c>
      <c r="H58" s="89" t="s">
        <v>132</v>
      </c>
      <c r="I58" s="91">
        <v>117.62819800000001</v>
      </c>
      <c r="J58" s="103">
        <v>3235</v>
      </c>
      <c r="K58" s="91"/>
      <c r="L58" s="91">
        <v>3.8052721900000006</v>
      </c>
      <c r="M58" s="92">
        <v>2.0442824820051553E-6</v>
      </c>
      <c r="N58" s="92">
        <f t="shared" si="1"/>
        <v>3.5438502279416752E-4</v>
      </c>
      <c r="O58" s="92">
        <f>L58/'סכום נכסי הקרן'!$C$42</f>
        <v>2.4961208220054849E-5</v>
      </c>
    </row>
    <row r="59" spans="2:15">
      <c r="B59" s="86" t="s">
        <v>1039</v>
      </c>
      <c r="C59" s="88" t="s">
        <v>1040</v>
      </c>
      <c r="D59" s="89" t="s">
        <v>119</v>
      </c>
      <c r="E59" s="89" t="s">
        <v>316</v>
      </c>
      <c r="F59" s="88" t="s">
        <v>1041</v>
      </c>
      <c r="G59" s="89" t="s">
        <v>497</v>
      </c>
      <c r="H59" s="89" t="s">
        <v>132</v>
      </c>
      <c r="I59" s="91">
        <v>18.449698999999999</v>
      </c>
      <c r="J59" s="103">
        <v>4615</v>
      </c>
      <c r="K59" s="91"/>
      <c r="L59" s="91">
        <v>0.8514536290000001</v>
      </c>
      <c r="M59" s="92">
        <v>1.0192340052506046E-6</v>
      </c>
      <c r="N59" s="92">
        <f t="shared" si="1"/>
        <v>7.9295881780625438E-5</v>
      </c>
      <c r="O59" s="92">
        <f>L59/'סכום נכסי הקרן'!$C$42</f>
        <v>5.5852276163168061E-6</v>
      </c>
    </row>
    <row r="60" spans="2:15">
      <c r="B60" s="86" t="s">
        <v>1042</v>
      </c>
      <c r="C60" s="88" t="s">
        <v>1043</v>
      </c>
      <c r="D60" s="89" t="s">
        <v>119</v>
      </c>
      <c r="E60" s="89" t="s">
        <v>316</v>
      </c>
      <c r="F60" s="88" t="s">
        <v>604</v>
      </c>
      <c r="G60" s="89" t="s">
        <v>340</v>
      </c>
      <c r="H60" s="89" t="s">
        <v>132</v>
      </c>
      <c r="I60" s="91">
        <v>24571.637383000005</v>
      </c>
      <c r="J60" s="103">
        <v>105.8</v>
      </c>
      <c r="K60" s="91"/>
      <c r="L60" s="91">
        <v>25.996792350000003</v>
      </c>
      <c r="M60" s="92">
        <v>7.7142431891190662E-6</v>
      </c>
      <c r="N60" s="92">
        <f t="shared" si="1"/>
        <v>2.421081433738381E-3</v>
      </c>
      <c r="O60" s="92">
        <f>L60/'סכום נכסי הקרן'!$C$42</f>
        <v>1.7052954808519991E-4</v>
      </c>
    </row>
    <row r="61" spans="2:15">
      <c r="B61" s="86" t="s">
        <v>1044</v>
      </c>
      <c r="C61" s="88" t="s">
        <v>1045</v>
      </c>
      <c r="D61" s="89" t="s">
        <v>119</v>
      </c>
      <c r="E61" s="89" t="s">
        <v>316</v>
      </c>
      <c r="F61" s="88" t="s">
        <v>507</v>
      </c>
      <c r="G61" s="89" t="s">
        <v>497</v>
      </c>
      <c r="H61" s="89" t="s">
        <v>132</v>
      </c>
      <c r="I61" s="91">
        <v>3331.053730000001</v>
      </c>
      <c r="J61" s="103">
        <v>1216</v>
      </c>
      <c r="K61" s="91"/>
      <c r="L61" s="91">
        <v>40.505613353000008</v>
      </c>
      <c r="M61" s="92">
        <v>1.8657158427861509E-5</v>
      </c>
      <c r="N61" s="92">
        <f t="shared" si="1"/>
        <v>3.772288024262107E-3</v>
      </c>
      <c r="O61" s="92">
        <f>L61/'סכום נכסי הקרן'!$C$42</f>
        <v>2.6570216229006923E-4</v>
      </c>
    </row>
    <row r="62" spans="2:15">
      <c r="B62" s="86" t="s">
        <v>1046</v>
      </c>
      <c r="C62" s="88" t="s">
        <v>1047</v>
      </c>
      <c r="D62" s="89" t="s">
        <v>119</v>
      </c>
      <c r="E62" s="89" t="s">
        <v>316</v>
      </c>
      <c r="F62" s="88" t="s">
        <v>477</v>
      </c>
      <c r="G62" s="89" t="s">
        <v>478</v>
      </c>
      <c r="H62" s="89" t="s">
        <v>132</v>
      </c>
      <c r="I62" s="91">
        <v>41611.202078000009</v>
      </c>
      <c r="J62" s="103">
        <v>78.599999999999994</v>
      </c>
      <c r="K62" s="91"/>
      <c r="L62" s="91">
        <v>32.706404835000008</v>
      </c>
      <c r="M62" s="92">
        <v>3.2895385220671899E-5</v>
      </c>
      <c r="N62" s="92">
        <f t="shared" si="1"/>
        <v>3.045947686324837E-3</v>
      </c>
      <c r="O62" s="92">
        <f>L62/'סכום נכסי הקרן'!$C$42</f>
        <v>2.1454217739305627E-4</v>
      </c>
    </row>
    <row r="63" spans="2:15">
      <c r="B63" s="86" t="s">
        <v>1048</v>
      </c>
      <c r="C63" s="88" t="s">
        <v>1049</v>
      </c>
      <c r="D63" s="89" t="s">
        <v>119</v>
      </c>
      <c r="E63" s="89" t="s">
        <v>316</v>
      </c>
      <c r="F63" s="88" t="s">
        <v>1050</v>
      </c>
      <c r="G63" s="89" t="s">
        <v>545</v>
      </c>
      <c r="H63" s="89" t="s">
        <v>132</v>
      </c>
      <c r="I63" s="91">
        <v>2384.2285440000005</v>
      </c>
      <c r="J63" s="103">
        <v>742</v>
      </c>
      <c r="K63" s="91"/>
      <c r="L63" s="91">
        <v>17.690975798000004</v>
      </c>
      <c r="M63" s="92">
        <v>1.3415429225548114E-5</v>
      </c>
      <c r="N63" s="92">
        <f t="shared" si="1"/>
        <v>1.6475606864341801E-3</v>
      </c>
      <c r="O63" s="92">
        <f>L63/'סכום נכסי הקרן'!$C$42</f>
        <v>1.1604639785566273E-4</v>
      </c>
    </row>
    <row r="64" spans="2:15">
      <c r="B64" s="86" t="s">
        <v>1051</v>
      </c>
      <c r="C64" s="88" t="s">
        <v>1052</v>
      </c>
      <c r="D64" s="89" t="s">
        <v>119</v>
      </c>
      <c r="E64" s="89" t="s">
        <v>316</v>
      </c>
      <c r="F64" s="88" t="s">
        <v>1053</v>
      </c>
      <c r="G64" s="89" t="s">
        <v>127</v>
      </c>
      <c r="H64" s="89" t="s">
        <v>132</v>
      </c>
      <c r="I64" s="91">
        <v>122.24227900000001</v>
      </c>
      <c r="J64" s="103">
        <v>3189</v>
      </c>
      <c r="K64" s="91"/>
      <c r="L64" s="91">
        <v>3.8983062730000007</v>
      </c>
      <c r="M64" s="92">
        <v>4.4665449814055763E-6</v>
      </c>
      <c r="N64" s="92">
        <f t="shared" si="1"/>
        <v>3.630492875243574E-4</v>
      </c>
      <c r="O64" s="92">
        <f>L64/'סכום נכסי הקרן'!$C$42</f>
        <v>2.5571478130162086E-5</v>
      </c>
    </row>
    <row r="65" spans="2:15">
      <c r="B65" s="86" t="s">
        <v>1054</v>
      </c>
      <c r="C65" s="88" t="s">
        <v>1055</v>
      </c>
      <c r="D65" s="89" t="s">
        <v>119</v>
      </c>
      <c r="E65" s="89" t="s">
        <v>316</v>
      </c>
      <c r="F65" s="88" t="s">
        <v>1056</v>
      </c>
      <c r="G65" s="89" t="s">
        <v>153</v>
      </c>
      <c r="H65" s="89" t="s">
        <v>132</v>
      </c>
      <c r="I65" s="91">
        <v>230.03351700000002</v>
      </c>
      <c r="J65" s="103">
        <v>14500</v>
      </c>
      <c r="K65" s="91"/>
      <c r="L65" s="91">
        <v>33.354859936000011</v>
      </c>
      <c r="M65" s="92">
        <v>8.9475891977725781E-6</v>
      </c>
      <c r="N65" s="92">
        <f t="shared" si="1"/>
        <v>3.106338313926402E-3</v>
      </c>
      <c r="O65" s="92">
        <f>L65/'סכום נכסי הקרן'!$C$42</f>
        <v>2.1879580814250808E-4</v>
      </c>
    </row>
    <row r="66" spans="2:15">
      <c r="B66" s="86" t="s">
        <v>1057</v>
      </c>
      <c r="C66" s="88" t="s">
        <v>1058</v>
      </c>
      <c r="D66" s="89" t="s">
        <v>119</v>
      </c>
      <c r="E66" s="89" t="s">
        <v>316</v>
      </c>
      <c r="F66" s="88" t="s">
        <v>607</v>
      </c>
      <c r="G66" s="89" t="s">
        <v>504</v>
      </c>
      <c r="H66" s="89" t="s">
        <v>132</v>
      </c>
      <c r="I66" s="91">
        <v>258.49801800000006</v>
      </c>
      <c r="J66" s="103">
        <v>22990</v>
      </c>
      <c r="K66" s="91"/>
      <c r="L66" s="91">
        <v>59.428694265000011</v>
      </c>
      <c r="M66" s="92">
        <v>1.38176074658629E-5</v>
      </c>
      <c r="N66" s="92">
        <f t="shared" si="1"/>
        <v>5.534594667649685E-3</v>
      </c>
      <c r="O66" s="92">
        <f>L66/'סכום נכסי הקרן'!$C$42</f>
        <v>3.8983072372403526E-4</v>
      </c>
    </row>
    <row r="67" spans="2:15">
      <c r="B67" s="86" t="s">
        <v>1059</v>
      </c>
      <c r="C67" s="88" t="s">
        <v>1060</v>
      </c>
      <c r="D67" s="89" t="s">
        <v>119</v>
      </c>
      <c r="E67" s="89" t="s">
        <v>316</v>
      </c>
      <c r="F67" s="88" t="s">
        <v>1061</v>
      </c>
      <c r="G67" s="89" t="s">
        <v>128</v>
      </c>
      <c r="H67" s="89" t="s">
        <v>132</v>
      </c>
      <c r="I67" s="91">
        <v>147.25251300000002</v>
      </c>
      <c r="J67" s="103">
        <v>26200</v>
      </c>
      <c r="K67" s="91"/>
      <c r="L67" s="91">
        <v>38.580158521000001</v>
      </c>
      <c r="M67" s="92">
        <v>2.5329752137338757E-5</v>
      </c>
      <c r="N67" s="92">
        <f t="shared" si="1"/>
        <v>3.5929704037458562E-3</v>
      </c>
      <c r="O67" s="92">
        <f>L67/'סכום נכסי הקרן'!$C$42</f>
        <v>2.5307187552473198E-4</v>
      </c>
    </row>
    <row r="68" spans="2:15">
      <c r="B68" s="86" t="s">
        <v>1062</v>
      </c>
      <c r="C68" s="88" t="s">
        <v>1063</v>
      </c>
      <c r="D68" s="89" t="s">
        <v>119</v>
      </c>
      <c r="E68" s="89" t="s">
        <v>316</v>
      </c>
      <c r="F68" s="88" t="s">
        <v>1064</v>
      </c>
      <c r="G68" s="89" t="s">
        <v>504</v>
      </c>
      <c r="H68" s="89" t="s">
        <v>132</v>
      </c>
      <c r="I68" s="91">
        <v>173.99345900000003</v>
      </c>
      <c r="J68" s="103">
        <v>8995</v>
      </c>
      <c r="K68" s="91"/>
      <c r="L68" s="91">
        <v>15.650711655</v>
      </c>
      <c r="M68" s="92">
        <v>5.5648885763478814E-6</v>
      </c>
      <c r="N68" s="92">
        <f t="shared" si="1"/>
        <v>1.4575508740682535E-3</v>
      </c>
      <c r="O68" s="92">
        <f>L68/'סכום נכסי הקרן'!$C$42</f>
        <v>1.0266300356624271E-4</v>
      </c>
    </row>
    <row r="69" spans="2:15">
      <c r="B69" s="86" t="s">
        <v>1065</v>
      </c>
      <c r="C69" s="88" t="s">
        <v>1066</v>
      </c>
      <c r="D69" s="89" t="s">
        <v>119</v>
      </c>
      <c r="E69" s="89" t="s">
        <v>316</v>
      </c>
      <c r="F69" s="88" t="s">
        <v>1067</v>
      </c>
      <c r="G69" s="89" t="s">
        <v>1068</v>
      </c>
      <c r="H69" s="89" t="s">
        <v>132</v>
      </c>
      <c r="I69" s="91">
        <v>2371.3714540000005</v>
      </c>
      <c r="J69" s="103">
        <v>4990</v>
      </c>
      <c r="K69" s="91"/>
      <c r="L69" s="91">
        <v>118.33143554700001</v>
      </c>
      <c r="M69" s="92">
        <v>3.3158104201652478E-5</v>
      </c>
      <c r="N69" s="92">
        <f t="shared" si="1"/>
        <v>1.1020207330711383E-2</v>
      </c>
      <c r="O69" s="92">
        <f>L69/'סכום נכסי הקרן'!$C$42</f>
        <v>7.7621138625215316E-4</v>
      </c>
    </row>
    <row r="70" spans="2:15">
      <c r="B70" s="86" t="s">
        <v>1069</v>
      </c>
      <c r="C70" s="88" t="s">
        <v>1070</v>
      </c>
      <c r="D70" s="89" t="s">
        <v>119</v>
      </c>
      <c r="E70" s="89" t="s">
        <v>316</v>
      </c>
      <c r="F70" s="88" t="s">
        <v>1071</v>
      </c>
      <c r="G70" s="89" t="s">
        <v>154</v>
      </c>
      <c r="H70" s="89" t="s">
        <v>132</v>
      </c>
      <c r="I70" s="91">
        <v>1091.8219429999999</v>
      </c>
      <c r="J70" s="103">
        <v>1766</v>
      </c>
      <c r="K70" s="91"/>
      <c r="L70" s="91">
        <v>19.281575521000004</v>
      </c>
      <c r="M70" s="92">
        <v>8.2640132420770863E-6</v>
      </c>
      <c r="N70" s="92">
        <f t="shared" si="1"/>
        <v>1.7956932485602424E-3</v>
      </c>
      <c r="O70" s="92">
        <f>L70/'סכום נכסי הקרן'!$C$42</f>
        <v>1.2648015630923725E-4</v>
      </c>
    </row>
    <row r="71" spans="2:15">
      <c r="B71" s="86" t="s">
        <v>1072</v>
      </c>
      <c r="C71" s="88" t="s">
        <v>1073</v>
      </c>
      <c r="D71" s="89" t="s">
        <v>119</v>
      </c>
      <c r="E71" s="89" t="s">
        <v>316</v>
      </c>
      <c r="F71" s="88" t="s">
        <v>1074</v>
      </c>
      <c r="G71" s="89" t="s">
        <v>1068</v>
      </c>
      <c r="H71" s="89" t="s">
        <v>132</v>
      </c>
      <c r="I71" s="91">
        <v>576.41800300000011</v>
      </c>
      <c r="J71" s="103">
        <v>18310</v>
      </c>
      <c r="K71" s="91"/>
      <c r="L71" s="91">
        <v>105.54213641500002</v>
      </c>
      <c r="M71" s="92">
        <v>2.513522529445647E-5</v>
      </c>
      <c r="N71" s="92">
        <f t="shared" si="1"/>
        <v>9.8291398227612486E-3</v>
      </c>
      <c r="O71" s="92">
        <f>L71/'סכום נכסי הקרן'!$C$42</f>
        <v>6.9231821312741582E-4</v>
      </c>
    </row>
    <row r="72" spans="2:15">
      <c r="B72" s="86" t="s">
        <v>1075</v>
      </c>
      <c r="C72" s="88" t="s">
        <v>1076</v>
      </c>
      <c r="D72" s="89" t="s">
        <v>119</v>
      </c>
      <c r="E72" s="89" t="s">
        <v>316</v>
      </c>
      <c r="F72" s="88" t="s">
        <v>1077</v>
      </c>
      <c r="G72" s="89" t="s">
        <v>568</v>
      </c>
      <c r="H72" s="89" t="s">
        <v>132</v>
      </c>
      <c r="I72" s="91">
        <v>239.76260500000004</v>
      </c>
      <c r="J72" s="103">
        <v>16480</v>
      </c>
      <c r="K72" s="91"/>
      <c r="L72" s="91">
        <v>39.512877324000009</v>
      </c>
      <c r="M72" s="92">
        <v>1.6549207750489033E-5</v>
      </c>
      <c r="N72" s="92">
        <f t="shared" si="1"/>
        <v>3.6798345116880811E-3</v>
      </c>
      <c r="O72" s="92">
        <f>L72/'סכום נכסי הקרן'!$C$42</f>
        <v>2.5919017326795951E-4</v>
      </c>
    </row>
    <row r="73" spans="2:15">
      <c r="B73" s="86" t="s">
        <v>1078</v>
      </c>
      <c r="C73" s="88" t="s">
        <v>1079</v>
      </c>
      <c r="D73" s="89" t="s">
        <v>119</v>
      </c>
      <c r="E73" s="89" t="s">
        <v>316</v>
      </c>
      <c r="F73" s="88" t="s">
        <v>1080</v>
      </c>
      <c r="G73" s="89" t="s">
        <v>129</v>
      </c>
      <c r="H73" s="89" t="s">
        <v>132</v>
      </c>
      <c r="I73" s="91">
        <v>1486.2566870000003</v>
      </c>
      <c r="J73" s="103">
        <v>1546</v>
      </c>
      <c r="K73" s="91"/>
      <c r="L73" s="91">
        <v>22.977528385000006</v>
      </c>
      <c r="M73" s="92">
        <v>7.4222636775111796E-6</v>
      </c>
      <c r="N73" s="92">
        <f t="shared" si="1"/>
        <v>2.1398973618420333E-3</v>
      </c>
      <c r="O73" s="92">
        <f>L73/'סכום נכסי הקרן'!$C$42</f>
        <v>1.5072426931966876E-4</v>
      </c>
    </row>
    <row r="74" spans="2:15">
      <c r="B74" s="86" t="s">
        <v>1081</v>
      </c>
      <c r="C74" s="88" t="s">
        <v>1082</v>
      </c>
      <c r="D74" s="89" t="s">
        <v>119</v>
      </c>
      <c r="E74" s="89" t="s">
        <v>316</v>
      </c>
      <c r="F74" s="88" t="s">
        <v>1083</v>
      </c>
      <c r="G74" s="89" t="s">
        <v>504</v>
      </c>
      <c r="H74" s="89" t="s">
        <v>132</v>
      </c>
      <c r="I74" s="91">
        <v>3985.6336190000006</v>
      </c>
      <c r="J74" s="103">
        <v>855</v>
      </c>
      <c r="K74" s="91"/>
      <c r="L74" s="91">
        <v>34.077167445000008</v>
      </c>
      <c r="M74" s="92">
        <v>1.3171981117098512E-5</v>
      </c>
      <c r="N74" s="92">
        <f t="shared" si="1"/>
        <v>3.1736068167457394E-3</v>
      </c>
      <c r="O74" s="92">
        <f>L74/'סכום נכסי הקרן'!$C$42</f>
        <v>2.2353388395701584E-4</v>
      </c>
    </row>
    <row r="75" spans="2:15">
      <c r="B75" s="86" t="s">
        <v>1084</v>
      </c>
      <c r="C75" s="88" t="s">
        <v>1085</v>
      </c>
      <c r="D75" s="89" t="s">
        <v>119</v>
      </c>
      <c r="E75" s="89" t="s">
        <v>316</v>
      </c>
      <c r="F75" s="88" t="s">
        <v>563</v>
      </c>
      <c r="G75" s="89" t="s">
        <v>126</v>
      </c>
      <c r="H75" s="89" t="s">
        <v>132</v>
      </c>
      <c r="I75" s="91">
        <v>92191.541806000008</v>
      </c>
      <c r="J75" s="103">
        <v>125.8</v>
      </c>
      <c r="K75" s="91"/>
      <c r="L75" s="91">
        <v>115.97695959200003</v>
      </c>
      <c r="M75" s="92">
        <v>3.5588909900423601E-5</v>
      </c>
      <c r="N75" s="92">
        <f t="shared" si="1"/>
        <v>1.0800934970333664E-2</v>
      </c>
      <c r="O75" s="92">
        <f>L75/'סכום נכסי הקרן'!$C$42</f>
        <v>7.60766876207297E-4</v>
      </c>
    </row>
    <row r="76" spans="2:15">
      <c r="B76" s="86" t="s">
        <v>1086</v>
      </c>
      <c r="C76" s="88" t="s">
        <v>1087</v>
      </c>
      <c r="D76" s="89" t="s">
        <v>119</v>
      </c>
      <c r="E76" s="89" t="s">
        <v>316</v>
      </c>
      <c r="F76" s="88" t="s">
        <v>376</v>
      </c>
      <c r="G76" s="89" t="s">
        <v>332</v>
      </c>
      <c r="H76" s="89" t="s">
        <v>132</v>
      </c>
      <c r="I76" s="91">
        <v>57.938274000000007</v>
      </c>
      <c r="J76" s="103">
        <v>68330</v>
      </c>
      <c r="K76" s="91"/>
      <c r="L76" s="91">
        <v>39.589222679000002</v>
      </c>
      <c r="M76" s="92">
        <v>1.0837648351044022E-5</v>
      </c>
      <c r="N76" s="92">
        <f t="shared" si="1"/>
        <v>3.6869445550755165E-3</v>
      </c>
      <c r="O76" s="92">
        <f>L76/'סכום נכסי הקרן'!$C$42</f>
        <v>2.5969097116299494E-4</v>
      </c>
    </row>
    <row r="77" spans="2:15">
      <c r="B77" s="86" t="s">
        <v>1088</v>
      </c>
      <c r="C77" s="88" t="s">
        <v>1089</v>
      </c>
      <c r="D77" s="89" t="s">
        <v>119</v>
      </c>
      <c r="E77" s="89" t="s">
        <v>316</v>
      </c>
      <c r="F77" s="88" t="s">
        <v>449</v>
      </c>
      <c r="G77" s="89" t="s">
        <v>442</v>
      </c>
      <c r="H77" s="89" t="s">
        <v>132</v>
      </c>
      <c r="I77" s="91">
        <v>718.42934500000013</v>
      </c>
      <c r="J77" s="103">
        <v>5758</v>
      </c>
      <c r="K77" s="91"/>
      <c r="L77" s="91">
        <v>41.367161714000012</v>
      </c>
      <c r="M77" s="92">
        <v>9.0904863506367903E-6</v>
      </c>
      <c r="N77" s="92">
        <f t="shared" si="1"/>
        <v>3.8525240284968698E-3</v>
      </c>
      <c r="O77" s="92">
        <f>L77/'סכום נכסי הקרן'!$C$42</f>
        <v>2.7135360769444333E-4</v>
      </c>
    </row>
    <row r="78" spans="2:15">
      <c r="B78" s="86" t="s">
        <v>1090</v>
      </c>
      <c r="C78" s="88" t="s">
        <v>1091</v>
      </c>
      <c r="D78" s="89" t="s">
        <v>119</v>
      </c>
      <c r="E78" s="89" t="s">
        <v>316</v>
      </c>
      <c r="F78" s="88" t="s">
        <v>1092</v>
      </c>
      <c r="G78" s="89" t="s">
        <v>332</v>
      </c>
      <c r="H78" s="89" t="s">
        <v>132</v>
      </c>
      <c r="I78" s="91">
        <v>1028.3867400000001</v>
      </c>
      <c r="J78" s="103">
        <v>808</v>
      </c>
      <c r="K78" s="91"/>
      <c r="L78" s="91">
        <v>8.309364857000002</v>
      </c>
      <c r="M78" s="92">
        <v>6.8378412369630782E-6</v>
      </c>
      <c r="N78" s="92">
        <f t="shared" si="1"/>
        <v>7.7385120097098745E-4</v>
      </c>
      <c r="O78" s="92">
        <f>L78/'סכום נכסי הקרן'!$C$42</f>
        <v>5.4506425826002033E-5</v>
      </c>
    </row>
    <row r="79" spans="2:15">
      <c r="B79" s="86" t="s">
        <v>1093</v>
      </c>
      <c r="C79" s="88" t="s">
        <v>1094</v>
      </c>
      <c r="D79" s="89" t="s">
        <v>119</v>
      </c>
      <c r="E79" s="89" t="s">
        <v>316</v>
      </c>
      <c r="F79" s="88" t="s">
        <v>451</v>
      </c>
      <c r="G79" s="89" t="s">
        <v>332</v>
      </c>
      <c r="H79" s="89" t="s">
        <v>132</v>
      </c>
      <c r="I79" s="91">
        <v>683.9179620000001</v>
      </c>
      <c r="J79" s="103">
        <v>7673</v>
      </c>
      <c r="K79" s="91"/>
      <c r="L79" s="91">
        <v>52.477025249000008</v>
      </c>
      <c r="M79" s="92">
        <v>1.8739887384975629E-5</v>
      </c>
      <c r="N79" s="92">
        <f t="shared" si="1"/>
        <v>4.8871856888211109E-3</v>
      </c>
      <c r="O79" s="92">
        <f>L79/'סכום נכסי הקרן'!$C$42</f>
        <v>3.442302911869662E-4</v>
      </c>
    </row>
    <row r="80" spans="2:15">
      <c r="B80" s="86" t="s">
        <v>1095</v>
      </c>
      <c r="C80" s="88" t="s">
        <v>1096</v>
      </c>
      <c r="D80" s="89" t="s">
        <v>119</v>
      </c>
      <c r="E80" s="89" t="s">
        <v>316</v>
      </c>
      <c r="F80" s="88" t="s">
        <v>1097</v>
      </c>
      <c r="G80" s="89" t="s">
        <v>1068</v>
      </c>
      <c r="H80" s="89" t="s">
        <v>132</v>
      </c>
      <c r="I80" s="91">
        <v>1580.2159220000003</v>
      </c>
      <c r="J80" s="103">
        <v>7553</v>
      </c>
      <c r="K80" s="91"/>
      <c r="L80" s="91">
        <v>119.35370860100004</v>
      </c>
      <c r="M80" s="92">
        <v>2.4876641657618373E-5</v>
      </c>
      <c r="N80" s="92">
        <f t="shared" si="1"/>
        <v>1.1115411626607929E-2</v>
      </c>
      <c r="O80" s="92">
        <f>L80/'סכום נכסי הקרן'!$C$42</f>
        <v>7.8291712746711894E-4</v>
      </c>
    </row>
    <row r="81" spans="2:15">
      <c r="B81" s="86" t="s">
        <v>1098</v>
      </c>
      <c r="C81" s="88" t="s">
        <v>1099</v>
      </c>
      <c r="D81" s="89" t="s">
        <v>119</v>
      </c>
      <c r="E81" s="89" t="s">
        <v>316</v>
      </c>
      <c r="F81" s="88" t="s">
        <v>1100</v>
      </c>
      <c r="G81" s="89" t="s">
        <v>1101</v>
      </c>
      <c r="H81" s="89" t="s">
        <v>132</v>
      </c>
      <c r="I81" s="91">
        <v>1732.4161040000001</v>
      </c>
      <c r="J81" s="103">
        <v>5064</v>
      </c>
      <c r="K81" s="91"/>
      <c r="L81" s="91">
        <v>87.729551519000012</v>
      </c>
      <c r="M81" s="92">
        <v>1.5794571174449837E-5</v>
      </c>
      <c r="N81" s="92">
        <f t="shared" ref="N81:N113" si="2">IFERROR(L81/$L$11,0)</f>
        <v>8.1702536802716625E-3</v>
      </c>
      <c r="O81" s="92">
        <f>L81/'סכום נכסי הקרן'!$C$42</f>
        <v>5.7547410360618328E-4</v>
      </c>
    </row>
    <row r="82" spans="2:15">
      <c r="B82" s="86" t="s">
        <v>1102</v>
      </c>
      <c r="C82" s="88" t="s">
        <v>1103</v>
      </c>
      <c r="D82" s="89" t="s">
        <v>119</v>
      </c>
      <c r="E82" s="89" t="s">
        <v>316</v>
      </c>
      <c r="F82" s="88" t="s">
        <v>487</v>
      </c>
      <c r="G82" s="89" t="s">
        <v>488</v>
      </c>
      <c r="H82" s="89" t="s">
        <v>132</v>
      </c>
      <c r="I82" s="91">
        <v>39.550064000000006</v>
      </c>
      <c r="J82" s="103">
        <v>45610</v>
      </c>
      <c r="K82" s="91"/>
      <c r="L82" s="91">
        <v>18.038784154000005</v>
      </c>
      <c r="M82" s="92">
        <v>1.3375769570528579E-5</v>
      </c>
      <c r="N82" s="92">
        <f t="shared" si="2"/>
        <v>1.6799520807982882E-3</v>
      </c>
      <c r="O82" s="92">
        <f>L82/'סכום נכסי הקרן'!$C$42</f>
        <v>1.1832789477922209E-4</v>
      </c>
    </row>
    <row r="83" spans="2:15">
      <c r="B83" s="86" t="s">
        <v>1104</v>
      </c>
      <c r="C83" s="88" t="s">
        <v>1105</v>
      </c>
      <c r="D83" s="89" t="s">
        <v>119</v>
      </c>
      <c r="E83" s="89" t="s">
        <v>316</v>
      </c>
      <c r="F83" s="88" t="s">
        <v>565</v>
      </c>
      <c r="G83" s="89" t="s">
        <v>442</v>
      </c>
      <c r="H83" s="89" t="s">
        <v>132</v>
      </c>
      <c r="I83" s="91">
        <v>671.63256300000012</v>
      </c>
      <c r="J83" s="103">
        <v>7851</v>
      </c>
      <c r="K83" s="91"/>
      <c r="L83" s="91">
        <v>52.729872537000013</v>
      </c>
      <c r="M83" s="92">
        <v>1.0853262680661462E-5</v>
      </c>
      <c r="N83" s="92">
        <f t="shared" si="2"/>
        <v>4.9107333583299582E-3</v>
      </c>
      <c r="O83" s="92">
        <f>L83/'סכום נכסי הקרן'!$C$42</f>
        <v>3.4588887787630483E-4</v>
      </c>
    </row>
    <row r="84" spans="2:15">
      <c r="B84" s="86" t="s">
        <v>1106</v>
      </c>
      <c r="C84" s="88" t="s">
        <v>1107</v>
      </c>
      <c r="D84" s="89" t="s">
        <v>119</v>
      </c>
      <c r="E84" s="89" t="s">
        <v>316</v>
      </c>
      <c r="F84" s="88" t="s">
        <v>538</v>
      </c>
      <c r="G84" s="89" t="s">
        <v>332</v>
      </c>
      <c r="H84" s="89" t="s">
        <v>132</v>
      </c>
      <c r="I84" s="91">
        <v>22912.581576000004</v>
      </c>
      <c r="J84" s="103">
        <v>159</v>
      </c>
      <c r="K84" s="91"/>
      <c r="L84" s="91">
        <v>36.43100470600001</v>
      </c>
      <c r="M84" s="92">
        <v>3.3207412687272623E-5</v>
      </c>
      <c r="N84" s="92">
        <f t="shared" si="2"/>
        <v>3.3928196955472548E-3</v>
      </c>
      <c r="O84" s="92">
        <f>L84/'סכום נכסי הקרן'!$C$42</f>
        <v>2.3897420440041221E-4</v>
      </c>
    </row>
    <row r="85" spans="2:15">
      <c r="B85" s="86" t="s">
        <v>1108</v>
      </c>
      <c r="C85" s="88" t="s">
        <v>1109</v>
      </c>
      <c r="D85" s="89" t="s">
        <v>119</v>
      </c>
      <c r="E85" s="89" t="s">
        <v>316</v>
      </c>
      <c r="F85" s="88" t="s">
        <v>542</v>
      </c>
      <c r="G85" s="89" t="s">
        <v>340</v>
      </c>
      <c r="H85" s="89" t="s">
        <v>132</v>
      </c>
      <c r="I85" s="91">
        <v>4872.2467520000009</v>
      </c>
      <c r="J85" s="103">
        <v>311.60000000000002</v>
      </c>
      <c r="K85" s="91"/>
      <c r="L85" s="91">
        <v>15.181920880000002</v>
      </c>
      <c r="M85" s="92">
        <v>8.5179758659048586E-6</v>
      </c>
      <c r="N85" s="92">
        <f t="shared" si="2"/>
        <v>1.4138923862679184E-3</v>
      </c>
      <c r="O85" s="92">
        <f>L85/'סכום נכסי הקרן'!$C$42</f>
        <v>9.9587905764522542E-5</v>
      </c>
    </row>
    <row r="86" spans="2:15">
      <c r="B86" s="86" t="s">
        <v>1110</v>
      </c>
      <c r="C86" s="88" t="s">
        <v>1111</v>
      </c>
      <c r="D86" s="89" t="s">
        <v>119</v>
      </c>
      <c r="E86" s="89" t="s">
        <v>316</v>
      </c>
      <c r="F86" s="88" t="s">
        <v>1112</v>
      </c>
      <c r="G86" s="89" t="s">
        <v>126</v>
      </c>
      <c r="H86" s="89" t="s">
        <v>132</v>
      </c>
      <c r="I86" s="91">
        <v>795.38610000000017</v>
      </c>
      <c r="J86" s="103">
        <v>1892</v>
      </c>
      <c r="K86" s="91"/>
      <c r="L86" s="91">
        <v>15.048705015000003</v>
      </c>
      <c r="M86" s="92">
        <v>8.4778680183286323E-6</v>
      </c>
      <c r="N86" s="92">
        <f t="shared" si="2"/>
        <v>1.4014859919293915E-3</v>
      </c>
      <c r="O86" s="92">
        <f>L86/'סכום נכסי הקרן'!$C$42</f>
        <v>9.8714057908587787E-5</v>
      </c>
    </row>
    <row r="87" spans="2:15">
      <c r="B87" s="86" t="s">
        <v>1113</v>
      </c>
      <c r="C87" s="88" t="s">
        <v>1114</v>
      </c>
      <c r="D87" s="89" t="s">
        <v>119</v>
      </c>
      <c r="E87" s="89" t="s">
        <v>316</v>
      </c>
      <c r="F87" s="88" t="s">
        <v>1115</v>
      </c>
      <c r="G87" s="89" t="s">
        <v>156</v>
      </c>
      <c r="H87" s="89" t="s">
        <v>132</v>
      </c>
      <c r="I87" s="91">
        <v>165.09927300000004</v>
      </c>
      <c r="J87" s="103">
        <v>7005</v>
      </c>
      <c r="K87" s="91"/>
      <c r="L87" s="91">
        <v>11.565204101999999</v>
      </c>
      <c r="M87" s="92">
        <v>5.0096872484904431E-6</v>
      </c>
      <c r="N87" s="92">
        <f t="shared" si="2"/>
        <v>1.0770675301696273E-3</v>
      </c>
      <c r="O87" s="92">
        <f>L87/'סכום נכסי הקרן'!$C$42</f>
        <v>7.5863552798165115E-5</v>
      </c>
    </row>
    <row r="88" spans="2:15">
      <c r="B88" s="86" t="s">
        <v>1116</v>
      </c>
      <c r="C88" s="88" t="s">
        <v>1117</v>
      </c>
      <c r="D88" s="89" t="s">
        <v>119</v>
      </c>
      <c r="E88" s="89" t="s">
        <v>316</v>
      </c>
      <c r="F88" s="88" t="s">
        <v>1118</v>
      </c>
      <c r="G88" s="89" t="s">
        <v>128</v>
      </c>
      <c r="H88" s="89" t="s">
        <v>132</v>
      </c>
      <c r="I88" s="91">
        <v>16856.472704000003</v>
      </c>
      <c r="J88" s="103">
        <v>180</v>
      </c>
      <c r="K88" s="91"/>
      <c r="L88" s="91">
        <v>30.341650868000009</v>
      </c>
      <c r="M88" s="92">
        <v>3.3013159329250257E-5</v>
      </c>
      <c r="N88" s="92">
        <f t="shared" si="2"/>
        <v>2.8257181346254376E-3</v>
      </c>
      <c r="O88" s="92">
        <f>L88/'סכום נכסי הקרן'!$C$42</f>
        <v>1.9903024730968222E-4</v>
      </c>
    </row>
    <row r="89" spans="2:15">
      <c r="B89" s="86" t="s">
        <v>1119</v>
      </c>
      <c r="C89" s="88" t="s">
        <v>1120</v>
      </c>
      <c r="D89" s="89" t="s">
        <v>119</v>
      </c>
      <c r="E89" s="89" t="s">
        <v>316</v>
      </c>
      <c r="F89" s="88" t="s">
        <v>544</v>
      </c>
      <c r="G89" s="89" t="s">
        <v>545</v>
      </c>
      <c r="H89" s="89" t="s">
        <v>132</v>
      </c>
      <c r="I89" s="91">
        <v>546.03302300000007</v>
      </c>
      <c r="J89" s="103">
        <v>8242</v>
      </c>
      <c r="K89" s="91"/>
      <c r="L89" s="91">
        <v>45.004041726000011</v>
      </c>
      <c r="M89" s="92">
        <v>1.5363679144521049E-5</v>
      </c>
      <c r="N89" s="92">
        <f t="shared" si="2"/>
        <v>4.1912266867033705E-3</v>
      </c>
      <c r="O89" s="92">
        <f>L89/'סכום נכסי הקרן'!$C$42</f>
        <v>2.9521022417760943E-4</v>
      </c>
    </row>
    <row r="90" spans="2:15">
      <c r="B90" s="86" t="s">
        <v>1121</v>
      </c>
      <c r="C90" s="88" t="s">
        <v>1122</v>
      </c>
      <c r="D90" s="89" t="s">
        <v>119</v>
      </c>
      <c r="E90" s="89" t="s">
        <v>316</v>
      </c>
      <c r="F90" s="88" t="s">
        <v>1123</v>
      </c>
      <c r="G90" s="89" t="s">
        <v>126</v>
      </c>
      <c r="H90" s="89" t="s">
        <v>132</v>
      </c>
      <c r="I90" s="91">
        <v>1707.4642980000003</v>
      </c>
      <c r="J90" s="103">
        <v>1540</v>
      </c>
      <c r="K90" s="91"/>
      <c r="L90" s="91">
        <v>26.294950185000008</v>
      </c>
      <c r="M90" s="92">
        <v>1.8132310824486353E-5</v>
      </c>
      <c r="N90" s="92">
        <f t="shared" si="2"/>
        <v>2.4488488747720109E-3</v>
      </c>
      <c r="O90" s="92">
        <f>L90/'סכום נכסי הקרן'!$C$42</f>
        <v>1.724853555623717E-4</v>
      </c>
    </row>
    <row r="91" spans="2:15">
      <c r="B91" s="86" t="s">
        <v>1124</v>
      </c>
      <c r="C91" s="88" t="s">
        <v>1125</v>
      </c>
      <c r="D91" s="89" t="s">
        <v>119</v>
      </c>
      <c r="E91" s="89" t="s">
        <v>316</v>
      </c>
      <c r="F91" s="88" t="s">
        <v>1126</v>
      </c>
      <c r="G91" s="89" t="s">
        <v>497</v>
      </c>
      <c r="H91" s="89" t="s">
        <v>132</v>
      </c>
      <c r="I91" s="91">
        <v>293.14934700000003</v>
      </c>
      <c r="J91" s="103">
        <v>4749</v>
      </c>
      <c r="K91" s="91"/>
      <c r="L91" s="91">
        <v>13.921662502</v>
      </c>
      <c r="M91" s="92">
        <v>3.9673802661862987E-6</v>
      </c>
      <c r="N91" s="92">
        <f t="shared" si="2"/>
        <v>1.2965245156625646E-3</v>
      </c>
      <c r="O91" s="92">
        <f>L91/'סכום נכסי הקרן'!$C$42</f>
        <v>9.1321066964660869E-5</v>
      </c>
    </row>
    <row r="92" spans="2:15">
      <c r="B92" s="86" t="s">
        <v>1127</v>
      </c>
      <c r="C92" s="88" t="s">
        <v>1128</v>
      </c>
      <c r="D92" s="89" t="s">
        <v>119</v>
      </c>
      <c r="E92" s="89" t="s">
        <v>316</v>
      </c>
      <c r="F92" s="88" t="s">
        <v>513</v>
      </c>
      <c r="G92" s="89" t="s">
        <v>155</v>
      </c>
      <c r="H92" s="89" t="s">
        <v>132</v>
      </c>
      <c r="I92" s="91">
        <v>3488.252664000001</v>
      </c>
      <c r="J92" s="103">
        <v>1279</v>
      </c>
      <c r="K92" s="91"/>
      <c r="L92" s="91">
        <v>44.614751576000003</v>
      </c>
      <c r="M92" s="92">
        <v>2.109839164601951E-5</v>
      </c>
      <c r="N92" s="92">
        <f t="shared" si="2"/>
        <v>4.1549720926052549E-3</v>
      </c>
      <c r="O92" s="92">
        <f>L92/'סכום נכסי הקרן'!$C$42</f>
        <v>2.9265662170005138E-4</v>
      </c>
    </row>
    <row r="93" spans="2:15">
      <c r="B93" s="86" t="s">
        <v>1129</v>
      </c>
      <c r="C93" s="88" t="s">
        <v>1130</v>
      </c>
      <c r="D93" s="89" t="s">
        <v>119</v>
      </c>
      <c r="E93" s="89" t="s">
        <v>316</v>
      </c>
      <c r="F93" s="88" t="s">
        <v>1131</v>
      </c>
      <c r="G93" s="89" t="s">
        <v>127</v>
      </c>
      <c r="H93" s="89" t="s">
        <v>132</v>
      </c>
      <c r="I93" s="91">
        <v>234.20498100000003</v>
      </c>
      <c r="J93" s="103">
        <v>13450</v>
      </c>
      <c r="K93" s="91"/>
      <c r="L93" s="91">
        <v>31.50056999300001</v>
      </c>
      <c r="M93" s="92">
        <v>1.9139125489683973E-5</v>
      </c>
      <c r="N93" s="92">
        <f t="shared" si="2"/>
        <v>2.9336482799666888E-3</v>
      </c>
      <c r="O93" s="92">
        <f>L93/'סכום נכסי הקרן'!$C$42</f>
        <v>2.0663233729035423E-4</v>
      </c>
    </row>
    <row r="94" spans="2:15">
      <c r="B94" s="86" t="s">
        <v>1132</v>
      </c>
      <c r="C94" s="88" t="s">
        <v>1133</v>
      </c>
      <c r="D94" s="89" t="s">
        <v>119</v>
      </c>
      <c r="E94" s="89" t="s">
        <v>316</v>
      </c>
      <c r="F94" s="88" t="s">
        <v>1134</v>
      </c>
      <c r="G94" s="89" t="s">
        <v>478</v>
      </c>
      <c r="H94" s="89" t="s">
        <v>132</v>
      </c>
      <c r="I94" s="91">
        <v>96.003849000000002</v>
      </c>
      <c r="J94" s="103">
        <v>40330</v>
      </c>
      <c r="K94" s="91"/>
      <c r="L94" s="91">
        <v>38.718352286000005</v>
      </c>
      <c r="M94" s="92">
        <v>1.4115385859479322E-5</v>
      </c>
      <c r="N94" s="92">
        <f t="shared" si="2"/>
        <v>3.6058403899424385E-3</v>
      </c>
      <c r="O94" s="92">
        <f>L94/'סכום נכסי הקרן'!$C$42</f>
        <v>2.5397837660287912E-4</v>
      </c>
    </row>
    <row r="95" spans="2:15">
      <c r="B95" s="86" t="s">
        <v>1135</v>
      </c>
      <c r="C95" s="88" t="s">
        <v>1136</v>
      </c>
      <c r="D95" s="89" t="s">
        <v>119</v>
      </c>
      <c r="E95" s="89" t="s">
        <v>316</v>
      </c>
      <c r="F95" s="88" t="s">
        <v>1137</v>
      </c>
      <c r="G95" s="89" t="s">
        <v>568</v>
      </c>
      <c r="H95" s="89" t="s">
        <v>132</v>
      </c>
      <c r="I95" s="91">
        <v>118.90966600000002</v>
      </c>
      <c r="J95" s="103">
        <v>30370</v>
      </c>
      <c r="K95" s="91"/>
      <c r="L95" s="91">
        <v>36.112865540000008</v>
      </c>
      <c r="M95" s="92">
        <v>8.6327876533728933E-6</v>
      </c>
      <c r="N95" s="92">
        <f t="shared" si="2"/>
        <v>3.3631913930329401E-3</v>
      </c>
      <c r="O95" s="92">
        <f>L95/'סכום נכסי הקרן'!$C$42</f>
        <v>2.3688732662427062E-4</v>
      </c>
    </row>
    <row r="96" spans="2:15">
      <c r="B96" s="86" t="s">
        <v>1138</v>
      </c>
      <c r="C96" s="88" t="s">
        <v>1139</v>
      </c>
      <c r="D96" s="89" t="s">
        <v>119</v>
      </c>
      <c r="E96" s="89" t="s">
        <v>316</v>
      </c>
      <c r="F96" s="88" t="s">
        <v>493</v>
      </c>
      <c r="G96" s="89" t="s">
        <v>340</v>
      </c>
      <c r="H96" s="89" t="s">
        <v>132</v>
      </c>
      <c r="I96" s="91">
        <v>231.56200200000004</v>
      </c>
      <c r="J96" s="103">
        <v>39800</v>
      </c>
      <c r="K96" s="91"/>
      <c r="L96" s="91">
        <v>92.161676987000007</v>
      </c>
      <c r="M96" s="92">
        <v>2.1779271121176954E-5</v>
      </c>
      <c r="N96" s="92">
        <f t="shared" si="2"/>
        <v>8.5830175527566391E-3</v>
      </c>
      <c r="O96" s="92">
        <f>L96/'סכום נכסי הקרן'!$C$42</f>
        <v>6.0454724243574909E-4</v>
      </c>
    </row>
    <row r="97" spans="2:15">
      <c r="B97" s="86" t="s">
        <v>1140</v>
      </c>
      <c r="C97" s="88" t="s">
        <v>1141</v>
      </c>
      <c r="D97" s="89" t="s">
        <v>119</v>
      </c>
      <c r="E97" s="89" t="s">
        <v>316</v>
      </c>
      <c r="F97" s="88">
        <v>520029026</v>
      </c>
      <c r="G97" s="89" t="s">
        <v>318</v>
      </c>
      <c r="H97" s="89" t="s">
        <v>132</v>
      </c>
      <c r="I97" s="91">
        <v>25.205304000000005</v>
      </c>
      <c r="J97" s="103">
        <v>14950</v>
      </c>
      <c r="K97" s="91"/>
      <c r="L97" s="91">
        <v>3.7681929480000003</v>
      </c>
      <c r="M97" s="92">
        <v>7.1095704015272223E-7</v>
      </c>
      <c r="N97" s="92">
        <f t="shared" si="2"/>
        <v>3.5093183275538593E-4</v>
      </c>
      <c r="O97" s="92">
        <f>L97/'סכום נכסי הקרן'!$C$42</f>
        <v>2.4717981813640067E-5</v>
      </c>
    </row>
    <row r="98" spans="2:15">
      <c r="B98" s="86" t="s">
        <v>1142</v>
      </c>
      <c r="C98" s="88" t="s">
        <v>1143</v>
      </c>
      <c r="D98" s="89" t="s">
        <v>119</v>
      </c>
      <c r="E98" s="89" t="s">
        <v>316</v>
      </c>
      <c r="F98" s="88" t="s">
        <v>1144</v>
      </c>
      <c r="G98" s="89" t="s">
        <v>417</v>
      </c>
      <c r="H98" s="89" t="s">
        <v>132</v>
      </c>
      <c r="I98" s="91">
        <v>139.52209200000001</v>
      </c>
      <c r="J98" s="103">
        <v>15850</v>
      </c>
      <c r="K98" s="91"/>
      <c r="L98" s="91">
        <v>22.114251544000002</v>
      </c>
      <c r="M98" s="92">
        <v>1.4612772263798899E-5</v>
      </c>
      <c r="N98" s="92">
        <f t="shared" si="2"/>
        <v>2.0595003842540874E-3</v>
      </c>
      <c r="O98" s="92">
        <f>L98/'סכום נכסי הקרן'!$C$42</f>
        <v>1.4506148571213074E-4</v>
      </c>
    </row>
    <row r="99" spans="2:15">
      <c r="B99" s="86" t="s">
        <v>1145</v>
      </c>
      <c r="C99" s="88" t="s">
        <v>1146</v>
      </c>
      <c r="D99" s="89" t="s">
        <v>119</v>
      </c>
      <c r="E99" s="89" t="s">
        <v>316</v>
      </c>
      <c r="F99" s="88" t="s">
        <v>615</v>
      </c>
      <c r="G99" s="89" t="s">
        <v>155</v>
      </c>
      <c r="H99" s="89" t="s">
        <v>132</v>
      </c>
      <c r="I99" s="91">
        <v>3934.577639000001</v>
      </c>
      <c r="J99" s="103">
        <v>1460</v>
      </c>
      <c r="K99" s="91"/>
      <c r="L99" s="91">
        <v>57.444833528000018</v>
      </c>
      <c r="M99" s="92">
        <v>2.1125206534483494E-5</v>
      </c>
      <c r="N99" s="92">
        <f t="shared" si="2"/>
        <v>5.3498377048364154E-3</v>
      </c>
      <c r="O99" s="92">
        <f>L99/'סכום נכסי הקרן'!$C$42</f>
        <v>3.7681731536234631E-4</v>
      </c>
    </row>
    <row r="100" spans="2:15">
      <c r="B100" s="86" t="s">
        <v>1147</v>
      </c>
      <c r="C100" s="88" t="s">
        <v>1148</v>
      </c>
      <c r="D100" s="89" t="s">
        <v>119</v>
      </c>
      <c r="E100" s="89" t="s">
        <v>316</v>
      </c>
      <c r="F100" s="88" t="s">
        <v>1149</v>
      </c>
      <c r="G100" s="89" t="s">
        <v>156</v>
      </c>
      <c r="H100" s="89" t="s">
        <v>132</v>
      </c>
      <c r="I100" s="91">
        <v>6.6260000000000012</v>
      </c>
      <c r="J100" s="103">
        <v>11580</v>
      </c>
      <c r="K100" s="91"/>
      <c r="L100" s="91">
        <v>0.76729080000000027</v>
      </c>
      <c r="M100" s="92">
        <v>1.4350644905117138E-7</v>
      </c>
      <c r="N100" s="92">
        <f t="shared" si="2"/>
        <v>7.1457796990799519E-5</v>
      </c>
      <c r="O100" s="92">
        <f>L100/'סכום נכסי הקרן'!$C$42</f>
        <v>5.033149921433732E-6</v>
      </c>
    </row>
    <row r="101" spans="2:15">
      <c r="B101" s="86" t="s">
        <v>1150</v>
      </c>
      <c r="C101" s="88" t="s">
        <v>1151</v>
      </c>
      <c r="D101" s="89" t="s">
        <v>119</v>
      </c>
      <c r="E101" s="89" t="s">
        <v>316</v>
      </c>
      <c r="F101" s="88" t="s">
        <v>1152</v>
      </c>
      <c r="G101" s="89" t="s">
        <v>504</v>
      </c>
      <c r="H101" s="89" t="s">
        <v>132</v>
      </c>
      <c r="I101" s="91">
        <v>89.751820000000009</v>
      </c>
      <c r="J101" s="103">
        <v>8997</v>
      </c>
      <c r="K101" s="91"/>
      <c r="L101" s="91">
        <v>8.0749712810000016</v>
      </c>
      <c r="M101" s="92">
        <v>4.2599901625887806E-6</v>
      </c>
      <c r="N101" s="92">
        <f t="shared" si="2"/>
        <v>7.5202212577582604E-4</v>
      </c>
      <c r="O101" s="92">
        <f>L101/'סכום נכסי הקרן'!$C$42</f>
        <v>5.2968888807926257E-5</v>
      </c>
    </row>
    <row r="102" spans="2:15">
      <c r="B102" s="86" t="s">
        <v>1153</v>
      </c>
      <c r="C102" s="88" t="s">
        <v>1154</v>
      </c>
      <c r="D102" s="89" t="s">
        <v>119</v>
      </c>
      <c r="E102" s="89" t="s">
        <v>316</v>
      </c>
      <c r="F102" s="88" t="s">
        <v>529</v>
      </c>
      <c r="G102" s="89" t="s">
        <v>530</v>
      </c>
      <c r="H102" s="89" t="s">
        <v>132</v>
      </c>
      <c r="I102" s="91">
        <v>440.73907900000006</v>
      </c>
      <c r="J102" s="103">
        <v>35950</v>
      </c>
      <c r="K102" s="91"/>
      <c r="L102" s="91">
        <v>158.44569892500004</v>
      </c>
      <c r="M102" s="92">
        <v>2.6832852785568751E-5</v>
      </c>
      <c r="N102" s="92">
        <f t="shared" si="2"/>
        <v>1.4756048929360277E-2</v>
      </c>
      <c r="O102" s="92">
        <f>L102/'סכום נכסי הקרן'!$C$42</f>
        <v>1.0393464343582334E-3</v>
      </c>
    </row>
    <row r="103" spans="2:15">
      <c r="B103" s="86" t="s">
        <v>1155</v>
      </c>
      <c r="C103" s="88" t="s">
        <v>1156</v>
      </c>
      <c r="D103" s="89" t="s">
        <v>119</v>
      </c>
      <c r="E103" s="89" t="s">
        <v>316</v>
      </c>
      <c r="F103" s="88" t="s">
        <v>1157</v>
      </c>
      <c r="G103" s="89" t="s">
        <v>982</v>
      </c>
      <c r="H103" s="89" t="s">
        <v>132</v>
      </c>
      <c r="I103" s="91">
        <v>299.34651300000007</v>
      </c>
      <c r="J103" s="103">
        <v>12800</v>
      </c>
      <c r="K103" s="91"/>
      <c r="L103" s="91">
        <v>38.316353608000007</v>
      </c>
      <c r="M103" s="92">
        <v>6.7628323103267781E-6</v>
      </c>
      <c r="N103" s="92">
        <f t="shared" si="2"/>
        <v>3.5684022505524009E-3</v>
      </c>
      <c r="O103" s="92">
        <f>L103/'סכום נכסי הקרן'!$C$42</f>
        <v>2.5134141078158668E-4</v>
      </c>
    </row>
    <row r="104" spans="2:15">
      <c r="B104" s="86" t="s">
        <v>1158</v>
      </c>
      <c r="C104" s="88" t="s">
        <v>1159</v>
      </c>
      <c r="D104" s="89" t="s">
        <v>119</v>
      </c>
      <c r="E104" s="89" t="s">
        <v>316</v>
      </c>
      <c r="F104" s="88" t="s">
        <v>644</v>
      </c>
      <c r="G104" s="89" t="s">
        <v>504</v>
      </c>
      <c r="H104" s="89" t="s">
        <v>132</v>
      </c>
      <c r="I104" s="91">
        <v>834.60671900000011</v>
      </c>
      <c r="J104" s="103">
        <v>2255</v>
      </c>
      <c r="K104" s="91"/>
      <c r="L104" s="91">
        <v>18.820381521999998</v>
      </c>
      <c r="M104" s="92">
        <v>1.5410442911692782E-5</v>
      </c>
      <c r="N104" s="92">
        <f t="shared" si="2"/>
        <v>1.7527422485561794E-3</v>
      </c>
      <c r="O104" s="92">
        <f>L104/'סכום נכסי הקרן'!$C$42</f>
        <v>1.2345489060836792E-4</v>
      </c>
    </row>
    <row r="105" spans="2:15">
      <c r="B105" s="86" t="s">
        <v>1160</v>
      </c>
      <c r="C105" s="88" t="s">
        <v>1161</v>
      </c>
      <c r="D105" s="89" t="s">
        <v>119</v>
      </c>
      <c r="E105" s="89" t="s">
        <v>316</v>
      </c>
      <c r="F105" s="88" t="s">
        <v>406</v>
      </c>
      <c r="G105" s="89" t="s">
        <v>332</v>
      </c>
      <c r="H105" s="89" t="s">
        <v>132</v>
      </c>
      <c r="I105" s="91">
        <v>289.57687300000003</v>
      </c>
      <c r="J105" s="103">
        <v>21470</v>
      </c>
      <c r="K105" s="91"/>
      <c r="L105" s="91">
        <v>62.172154659000014</v>
      </c>
      <c r="M105" s="92">
        <v>2.3737437806183918E-5</v>
      </c>
      <c r="N105" s="92">
        <f t="shared" si="2"/>
        <v>5.7900931512581818E-3</v>
      </c>
      <c r="O105" s="92">
        <f>L105/'סכום נכסי הקרן'!$C$42</f>
        <v>4.0782683089294388E-4</v>
      </c>
    </row>
    <row r="106" spans="2:15">
      <c r="B106" s="86" t="s">
        <v>1162</v>
      </c>
      <c r="C106" s="88" t="s">
        <v>1163</v>
      </c>
      <c r="D106" s="89" t="s">
        <v>119</v>
      </c>
      <c r="E106" s="89" t="s">
        <v>316</v>
      </c>
      <c r="F106" s="88" t="s">
        <v>408</v>
      </c>
      <c r="G106" s="89" t="s">
        <v>332</v>
      </c>
      <c r="H106" s="89" t="s">
        <v>132</v>
      </c>
      <c r="I106" s="91">
        <v>4156.7948610000012</v>
      </c>
      <c r="J106" s="103">
        <v>1625</v>
      </c>
      <c r="K106" s="91"/>
      <c r="L106" s="91">
        <v>67.547916492000013</v>
      </c>
      <c r="M106" s="92">
        <v>2.1431939638203795E-5</v>
      </c>
      <c r="N106" s="92">
        <f t="shared" si="2"/>
        <v>6.2907378843025533E-3</v>
      </c>
      <c r="O106" s="92">
        <f>L106/'סכום נכסי הקרן'!$C$42</f>
        <v>4.4308988272076511E-4</v>
      </c>
    </row>
    <row r="107" spans="2:15">
      <c r="B107" s="86" t="s">
        <v>1164</v>
      </c>
      <c r="C107" s="88" t="s">
        <v>1165</v>
      </c>
      <c r="D107" s="89" t="s">
        <v>119</v>
      </c>
      <c r="E107" s="89" t="s">
        <v>316</v>
      </c>
      <c r="F107" s="88" t="s">
        <v>1166</v>
      </c>
      <c r="G107" s="89" t="s">
        <v>568</v>
      </c>
      <c r="H107" s="89" t="s">
        <v>132</v>
      </c>
      <c r="I107" s="91">
        <v>425.78914500000008</v>
      </c>
      <c r="J107" s="103">
        <v>7180</v>
      </c>
      <c r="K107" s="91"/>
      <c r="L107" s="91">
        <v>30.571660637000004</v>
      </c>
      <c r="M107" s="92">
        <v>8.78950169438582E-6</v>
      </c>
      <c r="N107" s="92">
        <f t="shared" si="2"/>
        <v>2.84713894584734E-3</v>
      </c>
      <c r="O107" s="92">
        <f>L107/'סכום נכסי הקרן'!$C$42</f>
        <v>2.0053902814058924E-4</v>
      </c>
    </row>
    <row r="108" spans="2:15">
      <c r="B108" s="86" t="s">
        <v>1167</v>
      </c>
      <c r="C108" s="88" t="s">
        <v>1168</v>
      </c>
      <c r="D108" s="89" t="s">
        <v>119</v>
      </c>
      <c r="E108" s="89" t="s">
        <v>316</v>
      </c>
      <c r="F108" s="88" t="s">
        <v>1169</v>
      </c>
      <c r="G108" s="89" t="s">
        <v>568</v>
      </c>
      <c r="H108" s="89" t="s">
        <v>132</v>
      </c>
      <c r="I108" s="91">
        <v>106.392357</v>
      </c>
      <c r="J108" s="103">
        <v>21910</v>
      </c>
      <c r="K108" s="91"/>
      <c r="L108" s="91">
        <v>23.310565375000003</v>
      </c>
      <c r="M108" s="92">
        <v>7.7232562135482756E-6</v>
      </c>
      <c r="N108" s="92">
        <f t="shared" si="2"/>
        <v>2.1709130987984087E-3</v>
      </c>
      <c r="O108" s="92">
        <f>L108/'סכום נכסי הקרן'!$C$42</f>
        <v>1.5290887142887298E-4</v>
      </c>
    </row>
    <row r="109" spans="2:15">
      <c r="B109" s="86" t="s">
        <v>1170</v>
      </c>
      <c r="C109" s="88" t="s">
        <v>1171</v>
      </c>
      <c r="D109" s="89" t="s">
        <v>119</v>
      </c>
      <c r="E109" s="89" t="s">
        <v>316</v>
      </c>
      <c r="F109" s="88" t="s">
        <v>1172</v>
      </c>
      <c r="G109" s="89" t="s">
        <v>126</v>
      </c>
      <c r="H109" s="89" t="s">
        <v>132</v>
      </c>
      <c r="I109" s="91">
        <v>10583.136796999999</v>
      </c>
      <c r="J109" s="103">
        <v>282</v>
      </c>
      <c r="K109" s="91"/>
      <c r="L109" s="91">
        <v>29.844445767000003</v>
      </c>
      <c r="M109" s="92">
        <v>9.416681649552732E-6</v>
      </c>
      <c r="N109" s="92">
        <f t="shared" si="2"/>
        <v>2.779413420467457E-3</v>
      </c>
      <c r="O109" s="92">
        <f>L109/'סכום נכסי הקרן'!$C$42</f>
        <v>1.9576876181417695E-4</v>
      </c>
    </row>
    <row r="110" spans="2:15">
      <c r="B110" s="86" t="s">
        <v>1173</v>
      </c>
      <c r="C110" s="88" t="s">
        <v>1174</v>
      </c>
      <c r="D110" s="89" t="s">
        <v>119</v>
      </c>
      <c r="E110" s="89" t="s">
        <v>316</v>
      </c>
      <c r="F110" s="88" t="s">
        <v>1175</v>
      </c>
      <c r="G110" s="89" t="s">
        <v>340</v>
      </c>
      <c r="H110" s="89" t="s">
        <v>132</v>
      </c>
      <c r="I110" s="91">
        <v>10126.289721000001</v>
      </c>
      <c r="J110" s="103">
        <v>315</v>
      </c>
      <c r="K110" s="91"/>
      <c r="L110" s="91">
        <v>31.897812621000003</v>
      </c>
      <c r="M110" s="92">
        <v>1.1045538780425031E-5</v>
      </c>
      <c r="N110" s="92">
        <f t="shared" si="2"/>
        <v>2.9706434883905552E-3</v>
      </c>
      <c r="O110" s="92">
        <f>L110/'סכום נכסי הקרן'!$C$42</f>
        <v>2.0923810514513405E-4</v>
      </c>
    </row>
    <row r="111" spans="2:15">
      <c r="B111" s="86" t="s">
        <v>1176</v>
      </c>
      <c r="C111" s="88" t="s">
        <v>1177</v>
      </c>
      <c r="D111" s="89" t="s">
        <v>119</v>
      </c>
      <c r="E111" s="89" t="s">
        <v>316</v>
      </c>
      <c r="F111" s="88" t="s">
        <v>567</v>
      </c>
      <c r="G111" s="89" t="s">
        <v>568</v>
      </c>
      <c r="H111" s="89" t="s">
        <v>132</v>
      </c>
      <c r="I111" s="91">
        <v>7641.743950000001</v>
      </c>
      <c r="J111" s="103">
        <v>1935</v>
      </c>
      <c r="K111" s="91"/>
      <c r="L111" s="91">
        <v>147.86774543600004</v>
      </c>
      <c r="M111" s="92">
        <v>2.8764522152260463E-5</v>
      </c>
      <c r="N111" s="92">
        <f t="shared" si="2"/>
        <v>1.3770924054938374E-2</v>
      </c>
      <c r="O111" s="92">
        <f>L111/'סכום נכסי הקרן'!$C$42</f>
        <v>9.6995888823870474E-4</v>
      </c>
    </row>
    <row r="112" spans="2:15">
      <c r="B112" s="86" t="s">
        <v>1178</v>
      </c>
      <c r="C112" s="88" t="s">
        <v>1179</v>
      </c>
      <c r="D112" s="89" t="s">
        <v>119</v>
      </c>
      <c r="E112" s="89" t="s">
        <v>316</v>
      </c>
      <c r="F112" s="88" t="s">
        <v>1180</v>
      </c>
      <c r="G112" s="89" t="s">
        <v>127</v>
      </c>
      <c r="H112" s="89" t="s">
        <v>132</v>
      </c>
      <c r="I112" s="91">
        <v>109.26221000000001</v>
      </c>
      <c r="J112" s="103">
        <v>28130</v>
      </c>
      <c r="K112" s="91"/>
      <c r="L112" s="91">
        <v>30.735459650000003</v>
      </c>
      <c r="M112" s="92">
        <v>1.2725622789934454E-5</v>
      </c>
      <c r="N112" s="92">
        <f t="shared" si="2"/>
        <v>2.862393548949902E-3</v>
      </c>
      <c r="O112" s="92">
        <f>L112/'סכום נכסי הקרן'!$C$42</f>
        <v>2.0161349037760794E-4</v>
      </c>
    </row>
    <row r="113" spans="2:15">
      <c r="B113" s="86" t="s">
        <v>1181</v>
      </c>
      <c r="C113" s="88" t="s">
        <v>1182</v>
      </c>
      <c r="D113" s="89" t="s">
        <v>119</v>
      </c>
      <c r="E113" s="89" t="s">
        <v>316</v>
      </c>
      <c r="F113" s="88" t="s">
        <v>1183</v>
      </c>
      <c r="G113" s="89" t="s">
        <v>1009</v>
      </c>
      <c r="H113" s="89" t="s">
        <v>132</v>
      </c>
      <c r="I113" s="91">
        <v>1436.2893960000001</v>
      </c>
      <c r="J113" s="103">
        <v>1105</v>
      </c>
      <c r="K113" s="91"/>
      <c r="L113" s="91">
        <v>15.870997822000003</v>
      </c>
      <c r="M113" s="92">
        <v>1.4350727986841876E-5</v>
      </c>
      <c r="N113" s="92">
        <f t="shared" si="2"/>
        <v>1.4780661261752351E-3</v>
      </c>
      <c r="O113" s="92">
        <f>L113/'סכום נכסי הקרן'!$C$42</f>
        <v>1.0410800108755927E-4</v>
      </c>
    </row>
    <row r="114" spans="2:15">
      <c r="B114" s="93"/>
      <c r="C114" s="88"/>
      <c r="D114" s="88"/>
      <c r="E114" s="88"/>
      <c r="F114" s="88"/>
      <c r="G114" s="88"/>
      <c r="H114" s="88"/>
      <c r="I114" s="91"/>
      <c r="J114" s="103"/>
      <c r="K114" s="88"/>
      <c r="L114" s="88"/>
      <c r="M114" s="88"/>
      <c r="N114" s="92"/>
      <c r="O114" s="88"/>
    </row>
    <row r="115" spans="2:15">
      <c r="B115" s="85" t="s">
        <v>29</v>
      </c>
      <c r="C115" s="80"/>
      <c r="D115" s="81"/>
      <c r="E115" s="81"/>
      <c r="F115" s="80"/>
      <c r="G115" s="81"/>
      <c r="H115" s="81"/>
      <c r="I115" s="83"/>
      <c r="J115" s="101"/>
      <c r="K115" s="83">
        <v>0.13142754500000003</v>
      </c>
      <c r="L115" s="83">
        <f>SUM(L116:L185)</f>
        <v>548.45292419900022</v>
      </c>
      <c r="M115" s="84"/>
      <c r="N115" s="84">
        <f t="shared" ref="N115:N146" si="3">IFERROR(L115/$L$11,0)</f>
        <v>5.1077424252216369E-2</v>
      </c>
      <c r="O115" s="84">
        <f>L115/'סכום נכסי הקרן'!$C$42</f>
        <v>3.5976526661629432E-3</v>
      </c>
    </row>
    <row r="116" spans="2:15">
      <c r="B116" s="86" t="s">
        <v>1184</v>
      </c>
      <c r="C116" s="88" t="s">
        <v>1185</v>
      </c>
      <c r="D116" s="89" t="s">
        <v>119</v>
      </c>
      <c r="E116" s="89" t="s">
        <v>316</v>
      </c>
      <c r="F116" s="88" t="s">
        <v>1186</v>
      </c>
      <c r="G116" s="89" t="s">
        <v>1187</v>
      </c>
      <c r="H116" s="89" t="s">
        <v>132</v>
      </c>
      <c r="I116" s="91">
        <v>6411.103183000002</v>
      </c>
      <c r="J116" s="103">
        <v>147.80000000000001</v>
      </c>
      <c r="K116" s="91"/>
      <c r="L116" s="91">
        <v>9.4756105040000023</v>
      </c>
      <c r="M116" s="92">
        <v>2.15968883188037E-5</v>
      </c>
      <c r="N116" s="92">
        <f t="shared" si="3"/>
        <v>8.8246366535180587E-4</v>
      </c>
      <c r="O116" s="92">
        <f>L116/'סכום נכסי הקרן'!$C$42</f>
        <v>6.2156575139105333E-5</v>
      </c>
    </row>
    <row r="117" spans="2:15">
      <c r="B117" s="86" t="s">
        <v>1188</v>
      </c>
      <c r="C117" s="88" t="s">
        <v>1189</v>
      </c>
      <c r="D117" s="89" t="s">
        <v>119</v>
      </c>
      <c r="E117" s="89" t="s">
        <v>316</v>
      </c>
      <c r="F117" s="88" t="s">
        <v>1190</v>
      </c>
      <c r="G117" s="89" t="s">
        <v>497</v>
      </c>
      <c r="H117" s="89" t="s">
        <v>132</v>
      </c>
      <c r="I117" s="91">
        <v>2597.1383570000003</v>
      </c>
      <c r="J117" s="103">
        <v>427.1</v>
      </c>
      <c r="K117" s="91"/>
      <c r="L117" s="91">
        <v>11.092377921000001</v>
      </c>
      <c r="M117" s="92">
        <v>1.5754024876748914E-5</v>
      </c>
      <c r="N117" s="92">
        <f t="shared" si="3"/>
        <v>1.0330332249833369E-3</v>
      </c>
      <c r="O117" s="92">
        <f>L117/'סכום נכסי הקרן'!$C$42</f>
        <v>7.2761984193729935E-5</v>
      </c>
    </row>
    <row r="118" spans="2:15">
      <c r="B118" s="86" t="s">
        <v>1191</v>
      </c>
      <c r="C118" s="88" t="s">
        <v>1192</v>
      </c>
      <c r="D118" s="89" t="s">
        <v>119</v>
      </c>
      <c r="E118" s="89" t="s">
        <v>316</v>
      </c>
      <c r="F118" s="88" t="s">
        <v>1193</v>
      </c>
      <c r="G118" s="89" t="s">
        <v>1194</v>
      </c>
      <c r="H118" s="89" t="s">
        <v>132</v>
      </c>
      <c r="I118" s="91">
        <v>88.510108000000017</v>
      </c>
      <c r="J118" s="103">
        <v>1975</v>
      </c>
      <c r="K118" s="91"/>
      <c r="L118" s="91">
        <v>1.7480746330000003</v>
      </c>
      <c r="M118" s="92">
        <v>1.98053674695614E-5</v>
      </c>
      <c r="N118" s="92">
        <f t="shared" si="3"/>
        <v>1.6279820147678084E-4</v>
      </c>
      <c r="O118" s="92">
        <f>L118/'סכום נכסי הקרן'!$C$42</f>
        <v>1.1466736863968978E-5</v>
      </c>
    </row>
    <row r="119" spans="2:15">
      <c r="B119" s="86" t="s">
        <v>1195</v>
      </c>
      <c r="C119" s="88" t="s">
        <v>1196</v>
      </c>
      <c r="D119" s="89" t="s">
        <v>119</v>
      </c>
      <c r="E119" s="89" t="s">
        <v>316</v>
      </c>
      <c r="F119" s="88" t="s">
        <v>1197</v>
      </c>
      <c r="G119" s="89" t="s">
        <v>128</v>
      </c>
      <c r="H119" s="89" t="s">
        <v>132</v>
      </c>
      <c r="I119" s="91">
        <v>1156.9218630000003</v>
      </c>
      <c r="J119" s="103">
        <v>461.8</v>
      </c>
      <c r="K119" s="91"/>
      <c r="L119" s="91">
        <v>5.3426651640000014</v>
      </c>
      <c r="M119" s="92">
        <v>2.1030538404147688E-5</v>
      </c>
      <c r="N119" s="92">
        <f t="shared" si="3"/>
        <v>4.9756244005392549E-4</v>
      </c>
      <c r="O119" s="92">
        <f>L119/'סכום נכסי הקרן'!$C$42</f>
        <v>3.5045949658764754E-5</v>
      </c>
    </row>
    <row r="120" spans="2:15">
      <c r="B120" s="86" t="s">
        <v>1198</v>
      </c>
      <c r="C120" s="88" t="s">
        <v>1199</v>
      </c>
      <c r="D120" s="89" t="s">
        <v>119</v>
      </c>
      <c r="E120" s="89" t="s">
        <v>316</v>
      </c>
      <c r="F120" s="88" t="s">
        <v>1200</v>
      </c>
      <c r="G120" s="89" t="s">
        <v>128</v>
      </c>
      <c r="H120" s="89" t="s">
        <v>132</v>
      </c>
      <c r="I120" s="91">
        <v>508.73420800000008</v>
      </c>
      <c r="J120" s="103">
        <v>2608</v>
      </c>
      <c r="K120" s="91"/>
      <c r="L120" s="91">
        <v>13.267788157000005</v>
      </c>
      <c r="M120" s="92">
        <v>3.0107338612701915E-5</v>
      </c>
      <c r="N120" s="92">
        <f t="shared" si="3"/>
        <v>1.2356291938334723E-3</v>
      </c>
      <c r="O120" s="92">
        <f>L120/'סכום נכסי הקרן'!$C$42</f>
        <v>8.7031887936104473E-5</v>
      </c>
    </row>
    <row r="121" spans="2:15">
      <c r="B121" s="86" t="s">
        <v>1201</v>
      </c>
      <c r="C121" s="88" t="s">
        <v>1202</v>
      </c>
      <c r="D121" s="89" t="s">
        <v>119</v>
      </c>
      <c r="E121" s="89" t="s">
        <v>316</v>
      </c>
      <c r="F121" s="88" t="s">
        <v>1203</v>
      </c>
      <c r="G121" s="89" t="s">
        <v>478</v>
      </c>
      <c r="H121" s="89" t="s">
        <v>132</v>
      </c>
      <c r="I121" s="91">
        <v>166.97520000000003</v>
      </c>
      <c r="J121" s="103">
        <v>9912</v>
      </c>
      <c r="K121" s="91"/>
      <c r="L121" s="91">
        <v>16.550581824000005</v>
      </c>
      <c r="M121" s="92">
        <v>4.1743800000000005E-5</v>
      </c>
      <c r="N121" s="92">
        <f t="shared" si="3"/>
        <v>1.5413557885211296E-3</v>
      </c>
      <c r="O121" s="92">
        <f>L121/'סכום נכסי הקרן'!$C$42</f>
        <v>1.0856582616023566E-4</v>
      </c>
    </row>
    <row r="122" spans="2:15">
      <c r="B122" s="86" t="s">
        <v>1204</v>
      </c>
      <c r="C122" s="88" t="s">
        <v>1205</v>
      </c>
      <c r="D122" s="89" t="s">
        <v>119</v>
      </c>
      <c r="E122" s="89" t="s">
        <v>316</v>
      </c>
      <c r="F122" s="88" t="s">
        <v>1206</v>
      </c>
      <c r="G122" s="89" t="s">
        <v>127</v>
      </c>
      <c r="H122" s="89" t="s">
        <v>132</v>
      </c>
      <c r="I122" s="91">
        <v>636.096</v>
      </c>
      <c r="J122" s="103">
        <v>625.9</v>
      </c>
      <c r="K122" s="91"/>
      <c r="L122" s="91">
        <v>3.9813248640000007</v>
      </c>
      <c r="M122" s="92">
        <v>1.1193077274844934E-5</v>
      </c>
      <c r="N122" s="92">
        <f t="shared" si="3"/>
        <v>3.7078080942210494E-4</v>
      </c>
      <c r="O122" s="92">
        <f>L122/'סכום נכסי הקרן'!$C$42</f>
        <v>2.6116050037930547E-5</v>
      </c>
    </row>
    <row r="123" spans="2:15">
      <c r="B123" s="86" t="s">
        <v>1207</v>
      </c>
      <c r="C123" s="88" t="s">
        <v>1208</v>
      </c>
      <c r="D123" s="89" t="s">
        <v>119</v>
      </c>
      <c r="E123" s="89" t="s">
        <v>316</v>
      </c>
      <c r="F123" s="88" t="s">
        <v>1209</v>
      </c>
      <c r="G123" s="89" t="s">
        <v>127</v>
      </c>
      <c r="H123" s="89" t="s">
        <v>132</v>
      </c>
      <c r="I123" s="91">
        <v>32.530331000000004</v>
      </c>
      <c r="J123" s="103">
        <v>6915</v>
      </c>
      <c r="K123" s="91"/>
      <c r="L123" s="91">
        <v>2.2494724599999998</v>
      </c>
      <c r="M123" s="92">
        <v>2.907581327207543E-6</v>
      </c>
      <c r="N123" s="92">
        <f t="shared" si="3"/>
        <v>2.094933842332976E-4</v>
      </c>
      <c r="O123" s="92">
        <f>L123/'סכום נכסי הקרן'!$C$42</f>
        <v>1.4755725124446087E-5</v>
      </c>
    </row>
    <row r="124" spans="2:15">
      <c r="B124" s="86" t="s">
        <v>1210</v>
      </c>
      <c r="C124" s="88" t="s">
        <v>1211</v>
      </c>
      <c r="D124" s="89" t="s">
        <v>119</v>
      </c>
      <c r="E124" s="89" t="s">
        <v>316</v>
      </c>
      <c r="F124" s="88" t="s">
        <v>652</v>
      </c>
      <c r="G124" s="89" t="s">
        <v>545</v>
      </c>
      <c r="H124" s="89" t="s">
        <v>132</v>
      </c>
      <c r="I124" s="91">
        <v>51.356536000000006</v>
      </c>
      <c r="J124" s="103">
        <v>6622</v>
      </c>
      <c r="K124" s="91"/>
      <c r="L124" s="91">
        <v>3.4008297980000006</v>
      </c>
      <c r="M124" s="92">
        <v>3.9958137604225143E-6</v>
      </c>
      <c r="N124" s="92">
        <f t="shared" si="3"/>
        <v>3.167193003040642E-4</v>
      </c>
      <c r="O124" s="92">
        <f>L124/'סכום נכסי הקרן'!$C$42</f>
        <v>2.2308212519442684E-5</v>
      </c>
    </row>
    <row r="125" spans="2:15">
      <c r="B125" s="86" t="s">
        <v>1212</v>
      </c>
      <c r="C125" s="88" t="s">
        <v>1213</v>
      </c>
      <c r="D125" s="89" t="s">
        <v>119</v>
      </c>
      <c r="E125" s="89" t="s">
        <v>316</v>
      </c>
      <c r="F125" s="88" t="s">
        <v>1214</v>
      </c>
      <c r="G125" s="89" t="s">
        <v>1215</v>
      </c>
      <c r="H125" s="89" t="s">
        <v>132</v>
      </c>
      <c r="I125" s="91">
        <v>579.65493700000013</v>
      </c>
      <c r="J125" s="103">
        <v>343.1</v>
      </c>
      <c r="K125" s="91"/>
      <c r="L125" s="91">
        <v>1.9887960890000003</v>
      </c>
      <c r="M125" s="92">
        <v>2.9843222451591228E-5</v>
      </c>
      <c r="N125" s="92">
        <f t="shared" si="3"/>
        <v>1.8521659217581913E-4</v>
      </c>
      <c r="O125" s="92">
        <f>L125/'סכום נכסי הקרן'!$C$42</f>
        <v>1.3045782484421892E-5</v>
      </c>
    </row>
    <row r="126" spans="2:15">
      <c r="B126" s="86" t="s">
        <v>1216</v>
      </c>
      <c r="C126" s="88" t="s">
        <v>1217</v>
      </c>
      <c r="D126" s="89" t="s">
        <v>119</v>
      </c>
      <c r="E126" s="89" t="s">
        <v>316</v>
      </c>
      <c r="F126" s="88" t="s">
        <v>1218</v>
      </c>
      <c r="G126" s="89" t="s">
        <v>340</v>
      </c>
      <c r="H126" s="89" t="s">
        <v>132</v>
      </c>
      <c r="I126" s="91">
        <v>331.21704200000005</v>
      </c>
      <c r="J126" s="103">
        <v>4378</v>
      </c>
      <c r="K126" s="91"/>
      <c r="L126" s="91">
        <v>14.50068212</v>
      </c>
      <c r="M126" s="92">
        <v>2.0651140991652682E-5</v>
      </c>
      <c r="N126" s="92">
        <f t="shared" si="3"/>
        <v>1.3504486162991605E-3</v>
      </c>
      <c r="O126" s="92">
        <f>L126/'סכום נכסי הקרן'!$C$42</f>
        <v>9.5119226078318022E-5</v>
      </c>
    </row>
    <row r="127" spans="2:15">
      <c r="B127" s="86" t="s">
        <v>1219</v>
      </c>
      <c r="C127" s="88" t="s">
        <v>1220</v>
      </c>
      <c r="D127" s="89" t="s">
        <v>119</v>
      </c>
      <c r="E127" s="89" t="s">
        <v>316</v>
      </c>
      <c r="F127" s="88" t="s">
        <v>1221</v>
      </c>
      <c r="G127" s="89" t="s">
        <v>154</v>
      </c>
      <c r="H127" s="89" t="s">
        <v>132</v>
      </c>
      <c r="I127" s="91">
        <v>33.853558999999997</v>
      </c>
      <c r="J127" s="103">
        <v>8800</v>
      </c>
      <c r="K127" s="91"/>
      <c r="L127" s="91">
        <v>2.9791132100000004</v>
      </c>
      <c r="M127" s="92">
        <v>3.1349223171983758E-6</v>
      </c>
      <c r="N127" s="92">
        <f t="shared" si="3"/>
        <v>2.7744483183271459E-4</v>
      </c>
      <c r="O127" s="92">
        <f>L127/'סכום נכסי הקרן'!$C$42</f>
        <v>1.9541904345593208E-5</v>
      </c>
    </row>
    <row r="128" spans="2:15">
      <c r="B128" s="86" t="s">
        <v>1222</v>
      </c>
      <c r="C128" s="88" t="s">
        <v>1223</v>
      </c>
      <c r="D128" s="89" t="s">
        <v>119</v>
      </c>
      <c r="E128" s="89" t="s">
        <v>316</v>
      </c>
      <c r="F128" s="88" t="s">
        <v>1224</v>
      </c>
      <c r="G128" s="89" t="s">
        <v>1194</v>
      </c>
      <c r="H128" s="89" t="s">
        <v>132</v>
      </c>
      <c r="I128" s="91">
        <v>347.90732200000008</v>
      </c>
      <c r="J128" s="103">
        <v>474.8</v>
      </c>
      <c r="K128" s="91"/>
      <c r="L128" s="91">
        <v>1.6518639630000003</v>
      </c>
      <c r="M128" s="92">
        <v>6.7007225052694148E-6</v>
      </c>
      <c r="N128" s="92">
        <f t="shared" si="3"/>
        <v>1.5383810117946357E-4</v>
      </c>
      <c r="O128" s="92">
        <f>L128/'סכום נכסי הקרן'!$C$42</f>
        <v>1.0835629692930843E-5</v>
      </c>
    </row>
    <row r="129" spans="2:15">
      <c r="B129" s="86" t="s">
        <v>1225</v>
      </c>
      <c r="C129" s="88" t="s">
        <v>1226</v>
      </c>
      <c r="D129" s="89" t="s">
        <v>119</v>
      </c>
      <c r="E129" s="89" t="s">
        <v>316</v>
      </c>
      <c r="F129" s="88" t="s">
        <v>1227</v>
      </c>
      <c r="G129" s="89" t="s">
        <v>478</v>
      </c>
      <c r="H129" s="89" t="s">
        <v>132</v>
      </c>
      <c r="I129" s="91">
        <v>364.71067699999998</v>
      </c>
      <c r="J129" s="103">
        <v>2461</v>
      </c>
      <c r="K129" s="91"/>
      <c r="L129" s="91">
        <v>8.9755297700000014</v>
      </c>
      <c r="M129" s="92">
        <v>1.3028278252157068E-5</v>
      </c>
      <c r="N129" s="92">
        <f t="shared" si="3"/>
        <v>8.3589114347459577E-4</v>
      </c>
      <c r="O129" s="92">
        <f>L129/'סכום נכסי הקרן'!$C$42</f>
        <v>5.8876226531976679E-5</v>
      </c>
    </row>
    <row r="130" spans="2:15">
      <c r="B130" s="86" t="s">
        <v>1228</v>
      </c>
      <c r="C130" s="88" t="s">
        <v>1229</v>
      </c>
      <c r="D130" s="89" t="s">
        <v>119</v>
      </c>
      <c r="E130" s="89" t="s">
        <v>316</v>
      </c>
      <c r="F130" s="88" t="s">
        <v>1230</v>
      </c>
      <c r="G130" s="89" t="s">
        <v>128</v>
      </c>
      <c r="H130" s="89" t="s">
        <v>132</v>
      </c>
      <c r="I130" s="91">
        <v>194.69732400000004</v>
      </c>
      <c r="J130" s="103">
        <v>1686</v>
      </c>
      <c r="K130" s="91"/>
      <c r="L130" s="91">
        <v>3.2825968800000003</v>
      </c>
      <c r="M130" s="92">
        <v>2.9823399849977204E-5</v>
      </c>
      <c r="N130" s="92">
        <f t="shared" si="3"/>
        <v>3.057082679131195E-4</v>
      </c>
      <c r="O130" s="92">
        <f>L130/'סכום נכסי הקרן'!$C$42</f>
        <v>2.1532647372639693E-5</v>
      </c>
    </row>
    <row r="131" spans="2:15">
      <c r="B131" s="86" t="s">
        <v>1231</v>
      </c>
      <c r="C131" s="88" t="s">
        <v>1232</v>
      </c>
      <c r="D131" s="89" t="s">
        <v>119</v>
      </c>
      <c r="E131" s="89" t="s">
        <v>316</v>
      </c>
      <c r="F131" s="88" t="s">
        <v>1233</v>
      </c>
      <c r="G131" s="89" t="s">
        <v>478</v>
      </c>
      <c r="H131" s="89" t="s">
        <v>132</v>
      </c>
      <c r="I131" s="91">
        <v>84.881196000000017</v>
      </c>
      <c r="J131" s="103">
        <v>7850</v>
      </c>
      <c r="K131" s="91"/>
      <c r="L131" s="91">
        <v>6.6631739030000006</v>
      </c>
      <c r="M131" s="92">
        <v>1.6771578976070807E-5</v>
      </c>
      <c r="N131" s="92">
        <f t="shared" si="3"/>
        <v>6.2054142715508534E-4</v>
      </c>
      <c r="O131" s="92">
        <f>L131/'סכום נכסי הקרן'!$C$42</f>
        <v>4.3708009018723718E-5</v>
      </c>
    </row>
    <row r="132" spans="2:15">
      <c r="B132" s="86" t="s">
        <v>1234</v>
      </c>
      <c r="C132" s="88" t="s">
        <v>1235</v>
      </c>
      <c r="D132" s="89" t="s">
        <v>119</v>
      </c>
      <c r="E132" s="89" t="s">
        <v>316</v>
      </c>
      <c r="F132" s="88" t="s">
        <v>1236</v>
      </c>
      <c r="G132" s="89" t="s">
        <v>1237</v>
      </c>
      <c r="H132" s="89" t="s">
        <v>132</v>
      </c>
      <c r="I132" s="91">
        <v>261.41902400000004</v>
      </c>
      <c r="J132" s="103">
        <v>206</v>
      </c>
      <c r="K132" s="91"/>
      <c r="L132" s="91">
        <v>0.5385231880000001</v>
      </c>
      <c r="M132" s="92">
        <v>8.8866565310404576E-6</v>
      </c>
      <c r="N132" s="92">
        <f t="shared" si="3"/>
        <v>5.0152667858056107E-5</v>
      </c>
      <c r="O132" s="92">
        <f>L132/'סכום נכסי הקרן'!$C$42</f>
        <v>3.5325171908387828E-6</v>
      </c>
    </row>
    <row r="133" spans="2:15">
      <c r="B133" s="86" t="s">
        <v>1238</v>
      </c>
      <c r="C133" s="88" t="s">
        <v>1239</v>
      </c>
      <c r="D133" s="89" t="s">
        <v>119</v>
      </c>
      <c r="E133" s="89" t="s">
        <v>316</v>
      </c>
      <c r="F133" s="88" t="s">
        <v>1240</v>
      </c>
      <c r="G133" s="89" t="s">
        <v>545</v>
      </c>
      <c r="H133" s="89" t="s">
        <v>132</v>
      </c>
      <c r="I133" s="91">
        <v>530.08000000000015</v>
      </c>
      <c r="J133" s="103">
        <v>956.7</v>
      </c>
      <c r="K133" s="91"/>
      <c r="L133" s="91">
        <v>5.0712753600000005</v>
      </c>
      <c r="M133" s="92">
        <v>1.1625424642277169E-5</v>
      </c>
      <c r="N133" s="92">
        <f t="shared" si="3"/>
        <v>4.7228790591432039E-4</v>
      </c>
      <c r="O133" s="92">
        <f>L133/'סכום נכסי הקרן'!$C$42</f>
        <v>3.3265730776066668E-5</v>
      </c>
    </row>
    <row r="134" spans="2:15">
      <c r="B134" s="86" t="s">
        <v>1241</v>
      </c>
      <c r="C134" s="88" t="s">
        <v>1242</v>
      </c>
      <c r="D134" s="89" t="s">
        <v>119</v>
      </c>
      <c r="E134" s="89" t="s">
        <v>316</v>
      </c>
      <c r="F134" s="88" t="s">
        <v>1243</v>
      </c>
      <c r="G134" s="89" t="s">
        <v>1101</v>
      </c>
      <c r="H134" s="89" t="s">
        <v>132</v>
      </c>
      <c r="I134" s="91">
        <v>537.10806600000012</v>
      </c>
      <c r="J134" s="103">
        <v>116.9</v>
      </c>
      <c r="K134" s="91"/>
      <c r="L134" s="91">
        <v>0.62787932800000013</v>
      </c>
      <c r="M134" s="92">
        <v>5.4635885014296577E-6</v>
      </c>
      <c r="N134" s="92">
        <f t="shared" si="3"/>
        <v>5.8474405733710887E-5</v>
      </c>
      <c r="O134" s="92">
        <f>L134/'סכום נכסי הקרן'!$C$42</f>
        <v>4.1186611261246247E-6</v>
      </c>
    </row>
    <row r="135" spans="2:15">
      <c r="B135" s="86" t="s">
        <v>1244</v>
      </c>
      <c r="C135" s="88" t="s">
        <v>1245</v>
      </c>
      <c r="D135" s="89" t="s">
        <v>119</v>
      </c>
      <c r="E135" s="89" t="s">
        <v>316</v>
      </c>
      <c r="F135" s="88" t="s">
        <v>1246</v>
      </c>
      <c r="G135" s="89" t="s">
        <v>1237</v>
      </c>
      <c r="H135" s="89" t="s">
        <v>132</v>
      </c>
      <c r="I135" s="91">
        <v>583.23589200000015</v>
      </c>
      <c r="J135" s="103">
        <v>5770</v>
      </c>
      <c r="K135" s="91"/>
      <c r="L135" s="91">
        <v>33.652710987000006</v>
      </c>
      <c r="M135" s="92">
        <v>2.3583450192004058E-5</v>
      </c>
      <c r="N135" s="92">
        <f t="shared" si="3"/>
        <v>3.1340771841641968E-3</v>
      </c>
      <c r="O135" s="92">
        <f>L135/'סכום נכסי הקרן'!$C$42</f>
        <v>2.2074960322768252E-4</v>
      </c>
    </row>
    <row r="136" spans="2:15">
      <c r="B136" s="86" t="s">
        <v>1247</v>
      </c>
      <c r="C136" s="88" t="s">
        <v>1248</v>
      </c>
      <c r="D136" s="89" t="s">
        <v>119</v>
      </c>
      <c r="E136" s="89" t="s">
        <v>316</v>
      </c>
      <c r="F136" s="88" t="s">
        <v>1249</v>
      </c>
      <c r="G136" s="89" t="s">
        <v>619</v>
      </c>
      <c r="H136" s="89" t="s">
        <v>132</v>
      </c>
      <c r="I136" s="91">
        <v>176.81613500000003</v>
      </c>
      <c r="J136" s="103">
        <v>9957</v>
      </c>
      <c r="K136" s="91"/>
      <c r="L136" s="91">
        <v>17.605582582000004</v>
      </c>
      <c r="M136" s="92">
        <v>1.9979380065223112E-5</v>
      </c>
      <c r="N136" s="92">
        <f t="shared" si="3"/>
        <v>1.6396080156953685E-3</v>
      </c>
      <c r="O136" s="92">
        <f>L136/'סכום נכסי הקרן'!$C$42</f>
        <v>1.154862492674073E-4</v>
      </c>
    </row>
    <row r="137" spans="2:15">
      <c r="B137" s="86" t="s">
        <v>1250</v>
      </c>
      <c r="C137" s="88" t="s">
        <v>1251</v>
      </c>
      <c r="D137" s="89" t="s">
        <v>119</v>
      </c>
      <c r="E137" s="89" t="s">
        <v>316</v>
      </c>
      <c r="F137" s="88" t="s">
        <v>1252</v>
      </c>
      <c r="G137" s="89" t="s">
        <v>127</v>
      </c>
      <c r="H137" s="89" t="s">
        <v>132</v>
      </c>
      <c r="I137" s="91">
        <v>2194.5312000000004</v>
      </c>
      <c r="J137" s="103">
        <v>187.1</v>
      </c>
      <c r="K137" s="91"/>
      <c r="L137" s="91">
        <v>4.105967875000001</v>
      </c>
      <c r="M137" s="92">
        <v>1.4655294933867797E-5</v>
      </c>
      <c r="N137" s="92">
        <f t="shared" si="3"/>
        <v>3.8238881381412947E-4</v>
      </c>
      <c r="O137" s="92">
        <f>L137/'סכום נכסי הקרן'!$C$42</f>
        <v>2.6933663074633081E-5</v>
      </c>
    </row>
    <row r="138" spans="2:15">
      <c r="B138" s="86" t="s">
        <v>1253</v>
      </c>
      <c r="C138" s="88" t="s">
        <v>1254</v>
      </c>
      <c r="D138" s="89" t="s">
        <v>119</v>
      </c>
      <c r="E138" s="89" t="s">
        <v>316</v>
      </c>
      <c r="F138" s="88" t="s">
        <v>1255</v>
      </c>
      <c r="G138" s="89" t="s">
        <v>154</v>
      </c>
      <c r="H138" s="89" t="s">
        <v>132</v>
      </c>
      <c r="I138" s="91">
        <v>256.22083600000008</v>
      </c>
      <c r="J138" s="103">
        <v>326.2</v>
      </c>
      <c r="K138" s="91"/>
      <c r="L138" s="91">
        <v>0.83579236800000012</v>
      </c>
      <c r="M138" s="92">
        <v>1.4450925613113294E-5</v>
      </c>
      <c r="N138" s="92">
        <f t="shared" si="3"/>
        <v>7.7837348445991523E-5</v>
      </c>
      <c r="O138" s="92">
        <f>L138/'סכום נכסי הקרן'!$C$42</f>
        <v>5.4824954128657764E-6</v>
      </c>
    </row>
    <row r="139" spans="2:15">
      <c r="B139" s="86" t="s">
        <v>1256</v>
      </c>
      <c r="C139" s="88" t="s">
        <v>1257</v>
      </c>
      <c r="D139" s="89" t="s">
        <v>119</v>
      </c>
      <c r="E139" s="89" t="s">
        <v>316</v>
      </c>
      <c r="F139" s="88" t="s">
        <v>1258</v>
      </c>
      <c r="G139" s="89" t="s">
        <v>128</v>
      </c>
      <c r="H139" s="89" t="s">
        <v>132</v>
      </c>
      <c r="I139" s="91">
        <v>2067.3119999999999</v>
      </c>
      <c r="J139" s="103">
        <v>369.5</v>
      </c>
      <c r="K139" s="91"/>
      <c r="L139" s="91">
        <v>7.6387178400000009</v>
      </c>
      <c r="M139" s="92">
        <v>2.5927747501601427E-5</v>
      </c>
      <c r="N139" s="92">
        <f t="shared" si="3"/>
        <v>7.1139384009389717E-4</v>
      </c>
      <c r="O139" s="92">
        <f>L139/'סכום נכסי הקרן'!$C$42</f>
        <v>5.0107224140117978E-5</v>
      </c>
    </row>
    <row r="140" spans="2:15">
      <c r="B140" s="86" t="s">
        <v>1259</v>
      </c>
      <c r="C140" s="88" t="s">
        <v>1260</v>
      </c>
      <c r="D140" s="89" t="s">
        <v>119</v>
      </c>
      <c r="E140" s="89" t="s">
        <v>316</v>
      </c>
      <c r="F140" s="88" t="s">
        <v>1261</v>
      </c>
      <c r="G140" s="89" t="s">
        <v>154</v>
      </c>
      <c r="H140" s="89" t="s">
        <v>132</v>
      </c>
      <c r="I140" s="91">
        <v>2139.0368600000006</v>
      </c>
      <c r="J140" s="103">
        <v>169.8</v>
      </c>
      <c r="K140" s="91"/>
      <c r="L140" s="91">
        <v>3.6320845870000005</v>
      </c>
      <c r="M140" s="92">
        <v>1.977339342098124E-5</v>
      </c>
      <c r="N140" s="92">
        <f t="shared" si="3"/>
        <v>3.3825606024633401E-4</v>
      </c>
      <c r="O140" s="92">
        <f>L140/'סכום נכסי הקרן'!$C$42</f>
        <v>2.3825160230905563E-5</v>
      </c>
    </row>
    <row r="141" spans="2:15">
      <c r="B141" s="86" t="s">
        <v>1262</v>
      </c>
      <c r="C141" s="88" t="s">
        <v>1263</v>
      </c>
      <c r="D141" s="89" t="s">
        <v>119</v>
      </c>
      <c r="E141" s="89" t="s">
        <v>316</v>
      </c>
      <c r="F141" s="88" t="s">
        <v>1264</v>
      </c>
      <c r="G141" s="89" t="s">
        <v>417</v>
      </c>
      <c r="H141" s="89" t="s">
        <v>132</v>
      </c>
      <c r="I141" s="91">
        <v>717.37972300000013</v>
      </c>
      <c r="J141" s="103">
        <v>1067</v>
      </c>
      <c r="K141" s="91"/>
      <c r="L141" s="91">
        <v>7.6544416560000013</v>
      </c>
      <c r="M141" s="92">
        <v>2.0956506133266934E-5</v>
      </c>
      <c r="N141" s="92">
        <f t="shared" si="3"/>
        <v>7.1285819917607139E-4</v>
      </c>
      <c r="O141" s="92">
        <f>L141/'סכום נכסי הקרן'!$C$42</f>
        <v>5.0210366681726766E-5</v>
      </c>
    </row>
    <row r="142" spans="2:15">
      <c r="B142" s="86" t="s">
        <v>1265</v>
      </c>
      <c r="C142" s="88" t="s">
        <v>1266</v>
      </c>
      <c r="D142" s="89" t="s">
        <v>119</v>
      </c>
      <c r="E142" s="89" t="s">
        <v>316</v>
      </c>
      <c r="F142" s="88" t="s">
        <v>1267</v>
      </c>
      <c r="G142" s="89" t="s">
        <v>156</v>
      </c>
      <c r="H142" s="89" t="s">
        <v>132</v>
      </c>
      <c r="I142" s="91">
        <v>177.97171000000003</v>
      </c>
      <c r="J142" s="103">
        <v>2004</v>
      </c>
      <c r="K142" s="91"/>
      <c r="L142" s="91">
        <v>3.5665530600000004</v>
      </c>
      <c r="M142" s="92">
        <v>1.5053809853692621E-5</v>
      </c>
      <c r="N142" s="92">
        <f t="shared" si="3"/>
        <v>3.3215310872800085E-4</v>
      </c>
      <c r="O142" s="92">
        <f>L142/'סכום נכסי הקרן'!$C$42</f>
        <v>2.3395297133405265E-5</v>
      </c>
    </row>
    <row r="143" spans="2:15">
      <c r="B143" s="86" t="s">
        <v>1268</v>
      </c>
      <c r="C143" s="88" t="s">
        <v>1269</v>
      </c>
      <c r="D143" s="89" t="s">
        <v>119</v>
      </c>
      <c r="E143" s="89" t="s">
        <v>316</v>
      </c>
      <c r="F143" s="88" t="s">
        <v>574</v>
      </c>
      <c r="G143" s="89" t="s">
        <v>129</v>
      </c>
      <c r="H143" s="89" t="s">
        <v>132</v>
      </c>
      <c r="I143" s="91">
        <v>845.00556400000016</v>
      </c>
      <c r="J143" s="103">
        <v>982</v>
      </c>
      <c r="K143" s="91"/>
      <c r="L143" s="91">
        <v>8.2979546360000018</v>
      </c>
      <c r="M143" s="92">
        <v>1.2409096098315111E-5</v>
      </c>
      <c r="N143" s="92">
        <f t="shared" si="3"/>
        <v>7.7278856701807393E-4</v>
      </c>
      <c r="O143" s="92">
        <f>L143/'סכום נכסי הקרן'!$C$42</f>
        <v>5.4431578906255704E-5</v>
      </c>
    </row>
    <row r="144" spans="2:15">
      <c r="B144" s="86" t="s">
        <v>1270</v>
      </c>
      <c r="C144" s="88" t="s">
        <v>1271</v>
      </c>
      <c r="D144" s="89" t="s">
        <v>119</v>
      </c>
      <c r="E144" s="89" t="s">
        <v>316</v>
      </c>
      <c r="F144" s="88" t="s">
        <v>1272</v>
      </c>
      <c r="G144" s="89" t="s">
        <v>417</v>
      </c>
      <c r="H144" s="89" t="s">
        <v>132</v>
      </c>
      <c r="I144" s="91">
        <v>447.87757900000014</v>
      </c>
      <c r="J144" s="103">
        <v>619.70000000000005</v>
      </c>
      <c r="K144" s="91"/>
      <c r="L144" s="91">
        <v>2.7754973560000002</v>
      </c>
      <c r="M144" s="92">
        <v>2.9504904719552029E-5</v>
      </c>
      <c r="N144" s="92">
        <f t="shared" si="3"/>
        <v>2.5848208607942222E-4</v>
      </c>
      <c r="O144" s="92">
        <f>L144/'סכום נכסי הקרן'!$C$42</f>
        <v>1.8206258043613876E-5</v>
      </c>
    </row>
    <row r="145" spans="2:15">
      <c r="B145" s="86" t="s">
        <v>1273</v>
      </c>
      <c r="C145" s="88" t="s">
        <v>1274</v>
      </c>
      <c r="D145" s="89" t="s">
        <v>119</v>
      </c>
      <c r="E145" s="89" t="s">
        <v>316</v>
      </c>
      <c r="F145" s="88" t="s">
        <v>1275</v>
      </c>
      <c r="G145" s="89" t="s">
        <v>154</v>
      </c>
      <c r="H145" s="89" t="s">
        <v>132</v>
      </c>
      <c r="I145" s="91">
        <v>538.72030400000006</v>
      </c>
      <c r="J145" s="103">
        <v>456.4</v>
      </c>
      <c r="K145" s="91"/>
      <c r="L145" s="91">
        <v>2.4587194670000003</v>
      </c>
      <c r="M145" s="92">
        <v>2.2408965045162329E-5</v>
      </c>
      <c r="N145" s="92">
        <f t="shared" si="3"/>
        <v>2.2898055930061035E-4</v>
      </c>
      <c r="O145" s="92">
        <f>L145/'סכום נכסי הקרן'!$C$42</f>
        <v>1.6128309751868048E-5</v>
      </c>
    </row>
    <row r="146" spans="2:15">
      <c r="B146" s="86" t="s">
        <v>1276</v>
      </c>
      <c r="C146" s="88" t="s">
        <v>1277</v>
      </c>
      <c r="D146" s="89" t="s">
        <v>119</v>
      </c>
      <c r="E146" s="89" t="s">
        <v>316</v>
      </c>
      <c r="F146" s="88" t="s">
        <v>1278</v>
      </c>
      <c r="G146" s="89" t="s">
        <v>1101</v>
      </c>
      <c r="H146" s="89" t="s">
        <v>132</v>
      </c>
      <c r="I146" s="91">
        <v>2230.1244820000006</v>
      </c>
      <c r="J146" s="103">
        <v>36.200000000000003</v>
      </c>
      <c r="K146" s="91"/>
      <c r="L146" s="91">
        <v>0.80730506300000016</v>
      </c>
      <c r="M146" s="92">
        <v>2.4518840836341337E-5</v>
      </c>
      <c r="N146" s="92">
        <f t="shared" si="3"/>
        <v>7.5184325553621391E-5</v>
      </c>
      <c r="O146" s="92">
        <f>L146/'סכום נכסי הקרן'!$C$42</f>
        <v>5.2956290032560056E-6</v>
      </c>
    </row>
    <row r="147" spans="2:15">
      <c r="B147" s="86" t="s">
        <v>1279</v>
      </c>
      <c r="C147" s="88" t="s">
        <v>1280</v>
      </c>
      <c r="D147" s="89" t="s">
        <v>119</v>
      </c>
      <c r="E147" s="89" t="s">
        <v>316</v>
      </c>
      <c r="F147" s="88" t="s">
        <v>1281</v>
      </c>
      <c r="G147" s="89" t="s">
        <v>568</v>
      </c>
      <c r="H147" s="89" t="s">
        <v>132</v>
      </c>
      <c r="I147" s="91">
        <v>1339.8283530000003</v>
      </c>
      <c r="J147" s="103">
        <v>90.8</v>
      </c>
      <c r="K147" s="91"/>
      <c r="L147" s="91">
        <v>1.2165641430000003</v>
      </c>
      <c r="M147" s="92">
        <v>7.6627286252785564E-6</v>
      </c>
      <c r="N147" s="92">
        <f t="shared" ref="N147:N178" si="4">IFERROR(L147/$L$11,0)</f>
        <v>1.1329862622721395E-4</v>
      </c>
      <c r="O147" s="92">
        <f>L147/'סכום נכסי הקרן'!$C$42</f>
        <v>7.9802204337124142E-6</v>
      </c>
    </row>
    <row r="148" spans="2:15">
      <c r="B148" s="86" t="s">
        <v>1282</v>
      </c>
      <c r="C148" s="88" t="s">
        <v>1283</v>
      </c>
      <c r="D148" s="89" t="s">
        <v>119</v>
      </c>
      <c r="E148" s="89" t="s">
        <v>316</v>
      </c>
      <c r="F148" s="88" t="s">
        <v>1284</v>
      </c>
      <c r="G148" s="89" t="s">
        <v>1009</v>
      </c>
      <c r="H148" s="89" t="s">
        <v>132</v>
      </c>
      <c r="I148" s="91">
        <v>310.69181500000008</v>
      </c>
      <c r="J148" s="103">
        <v>1900</v>
      </c>
      <c r="K148" s="91"/>
      <c r="L148" s="91">
        <v>5.9031444810000009</v>
      </c>
      <c r="M148" s="92">
        <v>2.1826973159070774E-5</v>
      </c>
      <c r="N148" s="92">
        <f t="shared" si="4"/>
        <v>5.4975988234272648E-4</v>
      </c>
      <c r="O148" s="92">
        <f>L148/'סכום נכסי הקרן'!$C$42</f>
        <v>3.8722491108660642E-5</v>
      </c>
    </row>
    <row r="149" spans="2:15">
      <c r="B149" s="86" t="s">
        <v>1285</v>
      </c>
      <c r="C149" s="88" t="s">
        <v>1286</v>
      </c>
      <c r="D149" s="89" t="s">
        <v>119</v>
      </c>
      <c r="E149" s="89" t="s">
        <v>316</v>
      </c>
      <c r="F149" s="88" t="s">
        <v>1287</v>
      </c>
      <c r="G149" s="89" t="s">
        <v>1288</v>
      </c>
      <c r="H149" s="89" t="s">
        <v>132</v>
      </c>
      <c r="I149" s="91">
        <v>1903.0669770000002</v>
      </c>
      <c r="J149" s="103">
        <v>764.7</v>
      </c>
      <c r="K149" s="91"/>
      <c r="L149" s="91">
        <v>14.552753174000001</v>
      </c>
      <c r="M149" s="92">
        <v>2.0224022604624286E-5</v>
      </c>
      <c r="N149" s="92">
        <f t="shared" si="4"/>
        <v>1.3552979938830298E-3</v>
      </c>
      <c r="O149" s="92">
        <f>L149/'סכום נכסי הקרן'!$C$42</f>
        <v>9.5460793345055839E-5</v>
      </c>
    </row>
    <row r="150" spans="2:15">
      <c r="B150" s="86" t="s">
        <v>1289</v>
      </c>
      <c r="C150" s="88" t="s">
        <v>1290</v>
      </c>
      <c r="D150" s="89" t="s">
        <v>119</v>
      </c>
      <c r="E150" s="89" t="s">
        <v>316</v>
      </c>
      <c r="F150" s="88" t="s">
        <v>1291</v>
      </c>
      <c r="G150" s="89" t="s">
        <v>619</v>
      </c>
      <c r="H150" s="89" t="s">
        <v>132</v>
      </c>
      <c r="I150" s="91">
        <v>268.576773</v>
      </c>
      <c r="J150" s="103">
        <v>245.7</v>
      </c>
      <c r="K150" s="91"/>
      <c r="L150" s="91">
        <v>0.65989313300000008</v>
      </c>
      <c r="M150" s="92">
        <v>3.6504537120767834E-6</v>
      </c>
      <c r="N150" s="92">
        <f t="shared" si="4"/>
        <v>6.1455851593081331E-5</v>
      </c>
      <c r="O150" s="92">
        <f>L150/'סכום נכסי הקרן'!$C$42</f>
        <v>4.3286600992917003E-6</v>
      </c>
    </row>
    <row r="151" spans="2:15">
      <c r="B151" s="86" t="s">
        <v>1292</v>
      </c>
      <c r="C151" s="88" t="s">
        <v>1293</v>
      </c>
      <c r="D151" s="89" t="s">
        <v>119</v>
      </c>
      <c r="E151" s="89" t="s">
        <v>316</v>
      </c>
      <c r="F151" s="88" t="s">
        <v>1294</v>
      </c>
      <c r="G151" s="89" t="s">
        <v>545</v>
      </c>
      <c r="H151" s="89" t="s">
        <v>132</v>
      </c>
      <c r="I151" s="91">
        <v>606.73645900000008</v>
      </c>
      <c r="J151" s="103">
        <v>531.6</v>
      </c>
      <c r="K151" s="91"/>
      <c r="L151" s="91">
        <v>3.2254110170000003</v>
      </c>
      <c r="M151" s="92">
        <v>8.3424808288124474E-6</v>
      </c>
      <c r="N151" s="92">
        <f t="shared" si="4"/>
        <v>3.0038254813517134E-4</v>
      </c>
      <c r="O151" s="92">
        <f>L151/'סכום נכסי הקרן'!$C$42</f>
        <v>2.1157528810204736E-5</v>
      </c>
    </row>
    <row r="152" spans="2:15">
      <c r="B152" s="86" t="s">
        <v>1295</v>
      </c>
      <c r="C152" s="88" t="s">
        <v>1296</v>
      </c>
      <c r="D152" s="89" t="s">
        <v>119</v>
      </c>
      <c r="E152" s="89" t="s">
        <v>316</v>
      </c>
      <c r="F152" s="88" t="s">
        <v>1297</v>
      </c>
      <c r="G152" s="89" t="s">
        <v>568</v>
      </c>
      <c r="H152" s="89" t="s">
        <v>132</v>
      </c>
      <c r="I152" s="91">
        <v>890.9664150000001</v>
      </c>
      <c r="J152" s="103">
        <v>206</v>
      </c>
      <c r="K152" s="91"/>
      <c r="L152" s="91">
        <v>1.8353908150000002</v>
      </c>
      <c r="M152" s="92">
        <v>7.1348162496143977E-6</v>
      </c>
      <c r="N152" s="92">
        <f t="shared" si="4"/>
        <v>1.7092995805116919E-4</v>
      </c>
      <c r="O152" s="92">
        <f>L152/'סכום נכסי הקרן'!$C$42</f>
        <v>1.2039499413152668E-5</v>
      </c>
    </row>
    <row r="153" spans="2:15">
      <c r="B153" s="86" t="s">
        <v>1298</v>
      </c>
      <c r="C153" s="88" t="s">
        <v>1299</v>
      </c>
      <c r="D153" s="89" t="s">
        <v>119</v>
      </c>
      <c r="E153" s="89" t="s">
        <v>316</v>
      </c>
      <c r="F153" s="88" t="s">
        <v>1300</v>
      </c>
      <c r="G153" s="89" t="s">
        <v>530</v>
      </c>
      <c r="H153" s="89" t="s">
        <v>132</v>
      </c>
      <c r="I153" s="91">
        <v>213.74203800000004</v>
      </c>
      <c r="J153" s="103">
        <v>7412</v>
      </c>
      <c r="K153" s="91"/>
      <c r="L153" s="91">
        <v>15.842559862000002</v>
      </c>
      <c r="M153" s="92">
        <v>3.6036166991495998E-6</v>
      </c>
      <c r="N153" s="92">
        <f t="shared" si="4"/>
        <v>1.4754176987830227E-3</v>
      </c>
      <c r="O153" s="92">
        <f>L153/'סכום נכסי הקרן'!$C$42</f>
        <v>1.039214583632887E-4</v>
      </c>
    </row>
    <row r="154" spans="2:15">
      <c r="B154" s="86" t="s">
        <v>1301</v>
      </c>
      <c r="C154" s="88" t="s">
        <v>1302</v>
      </c>
      <c r="D154" s="89" t="s">
        <v>119</v>
      </c>
      <c r="E154" s="89" t="s">
        <v>316</v>
      </c>
      <c r="F154" s="88" t="s">
        <v>1303</v>
      </c>
      <c r="G154" s="89" t="s">
        <v>128</v>
      </c>
      <c r="H154" s="89" t="s">
        <v>132</v>
      </c>
      <c r="I154" s="91">
        <v>310.94943400000005</v>
      </c>
      <c r="J154" s="103">
        <v>1352</v>
      </c>
      <c r="K154" s="91"/>
      <c r="L154" s="91">
        <v>4.2040363430000003</v>
      </c>
      <c r="M154" s="92">
        <v>2.6981186629454923E-5</v>
      </c>
      <c r="N154" s="92">
        <f t="shared" si="4"/>
        <v>3.9152193085077665E-4</v>
      </c>
      <c r="O154" s="92">
        <f>L154/'סכום נכסי הקרן'!$C$42</f>
        <v>2.7576956728107516E-5</v>
      </c>
    </row>
    <row r="155" spans="2:15">
      <c r="B155" s="86" t="s">
        <v>1304</v>
      </c>
      <c r="C155" s="88" t="s">
        <v>1305</v>
      </c>
      <c r="D155" s="89" t="s">
        <v>119</v>
      </c>
      <c r="E155" s="89" t="s">
        <v>316</v>
      </c>
      <c r="F155" s="88" t="s">
        <v>1306</v>
      </c>
      <c r="G155" s="89" t="s">
        <v>504</v>
      </c>
      <c r="H155" s="89" t="s">
        <v>132</v>
      </c>
      <c r="I155" s="91">
        <v>130.43413500000003</v>
      </c>
      <c r="J155" s="103">
        <v>28700</v>
      </c>
      <c r="K155" s="91"/>
      <c r="L155" s="91">
        <v>37.434596802000009</v>
      </c>
      <c r="M155" s="92">
        <v>3.5733499772066794E-5</v>
      </c>
      <c r="N155" s="92">
        <f t="shared" si="4"/>
        <v>3.486284233708717E-3</v>
      </c>
      <c r="O155" s="92">
        <f>L155/'סכום נכסי הקרן'!$C$42</f>
        <v>2.4555740529260837E-4</v>
      </c>
    </row>
    <row r="156" spans="2:15">
      <c r="B156" s="86" t="s">
        <v>1307</v>
      </c>
      <c r="C156" s="88" t="s">
        <v>1308</v>
      </c>
      <c r="D156" s="89" t="s">
        <v>119</v>
      </c>
      <c r="E156" s="89" t="s">
        <v>316</v>
      </c>
      <c r="F156" s="88" t="s">
        <v>1309</v>
      </c>
      <c r="G156" s="89" t="s">
        <v>1101</v>
      </c>
      <c r="H156" s="89" t="s">
        <v>132</v>
      </c>
      <c r="I156" s="91">
        <v>379.27224000000007</v>
      </c>
      <c r="J156" s="103">
        <v>619.29999999999995</v>
      </c>
      <c r="K156" s="91"/>
      <c r="L156" s="91">
        <v>2.3488329820000002</v>
      </c>
      <c r="M156" s="92">
        <v>1.7340107183696018E-5</v>
      </c>
      <c r="N156" s="92">
        <f t="shared" si="4"/>
        <v>2.1874683026702548E-4</v>
      </c>
      <c r="O156" s="92">
        <f>L156/'סכום נכסי הקרן'!$C$42</f>
        <v>1.5407494184492055E-5</v>
      </c>
    </row>
    <row r="157" spans="2:15">
      <c r="B157" s="86" t="s">
        <v>1310</v>
      </c>
      <c r="C157" s="88" t="s">
        <v>1311</v>
      </c>
      <c r="D157" s="89" t="s">
        <v>119</v>
      </c>
      <c r="E157" s="89" t="s">
        <v>316</v>
      </c>
      <c r="F157" s="88" t="s">
        <v>1312</v>
      </c>
      <c r="G157" s="89" t="s">
        <v>1009</v>
      </c>
      <c r="H157" s="89" t="s">
        <v>132</v>
      </c>
      <c r="I157" s="91">
        <v>13.102562000000002</v>
      </c>
      <c r="J157" s="103">
        <v>12670</v>
      </c>
      <c r="K157" s="91"/>
      <c r="L157" s="91">
        <v>1.6600946690000002</v>
      </c>
      <c r="M157" s="92">
        <v>3.9408287476269431E-6</v>
      </c>
      <c r="N157" s="92">
        <f t="shared" si="4"/>
        <v>1.5460462688059141E-4</v>
      </c>
      <c r="O157" s="92">
        <f>L157/'סכום נכסי הקרן'!$C$42</f>
        <v>1.088962014512608E-5</v>
      </c>
    </row>
    <row r="158" spans="2:15">
      <c r="B158" s="86" t="s">
        <v>1313</v>
      </c>
      <c r="C158" s="88" t="s">
        <v>1314</v>
      </c>
      <c r="D158" s="89" t="s">
        <v>119</v>
      </c>
      <c r="E158" s="89" t="s">
        <v>316</v>
      </c>
      <c r="F158" s="88" t="s">
        <v>1315</v>
      </c>
      <c r="G158" s="89" t="s">
        <v>127</v>
      </c>
      <c r="H158" s="89" t="s">
        <v>132</v>
      </c>
      <c r="I158" s="91">
        <v>842.63186600000006</v>
      </c>
      <c r="J158" s="103">
        <v>839.3</v>
      </c>
      <c r="K158" s="91"/>
      <c r="L158" s="91">
        <v>7.0722092480000018</v>
      </c>
      <c r="M158" s="92">
        <v>2.1267783703865314E-5</v>
      </c>
      <c r="N158" s="92">
        <f t="shared" si="4"/>
        <v>6.5863489138673218E-4</v>
      </c>
      <c r="O158" s="92">
        <f>L158/'סכום נכסי הקרן'!$C$42</f>
        <v>4.6391132828562667E-5</v>
      </c>
    </row>
    <row r="159" spans="2:15">
      <c r="B159" s="86" t="s">
        <v>1318</v>
      </c>
      <c r="C159" s="88" t="s">
        <v>1319</v>
      </c>
      <c r="D159" s="89" t="s">
        <v>119</v>
      </c>
      <c r="E159" s="89" t="s">
        <v>316</v>
      </c>
      <c r="F159" s="88" t="s">
        <v>1320</v>
      </c>
      <c r="G159" s="89" t="s">
        <v>478</v>
      </c>
      <c r="H159" s="89" t="s">
        <v>132</v>
      </c>
      <c r="I159" s="91">
        <v>418.93097000000012</v>
      </c>
      <c r="J159" s="103">
        <v>8907</v>
      </c>
      <c r="K159" s="91"/>
      <c r="L159" s="91">
        <v>37.314181526000006</v>
      </c>
      <c r="M159" s="92">
        <v>1.6757238800000003E-5</v>
      </c>
      <c r="N159" s="92">
        <f t="shared" si="4"/>
        <v>3.4750699583036174E-3</v>
      </c>
      <c r="O159" s="92">
        <f>L159/'סכום נכסי הקרן'!$C$42</f>
        <v>2.4476752466724597E-4</v>
      </c>
    </row>
    <row r="160" spans="2:15">
      <c r="B160" s="86" t="s">
        <v>1321</v>
      </c>
      <c r="C160" s="88" t="s">
        <v>1322</v>
      </c>
      <c r="D160" s="89" t="s">
        <v>119</v>
      </c>
      <c r="E160" s="89" t="s">
        <v>316</v>
      </c>
      <c r="F160" s="88" t="s">
        <v>1323</v>
      </c>
      <c r="G160" s="89" t="s">
        <v>568</v>
      </c>
      <c r="H160" s="89" t="s">
        <v>132</v>
      </c>
      <c r="I160" s="91">
        <v>1185.1467680000003</v>
      </c>
      <c r="J160" s="103">
        <v>761.9</v>
      </c>
      <c r="K160" s="91"/>
      <c r="L160" s="91">
        <v>9.0296332250000013</v>
      </c>
      <c r="M160" s="92">
        <v>8.5239713081688845E-6</v>
      </c>
      <c r="N160" s="92">
        <f t="shared" si="4"/>
        <v>8.4092979857627404E-4</v>
      </c>
      <c r="O160" s="92">
        <f>L160/'סכום נכסי הקרן'!$C$42</f>
        <v>5.9231125613631959E-5</v>
      </c>
    </row>
    <row r="161" spans="2:15">
      <c r="B161" s="86" t="s">
        <v>1324</v>
      </c>
      <c r="C161" s="88" t="s">
        <v>1325</v>
      </c>
      <c r="D161" s="89" t="s">
        <v>119</v>
      </c>
      <c r="E161" s="89" t="s">
        <v>316</v>
      </c>
      <c r="F161" s="88" t="s">
        <v>1326</v>
      </c>
      <c r="G161" s="89" t="s">
        <v>154</v>
      </c>
      <c r="H161" s="89" t="s">
        <v>132</v>
      </c>
      <c r="I161" s="91">
        <v>174.92640000000003</v>
      </c>
      <c r="J161" s="103">
        <v>642.70000000000005</v>
      </c>
      <c r="K161" s="91"/>
      <c r="L161" s="91">
        <v>1.124251973</v>
      </c>
      <c r="M161" s="92">
        <v>2.3076003707433578E-5</v>
      </c>
      <c r="N161" s="92">
        <f t="shared" si="4"/>
        <v>1.0470159325921774E-4</v>
      </c>
      <c r="O161" s="92">
        <f>L161/'סכום נכסי הקרן'!$C$42</f>
        <v>7.3746860115834389E-6</v>
      </c>
    </row>
    <row r="162" spans="2:15">
      <c r="B162" s="86" t="s">
        <v>1327</v>
      </c>
      <c r="C162" s="88" t="s">
        <v>1328</v>
      </c>
      <c r="D162" s="89" t="s">
        <v>119</v>
      </c>
      <c r="E162" s="89" t="s">
        <v>316</v>
      </c>
      <c r="F162" s="88" t="s">
        <v>1329</v>
      </c>
      <c r="G162" s="89" t="s">
        <v>545</v>
      </c>
      <c r="H162" s="89" t="s">
        <v>132</v>
      </c>
      <c r="I162" s="91">
        <v>572.96956800000009</v>
      </c>
      <c r="J162" s="103">
        <v>510.4</v>
      </c>
      <c r="K162" s="91"/>
      <c r="L162" s="91">
        <v>2.9244366740000003</v>
      </c>
      <c r="M162" s="92">
        <v>9.8071459756190313E-6</v>
      </c>
      <c r="N162" s="92">
        <f t="shared" si="4"/>
        <v>2.7235280569393102E-4</v>
      </c>
      <c r="O162" s="92">
        <f>L162/'סכום נכסי הקרן'!$C$42</f>
        <v>1.9183246060008827E-5</v>
      </c>
    </row>
    <row r="163" spans="2:15">
      <c r="B163" s="86" t="s">
        <v>1330</v>
      </c>
      <c r="C163" s="88" t="s">
        <v>1331</v>
      </c>
      <c r="D163" s="89" t="s">
        <v>119</v>
      </c>
      <c r="E163" s="89" t="s">
        <v>316</v>
      </c>
      <c r="F163" s="88" t="s">
        <v>1332</v>
      </c>
      <c r="G163" s="89" t="s">
        <v>156</v>
      </c>
      <c r="H163" s="89" t="s">
        <v>132</v>
      </c>
      <c r="I163" s="91">
        <v>3496.6745750000009</v>
      </c>
      <c r="J163" s="103">
        <v>26.7</v>
      </c>
      <c r="K163" s="91"/>
      <c r="L163" s="91">
        <v>0.93361211200000027</v>
      </c>
      <c r="M163" s="92">
        <v>2.5469551053050904E-5</v>
      </c>
      <c r="N163" s="92">
        <f t="shared" si="4"/>
        <v>8.6947301814967122E-5</v>
      </c>
      <c r="O163" s="92">
        <f>L163/'סכום נכסי הקרן'!$C$42</f>
        <v>6.1241575269277053E-6</v>
      </c>
    </row>
    <row r="164" spans="2:15">
      <c r="B164" s="86" t="s">
        <v>1333</v>
      </c>
      <c r="C164" s="88" t="s">
        <v>1334</v>
      </c>
      <c r="D164" s="89" t="s">
        <v>119</v>
      </c>
      <c r="E164" s="89" t="s">
        <v>316</v>
      </c>
      <c r="F164" s="88" t="s">
        <v>1335</v>
      </c>
      <c r="G164" s="89" t="s">
        <v>1187</v>
      </c>
      <c r="H164" s="89" t="s">
        <v>132</v>
      </c>
      <c r="I164" s="91">
        <v>36.231408000000009</v>
      </c>
      <c r="J164" s="103">
        <v>927</v>
      </c>
      <c r="K164" s="91"/>
      <c r="L164" s="91">
        <v>0.33586515200000006</v>
      </c>
      <c r="M164" s="92">
        <v>1.9429626675009519E-6</v>
      </c>
      <c r="N164" s="92">
        <f t="shared" si="4"/>
        <v>3.1279123701079195E-5</v>
      </c>
      <c r="O164" s="92">
        <f>L164/'סכום נכסי הקרן'!$C$42</f>
        <v>2.2031538282501603E-6</v>
      </c>
    </row>
    <row r="165" spans="2:15">
      <c r="B165" s="86" t="s">
        <v>1336</v>
      </c>
      <c r="C165" s="88" t="s">
        <v>1337</v>
      </c>
      <c r="D165" s="89" t="s">
        <v>119</v>
      </c>
      <c r="E165" s="89" t="s">
        <v>316</v>
      </c>
      <c r="F165" s="88" t="s">
        <v>1338</v>
      </c>
      <c r="G165" s="89" t="s">
        <v>417</v>
      </c>
      <c r="H165" s="89" t="s">
        <v>132</v>
      </c>
      <c r="I165" s="91">
        <v>3416.4705560000007</v>
      </c>
      <c r="J165" s="103">
        <v>933</v>
      </c>
      <c r="K165" s="91"/>
      <c r="L165" s="91">
        <v>31.875670286000005</v>
      </c>
      <c r="M165" s="92">
        <v>3.2011352158144512E-5</v>
      </c>
      <c r="N165" s="92">
        <f t="shared" si="4"/>
        <v>2.968581372593869E-3</v>
      </c>
      <c r="O165" s="92">
        <f>L165/'סכום נכסי הקרן'!$C$42</f>
        <v>2.0909285944211559E-4</v>
      </c>
    </row>
    <row r="166" spans="2:15">
      <c r="B166" s="86" t="s">
        <v>1339</v>
      </c>
      <c r="C166" s="88" t="s">
        <v>1340</v>
      </c>
      <c r="D166" s="89" t="s">
        <v>119</v>
      </c>
      <c r="E166" s="89" t="s">
        <v>316</v>
      </c>
      <c r="F166" s="88" t="s">
        <v>1341</v>
      </c>
      <c r="G166" s="89" t="s">
        <v>154</v>
      </c>
      <c r="H166" s="89" t="s">
        <v>132</v>
      </c>
      <c r="I166" s="91">
        <v>1425.9419690000002</v>
      </c>
      <c r="J166" s="103">
        <v>384.2</v>
      </c>
      <c r="K166" s="91"/>
      <c r="L166" s="91">
        <v>5.4784690450000006</v>
      </c>
      <c r="M166" s="92">
        <v>1.8642546060957989E-5</v>
      </c>
      <c r="N166" s="92">
        <f t="shared" si="4"/>
        <v>5.1020985633867789E-4</v>
      </c>
      <c r="O166" s="92">
        <f>L166/'סכום נכסי הקרן'!$C$42</f>
        <v>3.5936773962908034E-5</v>
      </c>
    </row>
    <row r="167" spans="2:15">
      <c r="B167" s="86" t="s">
        <v>1342</v>
      </c>
      <c r="C167" s="88" t="s">
        <v>1343</v>
      </c>
      <c r="D167" s="89" t="s">
        <v>119</v>
      </c>
      <c r="E167" s="89" t="s">
        <v>316</v>
      </c>
      <c r="F167" s="88" t="s">
        <v>1344</v>
      </c>
      <c r="G167" s="89" t="s">
        <v>504</v>
      </c>
      <c r="H167" s="89" t="s">
        <v>132</v>
      </c>
      <c r="I167" s="91">
        <v>4.0532649999999997</v>
      </c>
      <c r="J167" s="103">
        <v>158.5</v>
      </c>
      <c r="K167" s="91"/>
      <c r="L167" s="91">
        <v>6.4244260000000004E-3</v>
      </c>
      <c r="M167" s="92">
        <v>5.9123391479932545E-7</v>
      </c>
      <c r="N167" s="92">
        <f t="shared" si="4"/>
        <v>5.9830683345924916E-7</v>
      </c>
      <c r="O167" s="92">
        <f>L167/'סכום נכסי הקרן'!$C$42</f>
        <v>4.2141909191608728E-8</v>
      </c>
    </row>
    <row r="168" spans="2:15">
      <c r="B168" s="86" t="s">
        <v>1345</v>
      </c>
      <c r="C168" s="88" t="s">
        <v>1346</v>
      </c>
      <c r="D168" s="89" t="s">
        <v>119</v>
      </c>
      <c r="E168" s="89" t="s">
        <v>316</v>
      </c>
      <c r="F168" s="88" t="s">
        <v>1347</v>
      </c>
      <c r="G168" s="89" t="s">
        <v>1348</v>
      </c>
      <c r="H168" s="89" t="s">
        <v>132</v>
      </c>
      <c r="I168" s="91">
        <v>430.69000000000005</v>
      </c>
      <c r="J168" s="103">
        <v>635.5</v>
      </c>
      <c r="K168" s="91"/>
      <c r="L168" s="91">
        <v>2.7370349500000009</v>
      </c>
      <c r="M168" s="92">
        <v>8.6193153274917569E-6</v>
      </c>
      <c r="N168" s="92">
        <f t="shared" si="4"/>
        <v>2.5490008196869178E-4</v>
      </c>
      <c r="O168" s="92">
        <f>L168/'סכום נכסי הקרן'!$C$42</f>
        <v>1.7953958582005516E-5</v>
      </c>
    </row>
    <row r="169" spans="2:15">
      <c r="B169" s="86" t="s">
        <v>1349</v>
      </c>
      <c r="C169" s="88" t="s">
        <v>1350</v>
      </c>
      <c r="D169" s="89" t="s">
        <v>119</v>
      </c>
      <c r="E169" s="89" t="s">
        <v>316</v>
      </c>
      <c r="F169" s="88" t="s">
        <v>1351</v>
      </c>
      <c r="G169" s="89" t="s">
        <v>417</v>
      </c>
      <c r="H169" s="89" t="s">
        <v>132</v>
      </c>
      <c r="I169" s="91">
        <v>195.68088700000004</v>
      </c>
      <c r="J169" s="103">
        <v>553.5</v>
      </c>
      <c r="K169" s="91"/>
      <c r="L169" s="91">
        <v>1.0830937120000004</v>
      </c>
      <c r="M169" s="92">
        <v>1.3037680244212876E-5</v>
      </c>
      <c r="N169" s="92">
        <f t="shared" si="4"/>
        <v>1.0086852415551897E-4</v>
      </c>
      <c r="O169" s="92">
        <f>L169/'סכום נכסי הקרן'!$C$42</f>
        <v>7.1047027169596833E-6</v>
      </c>
    </row>
    <row r="170" spans="2:15">
      <c r="B170" s="86" t="s">
        <v>1352</v>
      </c>
      <c r="C170" s="88" t="s">
        <v>1353</v>
      </c>
      <c r="D170" s="89" t="s">
        <v>119</v>
      </c>
      <c r="E170" s="89" t="s">
        <v>316</v>
      </c>
      <c r="F170" s="88" t="s">
        <v>1354</v>
      </c>
      <c r="G170" s="89" t="s">
        <v>417</v>
      </c>
      <c r="H170" s="89" t="s">
        <v>132</v>
      </c>
      <c r="I170" s="91">
        <v>429.31629800000007</v>
      </c>
      <c r="J170" s="103">
        <v>2450</v>
      </c>
      <c r="K170" s="91"/>
      <c r="L170" s="91">
        <v>10.518249293000002</v>
      </c>
      <c r="M170" s="92">
        <v>1.6688364266923307E-5</v>
      </c>
      <c r="N170" s="92">
        <f t="shared" si="4"/>
        <v>9.7956462227595368E-4</v>
      </c>
      <c r="O170" s="92">
        <f>L170/'סכום נכסי הקרן'!$C$42</f>
        <v>6.8995908204142872E-5</v>
      </c>
    </row>
    <row r="171" spans="2:15">
      <c r="B171" s="86" t="s">
        <v>1355</v>
      </c>
      <c r="C171" s="88" t="s">
        <v>1356</v>
      </c>
      <c r="D171" s="89" t="s">
        <v>119</v>
      </c>
      <c r="E171" s="89" t="s">
        <v>316</v>
      </c>
      <c r="F171" s="88" t="s">
        <v>1357</v>
      </c>
      <c r="G171" s="89" t="s">
        <v>488</v>
      </c>
      <c r="H171" s="89" t="s">
        <v>132</v>
      </c>
      <c r="I171" s="91">
        <v>5956.2160910000011</v>
      </c>
      <c r="J171" s="103">
        <v>182.7</v>
      </c>
      <c r="K171" s="91"/>
      <c r="L171" s="91">
        <v>10.882006799000003</v>
      </c>
      <c r="M171" s="92">
        <v>2.6038318721642229E-5</v>
      </c>
      <c r="N171" s="92">
        <f t="shared" si="4"/>
        <v>1.0134413610790615E-3</v>
      </c>
      <c r="O171" s="92">
        <f>L171/'סכום נכסי הקרן'!$C$42</f>
        <v>7.1382025778789709E-5</v>
      </c>
    </row>
    <row r="172" spans="2:15">
      <c r="B172" s="86" t="s">
        <v>1358</v>
      </c>
      <c r="C172" s="88" t="s">
        <v>1359</v>
      </c>
      <c r="D172" s="89" t="s">
        <v>119</v>
      </c>
      <c r="E172" s="89" t="s">
        <v>316</v>
      </c>
      <c r="F172" s="88" t="s">
        <v>1360</v>
      </c>
      <c r="G172" s="89" t="s">
        <v>619</v>
      </c>
      <c r="H172" s="89" t="s">
        <v>132</v>
      </c>
      <c r="I172" s="91">
        <v>2385.3600000000006</v>
      </c>
      <c r="J172" s="103">
        <v>452.9</v>
      </c>
      <c r="K172" s="91"/>
      <c r="L172" s="91">
        <v>10.803295440000001</v>
      </c>
      <c r="M172" s="92">
        <v>8.2966157698862661E-6</v>
      </c>
      <c r="N172" s="92">
        <f t="shared" si="4"/>
        <v>1.0061109717243448E-3</v>
      </c>
      <c r="O172" s="92">
        <f>L172/'סכום נכסי הקרן'!$C$42</f>
        <v>7.0865707753906839E-5</v>
      </c>
    </row>
    <row r="173" spans="2:15">
      <c r="B173" s="86" t="s">
        <v>1361</v>
      </c>
      <c r="C173" s="88" t="s">
        <v>1362</v>
      </c>
      <c r="D173" s="89" t="s">
        <v>119</v>
      </c>
      <c r="E173" s="89" t="s">
        <v>316</v>
      </c>
      <c r="F173" s="88" t="s">
        <v>1363</v>
      </c>
      <c r="G173" s="89" t="s">
        <v>478</v>
      </c>
      <c r="H173" s="89" t="s">
        <v>132</v>
      </c>
      <c r="I173" s="91">
        <v>2004.2324800000001</v>
      </c>
      <c r="J173" s="103">
        <v>636.5</v>
      </c>
      <c r="K173" s="91">
        <v>0.13142754500000003</v>
      </c>
      <c r="L173" s="91">
        <v>12.888367280000001</v>
      </c>
      <c r="M173" s="92">
        <v>1.3142707748549859E-5</v>
      </c>
      <c r="N173" s="92">
        <f t="shared" si="4"/>
        <v>1.2002937251914172E-3</v>
      </c>
      <c r="O173" s="92">
        <f>L173/'סכום נכסי הקרן'!$C$42</f>
        <v>8.4543024317170314E-5</v>
      </c>
    </row>
    <row r="174" spans="2:15">
      <c r="B174" s="86" t="s">
        <v>1364</v>
      </c>
      <c r="C174" s="88" t="s">
        <v>1365</v>
      </c>
      <c r="D174" s="89" t="s">
        <v>119</v>
      </c>
      <c r="E174" s="89" t="s">
        <v>316</v>
      </c>
      <c r="F174" s="88" t="s">
        <v>1366</v>
      </c>
      <c r="G174" s="89" t="s">
        <v>619</v>
      </c>
      <c r="H174" s="89" t="s">
        <v>132</v>
      </c>
      <c r="I174" s="91">
        <v>37.21082100000001</v>
      </c>
      <c r="J174" s="103">
        <v>18910</v>
      </c>
      <c r="K174" s="91"/>
      <c r="L174" s="91">
        <v>7.0365662279999999</v>
      </c>
      <c r="M174" s="92">
        <v>1.6460092565519328E-5</v>
      </c>
      <c r="N174" s="92">
        <f t="shared" si="4"/>
        <v>6.5531545671177046E-4</v>
      </c>
      <c r="O174" s="92">
        <f>L174/'סכום נכסי הקרן'!$C$42</f>
        <v>4.6157327518616718E-5</v>
      </c>
    </row>
    <row r="175" spans="2:15">
      <c r="B175" s="86" t="s">
        <v>1367</v>
      </c>
      <c r="C175" s="88" t="s">
        <v>1368</v>
      </c>
      <c r="D175" s="89" t="s">
        <v>119</v>
      </c>
      <c r="E175" s="89" t="s">
        <v>316</v>
      </c>
      <c r="F175" s="88" t="s">
        <v>1369</v>
      </c>
      <c r="G175" s="89" t="s">
        <v>1370</v>
      </c>
      <c r="H175" s="89" t="s">
        <v>132</v>
      </c>
      <c r="I175" s="91">
        <v>175.90042199999999</v>
      </c>
      <c r="J175" s="103">
        <v>1951</v>
      </c>
      <c r="K175" s="91"/>
      <c r="L175" s="91">
        <v>3.4318172330000007</v>
      </c>
      <c r="M175" s="92">
        <v>3.9246003309507782E-6</v>
      </c>
      <c r="N175" s="92">
        <f t="shared" si="4"/>
        <v>3.1960516031893162E-4</v>
      </c>
      <c r="O175" s="92">
        <f>L175/'סכום נכסי הקרן'!$C$42</f>
        <v>2.2511478876911956E-5</v>
      </c>
    </row>
    <row r="176" spans="2:15">
      <c r="B176" s="86" t="s">
        <v>1371</v>
      </c>
      <c r="C176" s="88" t="s">
        <v>1372</v>
      </c>
      <c r="D176" s="89" t="s">
        <v>119</v>
      </c>
      <c r="E176" s="89" t="s">
        <v>316</v>
      </c>
      <c r="F176" s="88" t="s">
        <v>547</v>
      </c>
      <c r="G176" s="89" t="s">
        <v>478</v>
      </c>
      <c r="H176" s="89" t="s">
        <v>132</v>
      </c>
      <c r="I176" s="91">
        <v>284.09376500000008</v>
      </c>
      <c r="J176" s="103">
        <v>6.5</v>
      </c>
      <c r="K176" s="91"/>
      <c r="L176" s="91">
        <v>1.8466095000000002E-2</v>
      </c>
      <c r="M176" s="92">
        <v>1.1557984376728425E-5</v>
      </c>
      <c r="N176" s="92">
        <f t="shared" si="4"/>
        <v>1.7197475425520776E-6</v>
      </c>
      <c r="O176" s="92">
        <f>L176/'סכום נכסי הקרן'!$C$42</f>
        <v>1.2113089926066857E-7</v>
      </c>
    </row>
    <row r="177" spans="2:15">
      <c r="B177" s="86" t="s">
        <v>1373</v>
      </c>
      <c r="C177" s="88" t="s">
        <v>1374</v>
      </c>
      <c r="D177" s="89" t="s">
        <v>119</v>
      </c>
      <c r="E177" s="89" t="s">
        <v>316</v>
      </c>
      <c r="F177" s="88" t="s">
        <v>1375</v>
      </c>
      <c r="G177" s="89" t="s">
        <v>1009</v>
      </c>
      <c r="H177" s="89" t="s">
        <v>132</v>
      </c>
      <c r="I177" s="91">
        <v>226.19520800000006</v>
      </c>
      <c r="J177" s="103">
        <v>8116</v>
      </c>
      <c r="K177" s="91"/>
      <c r="L177" s="91">
        <v>18.358003042000004</v>
      </c>
      <c r="M177" s="92">
        <v>1.7984066510971073E-5</v>
      </c>
      <c r="N177" s="92">
        <f t="shared" si="4"/>
        <v>1.7096809378291981E-3</v>
      </c>
      <c r="O177" s="92">
        <f>L177/'סכום נכסי הקרן'!$C$42</f>
        <v>1.2042185514087031E-4</v>
      </c>
    </row>
    <row r="178" spans="2:15">
      <c r="B178" s="86" t="s">
        <v>1376</v>
      </c>
      <c r="C178" s="88" t="s">
        <v>1377</v>
      </c>
      <c r="D178" s="89" t="s">
        <v>119</v>
      </c>
      <c r="E178" s="89" t="s">
        <v>316</v>
      </c>
      <c r="F178" s="88" t="s">
        <v>1378</v>
      </c>
      <c r="G178" s="89" t="s">
        <v>417</v>
      </c>
      <c r="H178" s="89" t="s">
        <v>132</v>
      </c>
      <c r="I178" s="91">
        <v>2194.4628200000006</v>
      </c>
      <c r="J178" s="103">
        <v>415.6</v>
      </c>
      <c r="K178" s="91"/>
      <c r="L178" s="91">
        <v>9.1201874780000018</v>
      </c>
      <c r="M178" s="92">
        <v>2.5697174817967365E-5</v>
      </c>
      <c r="N178" s="92">
        <f t="shared" si="4"/>
        <v>8.4936311672309344E-4</v>
      </c>
      <c r="O178" s="92">
        <f>L178/'סכום נכסי הקרן'!$C$42</f>
        <v>5.9825128736531964E-5</v>
      </c>
    </row>
    <row r="179" spans="2:15">
      <c r="B179" s="86" t="s">
        <v>1379</v>
      </c>
      <c r="C179" s="88" t="s">
        <v>1380</v>
      </c>
      <c r="D179" s="89" t="s">
        <v>119</v>
      </c>
      <c r="E179" s="89" t="s">
        <v>316</v>
      </c>
      <c r="F179" s="88" t="s">
        <v>656</v>
      </c>
      <c r="G179" s="89" t="s">
        <v>332</v>
      </c>
      <c r="H179" s="89" t="s">
        <v>132</v>
      </c>
      <c r="I179" s="91">
        <v>2941.9440000000004</v>
      </c>
      <c r="J179" s="103">
        <v>566.6</v>
      </c>
      <c r="K179" s="91"/>
      <c r="L179" s="91">
        <v>16.669054703999997</v>
      </c>
      <c r="M179" s="92">
        <v>4.1377424711203429E-5</v>
      </c>
      <c r="N179" s="92">
        <f t="shared" ref="N179:N185" si="5">IFERROR(L179/$L$11,0)</f>
        <v>1.5523891685746305E-3</v>
      </c>
      <c r="O179" s="92">
        <f>L179/'סכום נכסי הקרן'!$C$42</f>
        <v>1.0934296537090257E-4</v>
      </c>
    </row>
    <row r="180" spans="2:15">
      <c r="B180" s="86" t="s">
        <v>1381</v>
      </c>
      <c r="C180" s="88" t="s">
        <v>1382</v>
      </c>
      <c r="D180" s="89" t="s">
        <v>119</v>
      </c>
      <c r="E180" s="89" t="s">
        <v>316</v>
      </c>
      <c r="F180" s="88" t="s">
        <v>1383</v>
      </c>
      <c r="G180" s="89" t="s">
        <v>156</v>
      </c>
      <c r="H180" s="89" t="s">
        <v>132</v>
      </c>
      <c r="I180" s="91">
        <v>498.54024000000004</v>
      </c>
      <c r="J180" s="103">
        <v>71.8</v>
      </c>
      <c r="K180" s="91"/>
      <c r="L180" s="91">
        <v>0.35795189199999999</v>
      </c>
      <c r="M180" s="92">
        <v>1.2697509028766592E-5</v>
      </c>
      <c r="N180" s="92">
        <f t="shared" si="5"/>
        <v>3.3336061935068924E-5</v>
      </c>
      <c r="O180" s="92">
        <f>L180/'סכום נכסי הקרן'!$C$42</f>
        <v>2.3480348481916569E-6</v>
      </c>
    </row>
    <row r="181" spans="2:15">
      <c r="B181" s="86" t="s">
        <v>1384</v>
      </c>
      <c r="C181" s="88" t="s">
        <v>1385</v>
      </c>
      <c r="D181" s="89" t="s">
        <v>119</v>
      </c>
      <c r="E181" s="89" t="s">
        <v>316</v>
      </c>
      <c r="F181" s="88" t="s">
        <v>1386</v>
      </c>
      <c r="G181" s="89" t="s">
        <v>504</v>
      </c>
      <c r="H181" s="89" t="s">
        <v>132</v>
      </c>
      <c r="I181" s="91">
        <v>608.05450300000007</v>
      </c>
      <c r="J181" s="103">
        <v>3471</v>
      </c>
      <c r="K181" s="91"/>
      <c r="L181" s="91">
        <v>21.105571798000003</v>
      </c>
      <c r="M181" s="92">
        <v>1.7037111319697397E-5</v>
      </c>
      <c r="N181" s="92">
        <f t="shared" si="5"/>
        <v>1.9655620332163859E-3</v>
      </c>
      <c r="O181" s="92">
        <f>L181/'סכום נכסי הקרן'!$C$42</f>
        <v>1.3844491167744701E-4</v>
      </c>
    </row>
    <row r="182" spans="2:15">
      <c r="B182" s="86" t="s">
        <v>1387</v>
      </c>
      <c r="C182" s="88" t="s">
        <v>1388</v>
      </c>
      <c r="D182" s="89" t="s">
        <v>119</v>
      </c>
      <c r="E182" s="89" t="s">
        <v>316</v>
      </c>
      <c r="F182" s="88" t="s">
        <v>1389</v>
      </c>
      <c r="G182" s="89" t="s">
        <v>417</v>
      </c>
      <c r="H182" s="89" t="s">
        <v>132</v>
      </c>
      <c r="I182" s="91">
        <v>132.52000000000004</v>
      </c>
      <c r="J182" s="103">
        <v>6021</v>
      </c>
      <c r="K182" s="91"/>
      <c r="L182" s="91">
        <v>7.979029200000002</v>
      </c>
      <c r="M182" s="92">
        <v>1.5769056855232163E-5</v>
      </c>
      <c r="N182" s="92">
        <f t="shared" si="5"/>
        <v>7.4308703917375443E-4</v>
      </c>
      <c r="O182" s="92">
        <f>L182/'סכום נכסי הקרן'!$C$42</f>
        <v>5.2339543483510361E-5</v>
      </c>
    </row>
    <row r="183" spans="2:15">
      <c r="B183" s="86" t="s">
        <v>1390</v>
      </c>
      <c r="C183" s="88" t="s">
        <v>1391</v>
      </c>
      <c r="D183" s="89" t="s">
        <v>119</v>
      </c>
      <c r="E183" s="89" t="s">
        <v>316</v>
      </c>
      <c r="F183" s="88" t="s">
        <v>1392</v>
      </c>
      <c r="G183" s="89" t="s">
        <v>417</v>
      </c>
      <c r="H183" s="89" t="s">
        <v>132</v>
      </c>
      <c r="I183" s="91">
        <v>519.63530400000013</v>
      </c>
      <c r="J183" s="103">
        <v>1028</v>
      </c>
      <c r="K183" s="91"/>
      <c r="L183" s="91">
        <v>5.3418509220000008</v>
      </c>
      <c r="M183" s="92">
        <v>3.1164331139903714E-5</v>
      </c>
      <c r="N183" s="92">
        <f t="shared" si="5"/>
        <v>4.974866096913857E-4</v>
      </c>
      <c r="O183" s="92">
        <f>L183/'סכום נכסי הקרן'!$C$42</f>
        <v>3.504060852596565E-5</v>
      </c>
    </row>
    <row r="184" spans="2:15">
      <c r="B184" s="86" t="s">
        <v>1393</v>
      </c>
      <c r="C184" s="88" t="s">
        <v>1394</v>
      </c>
      <c r="D184" s="89" t="s">
        <v>119</v>
      </c>
      <c r="E184" s="89" t="s">
        <v>316</v>
      </c>
      <c r="F184" s="88" t="s">
        <v>1395</v>
      </c>
      <c r="G184" s="89" t="s">
        <v>126</v>
      </c>
      <c r="H184" s="89" t="s">
        <v>132</v>
      </c>
      <c r="I184" s="91">
        <v>421.54612000000003</v>
      </c>
      <c r="J184" s="103">
        <v>862.9</v>
      </c>
      <c r="K184" s="91"/>
      <c r="L184" s="91">
        <v>3.6375214690000006</v>
      </c>
      <c r="M184" s="92">
        <v>2.1076252187390633E-5</v>
      </c>
      <c r="N184" s="92">
        <f t="shared" si="5"/>
        <v>3.3876239710091242E-4</v>
      </c>
      <c r="O184" s="92">
        <f>L184/'סכום נכסי הקרן'!$C$42</f>
        <v>2.3860824208906012E-5</v>
      </c>
    </row>
    <row r="185" spans="2:15">
      <c r="B185" s="86" t="s">
        <v>1396</v>
      </c>
      <c r="C185" s="88" t="s">
        <v>1397</v>
      </c>
      <c r="D185" s="89" t="s">
        <v>119</v>
      </c>
      <c r="E185" s="89" t="s">
        <v>316</v>
      </c>
      <c r="F185" s="88" t="s">
        <v>663</v>
      </c>
      <c r="G185" s="89" t="s">
        <v>126</v>
      </c>
      <c r="H185" s="89" t="s">
        <v>132</v>
      </c>
      <c r="I185" s="91">
        <v>1282.9369870000003</v>
      </c>
      <c r="J185" s="103">
        <v>1176</v>
      </c>
      <c r="K185" s="91"/>
      <c r="L185" s="91">
        <v>15.087338963000002</v>
      </c>
      <c r="M185" s="92">
        <v>1.449718782552475E-5</v>
      </c>
      <c r="N185" s="92">
        <f t="shared" si="5"/>
        <v>1.4050839717476523E-3</v>
      </c>
      <c r="O185" s="92">
        <f>L185/'סכום נכסי הקרן'!$C$42</f>
        <v>9.8967482623625244E-5</v>
      </c>
    </row>
    <row r="186" spans="2:15">
      <c r="B186" s="93"/>
      <c r="C186" s="88"/>
      <c r="D186" s="88"/>
      <c r="E186" s="88"/>
      <c r="F186" s="88"/>
      <c r="G186" s="88"/>
      <c r="H186" s="88"/>
      <c r="I186" s="91"/>
      <c r="J186" s="103"/>
      <c r="K186" s="88"/>
      <c r="L186" s="88"/>
      <c r="M186" s="88"/>
      <c r="N186" s="92"/>
      <c r="O186" s="88"/>
    </row>
    <row r="187" spans="2:15">
      <c r="B187" s="79" t="s">
        <v>196</v>
      </c>
      <c r="C187" s="80"/>
      <c r="D187" s="81"/>
      <c r="E187" s="81"/>
      <c r="F187" s="80"/>
      <c r="G187" s="81"/>
      <c r="H187" s="81"/>
      <c r="I187" s="83"/>
      <c r="J187" s="101"/>
      <c r="K187" s="83">
        <v>0.27280677000000009</v>
      </c>
      <c r="L187" s="83">
        <f>L188+L217</f>
        <v>2642.2034647070004</v>
      </c>
      <c r="M187" s="84"/>
      <c r="N187" s="84">
        <f t="shared" ref="N187:N215" si="6">IFERROR(L187/$L$11,0)</f>
        <v>0.24606842515174152</v>
      </c>
      <c r="O187" s="84">
        <f>L187/'סכום נכסי הקרן'!$C$42</f>
        <v>1.7331898363439218E-2</v>
      </c>
    </row>
    <row r="188" spans="2:15">
      <c r="B188" s="85" t="s">
        <v>65</v>
      </c>
      <c r="C188" s="80"/>
      <c r="D188" s="81"/>
      <c r="E188" s="81"/>
      <c r="F188" s="80"/>
      <c r="G188" s="81"/>
      <c r="H188" s="81"/>
      <c r="I188" s="83"/>
      <c r="J188" s="101"/>
      <c r="K188" s="83">
        <v>3.4322680000000009E-3</v>
      </c>
      <c r="L188" s="83">
        <f>SUM(L189:L215)</f>
        <v>963.9693455150001</v>
      </c>
      <c r="M188" s="84"/>
      <c r="N188" s="84">
        <f t="shared" si="6"/>
        <v>8.9774471161604863E-2</v>
      </c>
      <c r="O188" s="84">
        <f>L188/'סכום נכסי הקרן'!$C$42</f>
        <v>6.3232899907614522E-3</v>
      </c>
    </row>
    <row r="189" spans="2:15">
      <c r="B189" s="86" t="s">
        <v>1398</v>
      </c>
      <c r="C189" s="88" t="s">
        <v>1399</v>
      </c>
      <c r="D189" s="89" t="s">
        <v>1400</v>
      </c>
      <c r="E189" s="89" t="s">
        <v>667</v>
      </c>
      <c r="F189" s="88" t="s">
        <v>1401</v>
      </c>
      <c r="G189" s="89" t="s">
        <v>746</v>
      </c>
      <c r="H189" s="89" t="s">
        <v>131</v>
      </c>
      <c r="I189" s="91">
        <v>371.05600000000004</v>
      </c>
      <c r="J189" s="103">
        <v>289</v>
      </c>
      <c r="K189" s="91"/>
      <c r="L189" s="91">
        <v>3.9677018080000002</v>
      </c>
      <c r="M189" s="92">
        <v>5.6541319562088818E-6</v>
      </c>
      <c r="N189" s="92">
        <f t="shared" si="6"/>
        <v>3.6951209413183645E-4</v>
      </c>
      <c r="O189" s="92">
        <f>L189/'סכום נכסי הקרן'!$C$42</f>
        <v>2.6026687721536177E-5</v>
      </c>
    </row>
    <row r="190" spans="2:15">
      <c r="B190" s="86" t="s">
        <v>1402</v>
      </c>
      <c r="C190" s="88" t="s">
        <v>1403</v>
      </c>
      <c r="D190" s="89" t="s">
        <v>1400</v>
      </c>
      <c r="E190" s="89" t="s">
        <v>667</v>
      </c>
      <c r="F190" s="88" t="s">
        <v>1157</v>
      </c>
      <c r="G190" s="89" t="s">
        <v>982</v>
      </c>
      <c r="H190" s="89" t="s">
        <v>131</v>
      </c>
      <c r="I190" s="91">
        <v>406.03412400000008</v>
      </c>
      <c r="J190" s="103">
        <v>3563</v>
      </c>
      <c r="K190" s="91"/>
      <c r="L190" s="91">
        <v>53.527884590000006</v>
      </c>
      <c r="M190" s="92">
        <v>9.1094465906431337E-6</v>
      </c>
      <c r="N190" s="92">
        <f t="shared" si="6"/>
        <v>4.9850522258043034E-3</v>
      </c>
      <c r="O190" s="92">
        <f>L190/'סכום נכסי הקרן'!$C$42</f>
        <v>3.5112354809763429E-4</v>
      </c>
    </row>
    <row r="191" spans="2:15">
      <c r="B191" s="86" t="s">
        <v>1404</v>
      </c>
      <c r="C191" s="88" t="s">
        <v>1405</v>
      </c>
      <c r="D191" s="89" t="s">
        <v>1400</v>
      </c>
      <c r="E191" s="89" t="s">
        <v>667</v>
      </c>
      <c r="F191" s="88" t="s">
        <v>1406</v>
      </c>
      <c r="G191" s="89" t="s">
        <v>792</v>
      </c>
      <c r="H191" s="89" t="s">
        <v>131</v>
      </c>
      <c r="I191" s="91">
        <v>43.739286</v>
      </c>
      <c r="J191" s="103">
        <v>12562</v>
      </c>
      <c r="K191" s="91"/>
      <c r="L191" s="91">
        <v>20.329757770000004</v>
      </c>
      <c r="M191" s="92">
        <v>3.7386002563265153E-7</v>
      </c>
      <c r="N191" s="92">
        <f t="shared" si="6"/>
        <v>1.8933104679487735E-3</v>
      </c>
      <c r="O191" s="92">
        <f>L191/'סכום נכסי הקרן'!$C$42</f>
        <v>1.3335585246537855E-4</v>
      </c>
    </row>
    <row r="192" spans="2:15">
      <c r="B192" s="86" t="s">
        <v>1407</v>
      </c>
      <c r="C192" s="88" t="s">
        <v>1408</v>
      </c>
      <c r="D192" s="89" t="s">
        <v>1400</v>
      </c>
      <c r="E192" s="89" t="s">
        <v>667</v>
      </c>
      <c r="F192" s="88" t="s">
        <v>1409</v>
      </c>
      <c r="G192" s="89" t="s">
        <v>792</v>
      </c>
      <c r="H192" s="89" t="s">
        <v>131</v>
      </c>
      <c r="I192" s="91">
        <v>27.564160000000005</v>
      </c>
      <c r="J192" s="103">
        <v>15633</v>
      </c>
      <c r="K192" s="91"/>
      <c r="L192" s="91">
        <v>15.943688991000002</v>
      </c>
      <c r="M192" s="92">
        <v>6.5998123886599405E-7</v>
      </c>
      <c r="N192" s="92">
        <f t="shared" si="6"/>
        <v>1.484835855197694E-3</v>
      </c>
      <c r="O192" s="92">
        <f>L192/'סכום נכסי הקרן'!$C$42</f>
        <v>1.0458482884509431E-4</v>
      </c>
    </row>
    <row r="193" spans="2:15">
      <c r="B193" s="86" t="s">
        <v>1410</v>
      </c>
      <c r="C193" s="88" t="s">
        <v>1411</v>
      </c>
      <c r="D193" s="89" t="s">
        <v>1400</v>
      </c>
      <c r="E193" s="89" t="s">
        <v>667</v>
      </c>
      <c r="F193" s="88" t="s">
        <v>658</v>
      </c>
      <c r="G193" s="89" t="s">
        <v>552</v>
      </c>
      <c r="H193" s="89" t="s">
        <v>131</v>
      </c>
      <c r="I193" s="91">
        <v>1.8552800000000003</v>
      </c>
      <c r="J193" s="103">
        <v>20896</v>
      </c>
      <c r="K193" s="91">
        <v>3.4322680000000009E-3</v>
      </c>
      <c r="L193" s="91">
        <v>1.437845711</v>
      </c>
      <c r="M193" s="92">
        <v>4.1834913093925531E-8</v>
      </c>
      <c r="N193" s="92">
        <f t="shared" si="6"/>
        <v>1.3390658003553511E-4</v>
      </c>
      <c r="O193" s="92">
        <f>L193/'סכום נכסי הקרן'!$C$42</f>
        <v>9.4317474252962187E-6</v>
      </c>
    </row>
    <row r="194" spans="2:15">
      <c r="B194" s="86" t="s">
        <v>1414</v>
      </c>
      <c r="C194" s="88" t="s">
        <v>1415</v>
      </c>
      <c r="D194" s="89" t="s">
        <v>1416</v>
      </c>
      <c r="E194" s="89" t="s">
        <v>667</v>
      </c>
      <c r="F194" s="88" t="s">
        <v>1417</v>
      </c>
      <c r="G194" s="89" t="s">
        <v>769</v>
      </c>
      <c r="H194" s="89" t="s">
        <v>131</v>
      </c>
      <c r="I194" s="91">
        <v>52.942535000000007</v>
      </c>
      <c r="J194" s="103">
        <v>2601</v>
      </c>
      <c r="K194" s="91"/>
      <c r="L194" s="91">
        <v>5.0950307520000004</v>
      </c>
      <c r="M194" s="92">
        <v>1.4021738321496075E-6</v>
      </c>
      <c r="N194" s="92">
        <f t="shared" si="6"/>
        <v>4.7450024571948012E-4</v>
      </c>
      <c r="O194" s="92">
        <f>L194/'סכום נכסי הקרן'!$C$42</f>
        <v>3.3421557549147263E-5</v>
      </c>
    </row>
    <row r="195" spans="2:15">
      <c r="B195" s="86" t="s">
        <v>1418</v>
      </c>
      <c r="C195" s="88" t="s">
        <v>1419</v>
      </c>
      <c r="D195" s="89" t="s">
        <v>1416</v>
      </c>
      <c r="E195" s="89" t="s">
        <v>667</v>
      </c>
      <c r="F195" s="88" t="s">
        <v>1420</v>
      </c>
      <c r="G195" s="89" t="s">
        <v>1421</v>
      </c>
      <c r="H195" s="89" t="s">
        <v>131</v>
      </c>
      <c r="I195" s="91">
        <v>153.98824000000002</v>
      </c>
      <c r="J195" s="103">
        <v>4094</v>
      </c>
      <c r="K195" s="91"/>
      <c r="L195" s="91">
        <v>23.325830619000005</v>
      </c>
      <c r="M195" s="92">
        <v>9.3750328569769043E-7</v>
      </c>
      <c r="N195" s="92">
        <f t="shared" si="6"/>
        <v>2.1723347510673621E-3</v>
      </c>
      <c r="O195" s="92">
        <f>L195/'סכום נכסי הקרן'!$C$42</f>
        <v>1.5300900590414529E-4</v>
      </c>
    </row>
    <row r="196" spans="2:15">
      <c r="B196" s="86" t="s">
        <v>1422</v>
      </c>
      <c r="C196" s="88" t="s">
        <v>1423</v>
      </c>
      <c r="D196" s="89" t="s">
        <v>1400</v>
      </c>
      <c r="E196" s="89" t="s">
        <v>667</v>
      </c>
      <c r="F196" s="88" t="s">
        <v>1424</v>
      </c>
      <c r="G196" s="89" t="s">
        <v>1425</v>
      </c>
      <c r="H196" s="89" t="s">
        <v>131</v>
      </c>
      <c r="I196" s="91">
        <v>199.88415700000002</v>
      </c>
      <c r="J196" s="103">
        <v>3735</v>
      </c>
      <c r="K196" s="91"/>
      <c r="L196" s="91">
        <v>27.622991027000001</v>
      </c>
      <c r="M196" s="92">
        <v>2.4058926171879328E-6</v>
      </c>
      <c r="N196" s="92">
        <f t="shared" si="6"/>
        <v>2.5725293266725497E-3</v>
      </c>
      <c r="O196" s="92">
        <f>L196/'סכום נכסי הקרן'!$C$42</f>
        <v>1.8119682279171037E-4</v>
      </c>
    </row>
    <row r="197" spans="2:15">
      <c r="B197" s="86" t="s">
        <v>1426</v>
      </c>
      <c r="C197" s="88" t="s">
        <v>1427</v>
      </c>
      <c r="D197" s="89" t="s">
        <v>1416</v>
      </c>
      <c r="E197" s="89" t="s">
        <v>667</v>
      </c>
      <c r="F197" s="88" t="s">
        <v>1428</v>
      </c>
      <c r="G197" s="89" t="s">
        <v>746</v>
      </c>
      <c r="H197" s="89" t="s">
        <v>131</v>
      </c>
      <c r="I197" s="91">
        <v>640.0716000000001</v>
      </c>
      <c r="J197" s="103">
        <v>284</v>
      </c>
      <c r="K197" s="91"/>
      <c r="L197" s="91">
        <v>6.7258723730000023</v>
      </c>
      <c r="M197" s="92">
        <v>4.7130082479831236E-6</v>
      </c>
      <c r="N197" s="92">
        <f t="shared" si="6"/>
        <v>6.2638053605733443E-4</v>
      </c>
      <c r="O197" s="92">
        <f>L197/'סכום נכסי הקרן'!$C$42</f>
        <v>4.411928828774991E-5</v>
      </c>
    </row>
    <row r="198" spans="2:15">
      <c r="B198" s="86" t="s">
        <v>1429</v>
      </c>
      <c r="C198" s="88" t="s">
        <v>1430</v>
      </c>
      <c r="D198" s="89" t="s">
        <v>1400</v>
      </c>
      <c r="E198" s="89" t="s">
        <v>667</v>
      </c>
      <c r="F198" s="88" t="s">
        <v>1431</v>
      </c>
      <c r="G198" s="89" t="s">
        <v>792</v>
      </c>
      <c r="H198" s="89" t="s">
        <v>131</v>
      </c>
      <c r="I198" s="91">
        <v>66.260000000000019</v>
      </c>
      <c r="J198" s="103">
        <v>2770</v>
      </c>
      <c r="K198" s="91"/>
      <c r="L198" s="91">
        <v>6.7909874000000006</v>
      </c>
      <c r="M198" s="92">
        <v>6.5034717948913769E-7</v>
      </c>
      <c r="N198" s="92">
        <f t="shared" si="6"/>
        <v>6.3244469892806908E-4</v>
      </c>
      <c r="O198" s="92">
        <f>L198/'סכום נכסי הקרן'!$C$42</f>
        <v>4.4546419296005445E-5</v>
      </c>
    </row>
    <row r="199" spans="2:15">
      <c r="B199" s="86" t="s">
        <v>1432</v>
      </c>
      <c r="C199" s="88" t="s">
        <v>1433</v>
      </c>
      <c r="D199" s="89" t="s">
        <v>1400</v>
      </c>
      <c r="E199" s="89" t="s">
        <v>667</v>
      </c>
      <c r="F199" s="88" t="s">
        <v>1434</v>
      </c>
      <c r="G199" s="89" t="s">
        <v>739</v>
      </c>
      <c r="H199" s="89" t="s">
        <v>131</v>
      </c>
      <c r="I199" s="91">
        <v>158.67467700000003</v>
      </c>
      <c r="J199" s="103">
        <v>2937</v>
      </c>
      <c r="K199" s="91"/>
      <c r="L199" s="91">
        <v>17.243018506000006</v>
      </c>
      <c r="M199" s="92">
        <v>3.1872200041362142E-6</v>
      </c>
      <c r="N199" s="92">
        <f t="shared" si="6"/>
        <v>1.6058424210356062E-3</v>
      </c>
      <c r="O199" s="92">
        <f>L199/'סכום נכסי הקרן'!$C$42</f>
        <v>1.1310796016158969E-4</v>
      </c>
    </row>
    <row r="200" spans="2:15">
      <c r="B200" s="86" t="s">
        <v>1437</v>
      </c>
      <c r="C200" s="88" t="s">
        <v>1438</v>
      </c>
      <c r="D200" s="89" t="s">
        <v>1416</v>
      </c>
      <c r="E200" s="89" t="s">
        <v>667</v>
      </c>
      <c r="F200" s="88" t="s">
        <v>1439</v>
      </c>
      <c r="G200" s="89" t="s">
        <v>756</v>
      </c>
      <c r="H200" s="89" t="s">
        <v>131</v>
      </c>
      <c r="I200" s="91">
        <v>6.9440480000000013</v>
      </c>
      <c r="J200" s="103">
        <v>3842</v>
      </c>
      <c r="K200" s="91"/>
      <c r="L200" s="91">
        <v>0.98712419900000004</v>
      </c>
      <c r="M200" s="92">
        <v>3.1313995337223205E-8</v>
      </c>
      <c r="N200" s="92">
        <f t="shared" si="6"/>
        <v>9.1930882811116143E-5</v>
      </c>
      <c r="O200" s="92">
        <f>L200/'סכום נכסי הקרן'!$C$42</f>
        <v>6.475177448552992E-6</v>
      </c>
    </row>
    <row r="201" spans="2:15">
      <c r="B201" s="86" t="s">
        <v>1440</v>
      </c>
      <c r="C201" s="88" t="s">
        <v>1441</v>
      </c>
      <c r="D201" s="89" t="s">
        <v>1400</v>
      </c>
      <c r="E201" s="89" t="s">
        <v>667</v>
      </c>
      <c r="F201" s="88" t="s">
        <v>1442</v>
      </c>
      <c r="G201" s="89" t="s">
        <v>792</v>
      </c>
      <c r="H201" s="89" t="s">
        <v>131</v>
      </c>
      <c r="I201" s="91">
        <v>32.453353000000007</v>
      </c>
      <c r="J201" s="103">
        <v>17122</v>
      </c>
      <c r="K201" s="91"/>
      <c r="L201" s="91">
        <v>20.559653397000002</v>
      </c>
      <c r="M201" s="92">
        <v>6.7982409687839444E-7</v>
      </c>
      <c r="N201" s="92">
        <f t="shared" si="6"/>
        <v>1.914720649125504E-3</v>
      </c>
      <c r="O201" s="92">
        <f>L201/'סכום נכסי הקרן'!$C$42</f>
        <v>1.3486388456608015E-4</v>
      </c>
    </row>
    <row r="202" spans="2:15">
      <c r="B202" s="86" t="s">
        <v>1443</v>
      </c>
      <c r="C202" s="88" t="s">
        <v>1444</v>
      </c>
      <c r="D202" s="89" t="s">
        <v>1400</v>
      </c>
      <c r="E202" s="89" t="s">
        <v>667</v>
      </c>
      <c r="F202" s="88" t="s">
        <v>1001</v>
      </c>
      <c r="G202" s="89" t="s">
        <v>156</v>
      </c>
      <c r="H202" s="89" t="s">
        <v>131</v>
      </c>
      <c r="I202" s="91">
        <v>319.31224100000003</v>
      </c>
      <c r="J202" s="103">
        <v>20650</v>
      </c>
      <c r="K202" s="91"/>
      <c r="L202" s="91">
        <v>243.97051758300003</v>
      </c>
      <c r="M202" s="92">
        <v>5.0467248430213434E-6</v>
      </c>
      <c r="N202" s="92">
        <f t="shared" si="6"/>
        <v>2.272097582453262E-2</v>
      </c>
      <c r="O202" s="92">
        <f>L202/'סכום נכסי הקרן'!$C$42</f>
        <v>1.6003582884155825E-3</v>
      </c>
    </row>
    <row r="203" spans="2:15">
      <c r="B203" s="86" t="s">
        <v>1445</v>
      </c>
      <c r="C203" s="88" t="s">
        <v>1446</v>
      </c>
      <c r="D203" s="89" t="s">
        <v>1400</v>
      </c>
      <c r="E203" s="89" t="s">
        <v>667</v>
      </c>
      <c r="F203" s="88" t="s">
        <v>995</v>
      </c>
      <c r="G203" s="89" t="s">
        <v>982</v>
      </c>
      <c r="H203" s="89" t="s">
        <v>131</v>
      </c>
      <c r="I203" s="91">
        <v>278.73859200000004</v>
      </c>
      <c r="J203" s="103">
        <v>11730</v>
      </c>
      <c r="K203" s="91"/>
      <c r="L203" s="91">
        <v>120.97533649000002</v>
      </c>
      <c r="M203" s="92">
        <v>9.7037578909576051E-6</v>
      </c>
      <c r="N203" s="92">
        <f t="shared" si="6"/>
        <v>1.1266433842027142E-2</v>
      </c>
      <c r="O203" s="92">
        <f>L203/'סכום נכסי הקרן'!$C$42</f>
        <v>7.9355441945877969E-4</v>
      </c>
    </row>
    <row r="204" spans="2:15">
      <c r="B204" s="86" t="s">
        <v>1449</v>
      </c>
      <c r="C204" s="88" t="s">
        <v>1450</v>
      </c>
      <c r="D204" s="89" t="s">
        <v>1400</v>
      </c>
      <c r="E204" s="89" t="s">
        <v>667</v>
      </c>
      <c r="F204" s="88" t="s">
        <v>1149</v>
      </c>
      <c r="G204" s="89" t="s">
        <v>156</v>
      </c>
      <c r="H204" s="89" t="s">
        <v>131</v>
      </c>
      <c r="I204" s="91">
        <v>519.22369700000013</v>
      </c>
      <c r="J204" s="103">
        <v>3067</v>
      </c>
      <c r="K204" s="91"/>
      <c r="L204" s="91">
        <v>58.920985862000009</v>
      </c>
      <c r="M204" s="92">
        <v>1.1043476621291084E-5</v>
      </c>
      <c r="N204" s="92">
        <f t="shared" si="6"/>
        <v>5.4873117809109183E-3</v>
      </c>
      <c r="O204" s="92">
        <f>L204/'סכום נכסי הקרן'!$C$42</f>
        <v>3.8650034036915768E-4</v>
      </c>
    </row>
    <row r="205" spans="2:15">
      <c r="B205" s="86" t="s">
        <v>1451</v>
      </c>
      <c r="C205" s="88" t="s">
        <v>1452</v>
      </c>
      <c r="D205" s="89" t="s">
        <v>1416</v>
      </c>
      <c r="E205" s="89" t="s">
        <v>667</v>
      </c>
      <c r="F205" s="88" t="s">
        <v>1453</v>
      </c>
      <c r="G205" s="89" t="s">
        <v>792</v>
      </c>
      <c r="H205" s="89" t="s">
        <v>131</v>
      </c>
      <c r="I205" s="91">
        <v>195.74502700000002</v>
      </c>
      <c r="J205" s="103">
        <v>486</v>
      </c>
      <c r="K205" s="91"/>
      <c r="L205" s="91">
        <v>3.5198870750000006</v>
      </c>
      <c r="M205" s="92">
        <v>1.8792042455062479E-6</v>
      </c>
      <c r="N205" s="92">
        <f t="shared" si="6"/>
        <v>3.2780710525382172E-4</v>
      </c>
      <c r="O205" s="92">
        <f>L205/'סכום נכסי הקרן'!$C$42</f>
        <v>2.3089185162902848E-5</v>
      </c>
    </row>
    <row r="206" spans="2:15">
      <c r="B206" s="86" t="s">
        <v>1456</v>
      </c>
      <c r="C206" s="88" t="s">
        <v>1457</v>
      </c>
      <c r="D206" s="89" t="s">
        <v>1416</v>
      </c>
      <c r="E206" s="89" t="s">
        <v>667</v>
      </c>
      <c r="F206" s="88" t="s">
        <v>1458</v>
      </c>
      <c r="G206" s="89" t="s">
        <v>792</v>
      </c>
      <c r="H206" s="89" t="s">
        <v>131</v>
      </c>
      <c r="I206" s="91">
        <v>420.60522800000007</v>
      </c>
      <c r="J206" s="103">
        <v>656</v>
      </c>
      <c r="K206" s="91"/>
      <c r="L206" s="91">
        <v>10.208930094000001</v>
      </c>
      <c r="M206" s="92">
        <v>5.3955338029903694E-6</v>
      </c>
      <c r="N206" s="92">
        <f t="shared" si="6"/>
        <v>9.5075772334337336E-4</v>
      </c>
      <c r="O206" s="92">
        <f>L206/'סכום נכסי הקרן'!$C$42</f>
        <v>6.6966886219069154E-5</v>
      </c>
    </row>
    <row r="207" spans="2:15">
      <c r="B207" s="86" t="s">
        <v>1459</v>
      </c>
      <c r="C207" s="88" t="s">
        <v>1460</v>
      </c>
      <c r="D207" s="89" t="s">
        <v>1400</v>
      </c>
      <c r="E207" s="89" t="s">
        <v>667</v>
      </c>
      <c r="F207" s="88" t="s">
        <v>1461</v>
      </c>
      <c r="G207" s="89" t="s">
        <v>836</v>
      </c>
      <c r="H207" s="89" t="s">
        <v>131</v>
      </c>
      <c r="I207" s="91">
        <v>326.16776500000003</v>
      </c>
      <c r="J207" s="103">
        <v>299</v>
      </c>
      <c r="K207" s="91"/>
      <c r="L207" s="91">
        <v>3.6083939900000006</v>
      </c>
      <c r="M207" s="92">
        <v>1.1738987403275149E-5</v>
      </c>
      <c r="N207" s="92">
        <f t="shared" si="6"/>
        <v>3.3604975479992855E-4</v>
      </c>
      <c r="O207" s="92">
        <f>L207/'סכום נכסי הקרן'!$C$42</f>
        <v>2.3669758489571942E-5</v>
      </c>
    </row>
    <row r="208" spans="2:15">
      <c r="B208" s="86" t="s">
        <v>1462</v>
      </c>
      <c r="C208" s="88" t="s">
        <v>1463</v>
      </c>
      <c r="D208" s="89" t="s">
        <v>1400</v>
      </c>
      <c r="E208" s="89" t="s">
        <v>667</v>
      </c>
      <c r="F208" s="88" t="s">
        <v>697</v>
      </c>
      <c r="G208" s="89" t="s">
        <v>698</v>
      </c>
      <c r="H208" s="89" t="s">
        <v>131</v>
      </c>
      <c r="I208" s="91">
        <v>72.18576400000002</v>
      </c>
      <c r="J208" s="103">
        <v>26905</v>
      </c>
      <c r="K208" s="91"/>
      <c r="L208" s="91">
        <v>71.859845594000006</v>
      </c>
      <c r="M208" s="92">
        <v>1.2811449774173193E-6</v>
      </c>
      <c r="N208" s="92">
        <f t="shared" si="6"/>
        <v>6.6923078684720961E-3</v>
      </c>
      <c r="O208" s="92">
        <f>L208/'סכום נכסי הקרן'!$C$42</f>
        <v>4.7137457689533238E-4</v>
      </c>
    </row>
    <row r="209" spans="2:15">
      <c r="B209" s="86" t="s">
        <v>1464</v>
      </c>
      <c r="C209" s="88" t="s">
        <v>1465</v>
      </c>
      <c r="D209" s="89" t="s">
        <v>1400</v>
      </c>
      <c r="E209" s="89" t="s">
        <v>667</v>
      </c>
      <c r="F209" s="88" t="s">
        <v>1466</v>
      </c>
      <c r="G209" s="89" t="s">
        <v>792</v>
      </c>
      <c r="H209" s="89" t="s">
        <v>135</v>
      </c>
      <c r="I209" s="91">
        <v>3525.0320000000006</v>
      </c>
      <c r="J209" s="103">
        <v>8</v>
      </c>
      <c r="K209" s="91"/>
      <c r="L209" s="91">
        <v>0.69138567600000012</v>
      </c>
      <c r="M209" s="92">
        <v>6.5665210081470124E-6</v>
      </c>
      <c r="N209" s="92">
        <f t="shared" si="6"/>
        <v>6.4388752319139854E-5</v>
      </c>
      <c r="O209" s="92">
        <f>L209/'סכום נכסי הקרן'!$C$42</f>
        <v>4.5352397824134045E-6</v>
      </c>
    </row>
    <row r="210" spans="2:15">
      <c r="B210" s="86" t="s">
        <v>1467</v>
      </c>
      <c r="C210" s="88" t="s">
        <v>1468</v>
      </c>
      <c r="D210" s="89" t="s">
        <v>1400</v>
      </c>
      <c r="E210" s="89" t="s">
        <v>667</v>
      </c>
      <c r="F210" s="88" t="s">
        <v>1469</v>
      </c>
      <c r="G210" s="89" t="s">
        <v>746</v>
      </c>
      <c r="H210" s="89" t="s">
        <v>131</v>
      </c>
      <c r="I210" s="91">
        <v>197.07844299999999</v>
      </c>
      <c r="J210" s="103">
        <v>1776</v>
      </c>
      <c r="K210" s="91"/>
      <c r="L210" s="91">
        <v>12.95041866</v>
      </c>
      <c r="M210" s="92">
        <v>2.9376985213010163E-6</v>
      </c>
      <c r="N210" s="92">
        <f t="shared" si="6"/>
        <v>1.2060725705979292E-3</v>
      </c>
      <c r="O210" s="92">
        <f>L210/'סכום נכסי הקרן'!$C$42</f>
        <v>8.4950058910015488E-5</v>
      </c>
    </row>
    <row r="211" spans="2:15">
      <c r="B211" s="86" t="s">
        <v>1470</v>
      </c>
      <c r="C211" s="88" t="s">
        <v>1471</v>
      </c>
      <c r="D211" s="89" t="s">
        <v>1400</v>
      </c>
      <c r="E211" s="89" t="s">
        <v>667</v>
      </c>
      <c r="F211" s="88" t="s">
        <v>689</v>
      </c>
      <c r="G211" s="89" t="s">
        <v>690</v>
      </c>
      <c r="H211" s="89" t="s">
        <v>131</v>
      </c>
      <c r="I211" s="91">
        <v>6263.6373120000007</v>
      </c>
      <c r="J211" s="103">
        <v>753</v>
      </c>
      <c r="K211" s="91"/>
      <c r="L211" s="91">
        <v>174.51119915000004</v>
      </c>
      <c r="M211" s="92">
        <v>5.590507673694547E-6</v>
      </c>
      <c r="N211" s="92">
        <f t="shared" si="6"/>
        <v>1.625222906554032E-2</v>
      </c>
      <c r="O211" s="92">
        <f>L211/'סכום נכסי הקרן'!$C$42</f>
        <v>1.1447303008078928E-3</v>
      </c>
    </row>
    <row r="212" spans="2:15">
      <c r="B212" s="86" t="s">
        <v>1472</v>
      </c>
      <c r="C212" s="88" t="s">
        <v>1473</v>
      </c>
      <c r="D212" s="89" t="s">
        <v>1400</v>
      </c>
      <c r="E212" s="89" t="s">
        <v>667</v>
      </c>
      <c r="F212" s="88" t="s">
        <v>981</v>
      </c>
      <c r="G212" s="89" t="s">
        <v>982</v>
      </c>
      <c r="H212" s="89" t="s">
        <v>131</v>
      </c>
      <c r="I212" s="91">
        <v>206.94482200000002</v>
      </c>
      <c r="J212" s="103">
        <v>3752</v>
      </c>
      <c r="K212" s="91"/>
      <c r="L212" s="91">
        <v>28.728908002000004</v>
      </c>
      <c r="M212" s="92">
        <v>1.87921324566927E-6</v>
      </c>
      <c r="N212" s="92">
        <f t="shared" si="6"/>
        <v>2.6755233814536434E-3</v>
      </c>
      <c r="O212" s="92">
        <f>L212/'סכום נכסי הקרן'!$C$42</f>
        <v>1.8845123785290164E-4</v>
      </c>
    </row>
    <row r="213" spans="2:15">
      <c r="B213" s="86" t="s">
        <v>1474</v>
      </c>
      <c r="C213" s="88" t="s">
        <v>1475</v>
      </c>
      <c r="D213" s="89" t="s">
        <v>1400</v>
      </c>
      <c r="E213" s="89" t="s">
        <v>667</v>
      </c>
      <c r="F213" s="88" t="s">
        <v>1476</v>
      </c>
      <c r="G213" s="89" t="s">
        <v>836</v>
      </c>
      <c r="H213" s="89" t="s">
        <v>131</v>
      </c>
      <c r="I213" s="91">
        <v>185.07796200000004</v>
      </c>
      <c r="J213" s="103">
        <v>1035</v>
      </c>
      <c r="K213" s="91"/>
      <c r="L213" s="91">
        <v>7.0875605580000007</v>
      </c>
      <c r="M213" s="92">
        <v>7.8912147317486171E-6</v>
      </c>
      <c r="N213" s="92">
        <f t="shared" si="6"/>
        <v>6.6006455898280235E-4</v>
      </c>
      <c r="O213" s="92">
        <f>L213/'סכום נכסי הקרן'!$C$42</f>
        <v>4.6491831865642735E-5</v>
      </c>
    </row>
    <row r="214" spans="2:15">
      <c r="B214" s="86" t="s">
        <v>1477</v>
      </c>
      <c r="C214" s="88" t="s">
        <v>1478</v>
      </c>
      <c r="D214" s="89" t="s">
        <v>1400</v>
      </c>
      <c r="E214" s="89" t="s">
        <v>667</v>
      </c>
      <c r="F214" s="88" t="s">
        <v>1479</v>
      </c>
      <c r="G214" s="89" t="s">
        <v>792</v>
      </c>
      <c r="H214" s="89" t="s">
        <v>131</v>
      </c>
      <c r="I214" s="91">
        <v>77.400691000000009</v>
      </c>
      <c r="J214" s="103">
        <v>7824</v>
      </c>
      <c r="K214" s="91"/>
      <c r="L214" s="91">
        <v>22.406571340000003</v>
      </c>
      <c r="M214" s="92">
        <v>1.3632785598496138E-6</v>
      </c>
      <c r="N214" s="92">
        <f t="shared" si="6"/>
        <v>2.086724128679226E-3</v>
      </c>
      <c r="O214" s="92">
        <f>L214/'סכום נכסי הקרן'!$C$42</f>
        <v>1.4697899776658379E-4</v>
      </c>
    </row>
    <row r="215" spans="2:15">
      <c r="B215" s="86" t="s">
        <v>1480</v>
      </c>
      <c r="C215" s="88" t="s">
        <v>1481</v>
      </c>
      <c r="D215" s="89" t="s">
        <v>1400</v>
      </c>
      <c r="E215" s="89" t="s">
        <v>667</v>
      </c>
      <c r="F215" s="88" t="s">
        <v>1482</v>
      </c>
      <c r="G215" s="89" t="s">
        <v>722</v>
      </c>
      <c r="H215" s="89" t="s">
        <v>131</v>
      </c>
      <c r="I215" s="91">
        <v>21.203200000000002</v>
      </c>
      <c r="J215" s="103">
        <v>1239</v>
      </c>
      <c r="K215" s="91"/>
      <c r="L215" s="91">
        <v>0.97201829800000006</v>
      </c>
      <c r="M215" s="92">
        <v>1.764226744872687E-7</v>
      </c>
      <c r="N215" s="92">
        <f t="shared" si="6"/>
        <v>9.0524070156746883E-5</v>
      </c>
      <c r="O215" s="92">
        <f>L215/'סכום נכסי הקרן'!$C$42</f>
        <v>6.3760882056853133E-6</v>
      </c>
    </row>
    <row r="216" spans="2:15">
      <c r="B216" s="93"/>
      <c r="C216" s="88"/>
      <c r="D216" s="88"/>
      <c r="E216" s="88"/>
      <c r="F216" s="88"/>
      <c r="G216" s="88"/>
      <c r="H216" s="88"/>
      <c r="I216" s="91"/>
      <c r="J216" s="103"/>
      <c r="K216" s="88"/>
      <c r="L216" s="88"/>
      <c r="M216" s="88"/>
      <c r="N216" s="92"/>
      <c r="O216" s="88"/>
    </row>
    <row r="217" spans="2:15">
      <c r="B217" s="85" t="s">
        <v>64</v>
      </c>
      <c r="C217" s="80"/>
      <c r="D217" s="81"/>
      <c r="E217" s="81"/>
      <c r="F217" s="80"/>
      <c r="G217" s="81"/>
      <c r="H217" s="81"/>
      <c r="I217" s="83"/>
      <c r="J217" s="101"/>
      <c r="K217" s="83">
        <v>0.26937450200000002</v>
      </c>
      <c r="L217" s="83">
        <f>SUM(L218:L264)</f>
        <v>1678.2341191920002</v>
      </c>
      <c r="M217" s="84"/>
      <c r="N217" s="84">
        <f t="shared" ref="N217" si="7">IFERROR(L217/$L$11,0)</f>
        <v>0.15629395399013665</v>
      </c>
      <c r="O217" s="84">
        <f>L217/'סכום נכסי הקרן'!$C$42</f>
        <v>1.1008608372677767E-2</v>
      </c>
    </row>
    <row r="218" spans="2:15">
      <c r="B218" s="86" t="s">
        <v>1483</v>
      </c>
      <c r="C218" s="88" t="s">
        <v>1484</v>
      </c>
      <c r="D218" s="89" t="s">
        <v>1416</v>
      </c>
      <c r="E218" s="89" t="s">
        <v>667</v>
      </c>
      <c r="F218" s="88"/>
      <c r="G218" s="89" t="s">
        <v>739</v>
      </c>
      <c r="H218" s="89" t="s">
        <v>131</v>
      </c>
      <c r="I218" s="91">
        <v>51.63755900000001</v>
      </c>
      <c r="J218" s="103">
        <v>13142</v>
      </c>
      <c r="K218" s="91"/>
      <c r="L218" s="91">
        <v>25.108969614000006</v>
      </c>
      <c r="M218" s="92">
        <v>6.8974996984538815E-7</v>
      </c>
      <c r="N218" s="92">
        <f t="shared" ref="N218:N264" si="8">IFERROR(L218/$L$11,0)</f>
        <v>2.3383984967959548E-3</v>
      </c>
      <c r="O218" s="92">
        <f>L218/'סכום נכסי הקרן'!$C$42</f>
        <v>1.6470575229102975E-4</v>
      </c>
    </row>
    <row r="219" spans="2:15">
      <c r="B219" s="86" t="s">
        <v>1485</v>
      </c>
      <c r="C219" s="88" t="s">
        <v>1486</v>
      </c>
      <c r="D219" s="89" t="s">
        <v>28</v>
      </c>
      <c r="E219" s="89" t="s">
        <v>667</v>
      </c>
      <c r="F219" s="88"/>
      <c r="G219" s="89" t="s">
        <v>739</v>
      </c>
      <c r="H219" s="89" t="s">
        <v>133</v>
      </c>
      <c r="I219" s="91">
        <v>57.138004000000009</v>
      </c>
      <c r="J219" s="103">
        <v>13236</v>
      </c>
      <c r="K219" s="91"/>
      <c r="L219" s="91">
        <v>30.391056237000004</v>
      </c>
      <c r="M219" s="92">
        <v>7.2290386237987358E-8</v>
      </c>
      <c r="N219" s="92">
        <f t="shared" si="8"/>
        <v>2.830319256948626E-3</v>
      </c>
      <c r="O219" s="92">
        <f>L219/'סכום נכסי הקרן'!$C$42</f>
        <v>1.9935432864768435E-4</v>
      </c>
    </row>
    <row r="220" spans="2:15">
      <c r="B220" s="86" t="s">
        <v>1487</v>
      </c>
      <c r="C220" s="88" t="s">
        <v>1488</v>
      </c>
      <c r="D220" s="89" t="s">
        <v>1400</v>
      </c>
      <c r="E220" s="89" t="s">
        <v>667</v>
      </c>
      <c r="F220" s="88"/>
      <c r="G220" s="89" t="s">
        <v>828</v>
      </c>
      <c r="H220" s="89" t="s">
        <v>131</v>
      </c>
      <c r="I220" s="91">
        <v>132.78708700000004</v>
      </c>
      <c r="J220" s="103">
        <v>12097</v>
      </c>
      <c r="K220" s="91"/>
      <c r="L220" s="91">
        <v>59.434039638000009</v>
      </c>
      <c r="M220" s="92">
        <v>2.2605905175349002E-8</v>
      </c>
      <c r="N220" s="92">
        <f t="shared" si="8"/>
        <v>5.5350924822705223E-3</v>
      </c>
      <c r="O220" s="92">
        <f>L220/'סכום נכסי הקרן'!$C$42</f>
        <v>3.8986578743611803E-4</v>
      </c>
    </row>
    <row r="221" spans="2:15">
      <c r="B221" s="86" t="s">
        <v>1489</v>
      </c>
      <c r="C221" s="88" t="s">
        <v>1490</v>
      </c>
      <c r="D221" s="89" t="s">
        <v>1400</v>
      </c>
      <c r="E221" s="89" t="s">
        <v>667</v>
      </c>
      <c r="F221" s="88"/>
      <c r="G221" s="89" t="s">
        <v>1421</v>
      </c>
      <c r="H221" s="89" t="s">
        <v>131</v>
      </c>
      <c r="I221" s="91">
        <v>40.29520500000001</v>
      </c>
      <c r="J221" s="103">
        <v>13036</v>
      </c>
      <c r="K221" s="91"/>
      <c r="L221" s="91">
        <v>19.435666818000005</v>
      </c>
      <c r="M221" s="92">
        <v>3.9272725117777642E-9</v>
      </c>
      <c r="N221" s="92">
        <f t="shared" si="8"/>
        <v>1.8100437720111621E-3</v>
      </c>
      <c r="O221" s="92">
        <f>L221/'סכום נכסי הקרן'!$C$42</f>
        <v>1.274909394430754E-4</v>
      </c>
    </row>
    <row r="222" spans="2:15">
      <c r="B222" s="86" t="s">
        <v>1491</v>
      </c>
      <c r="C222" s="88" t="s">
        <v>1492</v>
      </c>
      <c r="D222" s="89" t="s">
        <v>1400</v>
      </c>
      <c r="E222" s="89" t="s">
        <v>667</v>
      </c>
      <c r="F222" s="88"/>
      <c r="G222" s="89" t="s">
        <v>698</v>
      </c>
      <c r="H222" s="89" t="s">
        <v>131</v>
      </c>
      <c r="I222" s="91">
        <v>79.097995000000012</v>
      </c>
      <c r="J222" s="103">
        <v>14454</v>
      </c>
      <c r="K222" s="91"/>
      <c r="L222" s="91">
        <v>42.301449530000006</v>
      </c>
      <c r="M222" s="92">
        <v>9.4192603141267206E-8</v>
      </c>
      <c r="N222" s="92">
        <f t="shared" si="8"/>
        <v>3.9395342586295715E-3</v>
      </c>
      <c r="O222" s="92">
        <f>L222/'סכום נכסי הקרן'!$C$42</f>
        <v>2.7748219759503496E-4</v>
      </c>
    </row>
    <row r="223" spans="2:15">
      <c r="B223" s="86" t="s">
        <v>1493</v>
      </c>
      <c r="C223" s="88" t="s">
        <v>1494</v>
      </c>
      <c r="D223" s="89" t="s">
        <v>28</v>
      </c>
      <c r="E223" s="89" t="s">
        <v>667</v>
      </c>
      <c r="F223" s="88"/>
      <c r="G223" s="89" t="s">
        <v>734</v>
      </c>
      <c r="H223" s="89" t="s">
        <v>133</v>
      </c>
      <c r="I223" s="91">
        <v>5062.264000000001</v>
      </c>
      <c r="J223" s="103">
        <v>106.15</v>
      </c>
      <c r="K223" s="91"/>
      <c r="L223" s="91">
        <v>21.593784418000002</v>
      </c>
      <c r="M223" s="92">
        <v>3.2935456444955048E-6</v>
      </c>
      <c r="N223" s="92">
        <f t="shared" si="8"/>
        <v>2.0110292775627355E-3</v>
      </c>
      <c r="O223" s="92">
        <f>L223/'סכום נכסי הקרן'!$C$42</f>
        <v>1.4164740975248708E-4</v>
      </c>
    </row>
    <row r="224" spans="2:15">
      <c r="B224" s="86" t="s">
        <v>1495</v>
      </c>
      <c r="C224" s="88" t="s">
        <v>1496</v>
      </c>
      <c r="D224" s="89" t="s">
        <v>28</v>
      </c>
      <c r="E224" s="89" t="s">
        <v>667</v>
      </c>
      <c r="F224" s="88"/>
      <c r="G224" s="89" t="s">
        <v>698</v>
      </c>
      <c r="H224" s="89" t="s">
        <v>133</v>
      </c>
      <c r="I224" s="91">
        <v>33.430096000000006</v>
      </c>
      <c r="J224" s="103">
        <v>66300</v>
      </c>
      <c r="K224" s="91"/>
      <c r="L224" s="91">
        <v>89.066651433999994</v>
      </c>
      <c r="M224" s="92">
        <v>8.2924648862622883E-8</v>
      </c>
      <c r="N224" s="92">
        <f t="shared" si="8"/>
        <v>8.2947778036972057E-3</v>
      </c>
      <c r="O224" s="92">
        <f>L224/'סכום נכסי הקרן'!$C$42</f>
        <v>5.8424499507540363E-4</v>
      </c>
    </row>
    <row r="225" spans="2:15">
      <c r="B225" s="86" t="s">
        <v>1497</v>
      </c>
      <c r="C225" s="88" t="s">
        <v>1498</v>
      </c>
      <c r="D225" s="89" t="s">
        <v>1416</v>
      </c>
      <c r="E225" s="89" t="s">
        <v>667</v>
      </c>
      <c r="F225" s="88"/>
      <c r="G225" s="89" t="s">
        <v>713</v>
      </c>
      <c r="H225" s="89" t="s">
        <v>131</v>
      </c>
      <c r="I225" s="91">
        <v>268.63470000000007</v>
      </c>
      <c r="J225" s="103">
        <v>2869</v>
      </c>
      <c r="K225" s="91"/>
      <c r="L225" s="91">
        <v>28.516379309000005</v>
      </c>
      <c r="M225" s="92">
        <v>3.3709317176039472E-8</v>
      </c>
      <c r="N225" s="92">
        <f t="shared" si="8"/>
        <v>2.6557305829486779E-3</v>
      </c>
      <c r="O225" s="92">
        <f>L225/'סכום נכסי הקרן'!$C$42</f>
        <v>1.8705712655315014E-4</v>
      </c>
    </row>
    <row r="226" spans="2:15">
      <c r="B226" s="86" t="s">
        <v>1499</v>
      </c>
      <c r="C226" s="88" t="s">
        <v>1500</v>
      </c>
      <c r="D226" s="89" t="s">
        <v>1400</v>
      </c>
      <c r="E226" s="89" t="s">
        <v>667</v>
      </c>
      <c r="F226" s="88"/>
      <c r="G226" s="89" t="s">
        <v>129</v>
      </c>
      <c r="H226" s="89" t="s">
        <v>131</v>
      </c>
      <c r="I226" s="91">
        <v>2.0894000000000003E-2</v>
      </c>
      <c r="J226" s="103">
        <v>51781000</v>
      </c>
      <c r="K226" s="91"/>
      <c r="L226" s="91">
        <v>40.030387898000008</v>
      </c>
      <c r="M226" s="92">
        <v>3.5664540973085175E-8</v>
      </c>
      <c r="N226" s="92">
        <f t="shared" si="8"/>
        <v>3.7280302746732284E-3</v>
      </c>
      <c r="O226" s="92">
        <f>L226/'סכום נכסי הקרן'!$C$42</f>
        <v>2.6258485531662894E-4</v>
      </c>
    </row>
    <row r="227" spans="2:15">
      <c r="B227" s="86" t="s">
        <v>1501</v>
      </c>
      <c r="C227" s="88" t="s">
        <v>1502</v>
      </c>
      <c r="D227" s="89" t="s">
        <v>1416</v>
      </c>
      <c r="E227" s="89" t="s">
        <v>667</v>
      </c>
      <c r="F227" s="88"/>
      <c r="G227" s="89" t="s">
        <v>751</v>
      </c>
      <c r="H227" s="89" t="s">
        <v>131</v>
      </c>
      <c r="I227" s="91">
        <v>17.670194000000002</v>
      </c>
      <c r="J227" s="103">
        <v>69114</v>
      </c>
      <c r="K227" s="91"/>
      <c r="L227" s="91">
        <v>45.186537137000002</v>
      </c>
      <c r="M227" s="92">
        <v>1.1798798572314307E-7</v>
      </c>
      <c r="N227" s="92">
        <f t="shared" si="8"/>
        <v>4.2082224854683098E-3</v>
      </c>
      <c r="O227" s="92">
        <f>L227/'סכום נכסי הקרן'!$C$42</f>
        <v>2.9640732801820884E-4</v>
      </c>
    </row>
    <row r="228" spans="2:15">
      <c r="B228" s="86" t="s">
        <v>1503</v>
      </c>
      <c r="C228" s="88" t="s">
        <v>1504</v>
      </c>
      <c r="D228" s="89" t="s">
        <v>1416</v>
      </c>
      <c r="E228" s="89" t="s">
        <v>667</v>
      </c>
      <c r="F228" s="88"/>
      <c r="G228" s="89" t="s">
        <v>739</v>
      </c>
      <c r="H228" s="89" t="s">
        <v>131</v>
      </c>
      <c r="I228" s="91">
        <v>88.649451000000013</v>
      </c>
      <c r="J228" s="103">
        <v>21116</v>
      </c>
      <c r="K228" s="91"/>
      <c r="L228" s="91">
        <v>69.26110687100001</v>
      </c>
      <c r="M228" s="92">
        <v>1.4735772572093271E-7</v>
      </c>
      <c r="N228" s="92">
        <f t="shared" si="8"/>
        <v>6.4502873149866859E-3</v>
      </c>
      <c r="O228" s="92">
        <f>L228/'סכום נכסי הקרן'!$C$42</f>
        <v>4.543277915051072E-4</v>
      </c>
    </row>
    <row r="229" spans="2:15">
      <c r="B229" s="86" t="s">
        <v>1505</v>
      </c>
      <c r="C229" s="88" t="s">
        <v>1506</v>
      </c>
      <c r="D229" s="89" t="s">
        <v>1400</v>
      </c>
      <c r="E229" s="89" t="s">
        <v>667</v>
      </c>
      <c r="F229" s="88"/>
      <c r="G229" s="89" t="s">
        <v>698</v>
      </c>
      <c r="H229" s="89" t="s">
        <v>131</v>
      </c>
      <c r="I229" s="91">
        <v>23.281674000000002</v>
      </c>
      <c r="J229" s="103">
        <v>86743</v>
      </c>
      <c r="K229" s="91"/>
      <c r="L229" s="91">
        <v>74.722323168000017</v>
      </c>
      <c r="M229" s="92">
        <v>5.6415065126909448E-8</v>
      </c>
      <c r="N229" s="92">
        <f t="shared" si="8"/>
        <v>6.958890422796492E-3</v>
      </c>
      <c r="O229" s="92">
        <f>L229/'סכום נכסי הקרן'!$C$42</f>
        <v>4.9015139368589473E-4</v>
      </c>
    </row>
    <row r="230" spans="2:15">
      <c r="B230" s="86" t="s">
        <v>1507</v>
      </c>
      <c r="C230" s="88" t="s">
        <v>1508</v>
      </c>
      <c r="D230" s="89" t="s">
        <v>1400</v>
      </c>
      <c r="E230" s="89" t="s">
        <v>667</v>
      </c>
      <c r="F230" s="88"/>
      <c r="G230" s="89" t="s">
        <v>751</v>
      </c>
      <c r="H230" s="89" t="s">
        <v>131</v>
      </c>
      <c r="I230" s="91">
        <v>265.04000000000008</v>
      </c>
      <c r="J230" s="103">
        <v>1076</v>
      </c>
      <c r="K230" s="91"/>
      <c r="L230" s="91">
        <v>10.551772480000002</v>
      </c>
      <c r="M230" s="92">
        <v>2.3075992139674885E-5</v>
      </c>
      <c r="N230" s="92">
        <f t="shared" si="8"/>
        <v>9.8268663689040064E-4</v>
      </c>
      <c r="O230" s="92">
        <f>L230/'סכום נכסי הקרן'!$C$42</f>
        <v>6.9215808176897997E-5</v>
      </c>
    </row>
    <row r="231" spans="2:15">
      <c r="B231" s="86" t="s">
        <v>1509</v>
      </c>
      <c r="C231" s="88" t="s">
        <v>1510</v>
      </c>
      <c r="D231" s="89" t="s">
        <v>1400</v>
      </c>
      <c r="E231" s="89" t="s">
        <v>667</v>
      </c>
      <c r="F231" s="88"/>
      <c r="G231" s="89" t="s">
        <v>1511</v>
      </c>
      <c r="H231" s="89" t="s">
        <v>131</v>
      </c>
      <c r="I231" s="91">
        <v>20.296844000000004</v>
      </c>
      <c r="J231" s="103">
        <v>53838</v>
      </c>
      <c r="K231" s="91"/>
      <c r="L231" s="91">
        <v>40.431435029000006</v>
      </c>
      <c r="M231" s="92">
        <v>4.5801452267643008E-8</v>
      </c>
      <c r="N231" s="92">
        <f t="shared" si="8"/>
        <v>3.7653797964852199E-3</v>
      </c>
      <c r="O231" s="92">
        <f>L231/'סכום נכסי הקרן'!$C$42</f>
        <v>2.6521557933402087E-4</v>
      </c>
    </row>
    <row r="232" spans="2:15">
      <c r="B232" s="86" t="s">
        <v>1512</v>
      </c>
      <c r="C232" s="88" t="s">
        <v>1513</v>
      </c>
      <c r="D232" s="89" t="s">
        <v>1400</v>
      </c>
      <c r="E232" s="89" t="s">
        <v>667</v>
      </c>
      <c r="F232" s="88"/>
      <c r="G232" s="89" t="s">
        <v>792</v>
      </c>
      <c r="H232" s="89" t="s">
        <v>131</v>
      </c>
      <c r="I232" s="91">
        <v>27.484648000000004</v>
      </c>
      <c r="J232" s="103">
        <v>14687</v>
      </c>
      <c r="K232" s="91"/>
      <c r="L232" s="91">
        <v>14.935679932000001</v>
      </c>
      <c r="M232" s="92">
        <v>1.2262683473577071E-7</v>
      </c>
      <c r="N232" s="92">
        <f t="shared" si="8"/>
        <v>1.3909599652444861E-3</v>
      </c>
      <c r="O232" s="92">
        <f>L232/'סכום נכסי הקרן'!$C$42</f>
        <v>9.7972654274370484E-5</v>
      </c>
    </row>
    <row r="233" spans="2:15">
      <c r="B233" s="86" t="s">
        <v>1514</v>
      </c>
      <c r="C233" s="88" t="s">
        <v>1515</v>
      </c>
      <c r="D233" s="89" t="s">
        <v>1416</v>
      </c>
      <c r="E233" s="89" t="s">
        <v>667</v>
      </c>
      <c r="F233" s="88"/>
      <c r="G233" s="89" t="s">
        <v>156</v>
      </c>
      <c r="H233" s="89" t="s">
        <v>131</v>
      </c>
      <c r="I233" s="91">
        <v>25.669538000000003</v>
      </c>
      <c r="J233" s="103">
        <v>9838</v>
      </c>
      <c r="K233" s="91"/>
      <c r="L233" s="91">
        <v>9.3438658490000019</v>
      </c>
      <c r="M233" s="92">
        <v>8.6642766289031982E-8</v>
      </c>
      <c r="N233" s="92">
        <f t="shared" si="8"/>
        <v>8.7019428480975718E-4</v>
      </c>
      <c r="O233" s="92">
        <f>L233/'סכום נכסי הקרן'!$C$42</f>
        <v>6.1292377888255242E-5</v>
      </c>
    </row>
    <row r="234" spans="2:15">
      <c r="B234" s="86" t="s">
        <v>1516</v>
      </c>
      <c r="C234" s="88" t="s">
        <v>1517</v>
      </c>
      <c r="D234" s="89" t="s">
        <v>1416</v>
      </c>
      <c r="E234" s="89" t="s">
        <v>667</v>
      </c>
      <c r="F234" s="88"/>
      <c r="G234" s="89" t="s">
        <v>746</v>
      </c>
      <c r="H234" s="89" t="s">
        <v>131</v>
      </c>
      <c r="I234" s="91">
        <v>52.234525000000005</v>
      </c>
      <c r="J234" s="103">
        <v>5147</v>
      </c>
      <c r="K234" s="91"/>
      <c r="L234" s="91">
        <v>9.9474907060000017</v>
      </c>
      <c r="M234" s="92">
        <v>1.7951517752337778E-7</v>
      </c>
      <c r="N234" s="92">
        <f t="shared" si="8"/>
        <v>9.2640987150792475E-4</v>
      </c>
      <c r="O234" s="92">
        <f>L234/'סכום נכסי הקרן'!$C$42</f>
        <v>6.5251938463704591E-5</v>
      </c>
    </row>
    <row r="235" spans="2:15">
      <c r="B235" s="86" t="s">
        <v>1518</v>
      </c>
      <c r="C235" s="88" t="s">
        <v>1519</v>
      </c>
      <c r="D235" s="89" t="s">
        <v>28</v>
      </c>
      <c r="E235" s="89" t="s">
        <v>667</v>
      </c>
      <c r="F235" s="88"/>
      <c r="G235" s="89" t="s">
        <v>739</v>
      </c>
      <c r="H235" s="89" t="s">
        <v>133</v>
      </c>
      <c r="I235" s="91">
        <v>91.037315000000021</v>
      </c>
      <c r="J235" s="103">
        <v>9558</v>
      </c>
      <c r="K235" s="91"/>
      <c r="L235" s="91">
        <v>34.966361182</v>
      </c>
      <c r="M235" s="92">
        <v>9.2895219387755126E-7</v>
      </c>
      <c r="N235" s="92">
        <f t="shared" si="8"/>
        <v>3.2564174350198484E-3</v>
      </c>
      <c r="O235" s="92">
        <f>L235/'סכום נכסי הקרן'!$C$42</f>
        <v>2.2936667302150205E-4</v>
      </c>
    </row>
    <row r="236" spans="2:15">
      <c r="B236" s="86" t="s">
        <v>1520</v>
      </c>
      <c r="C236" s="88" t="s">
        <v>1521</v>
      </c>
      <c r="D236" s="89" t="s">
        <v>1416</v>
      </c>
      <c r="E236" s="89" t="s">
        <v>667</v>
      </c>
      <c r="F236" s="88"/>
      <c r="G236" s="89" t="s">
        <v>739</v>
      </c>
      <c r="H236" s="89" t="s">
        <v>131</v>
      </c>
      <c r="I236" s="91">
        <v>83.575240000000008</v>
      </c>
      <c r="J236" s="103">
        <v>9039</v>
      </c>
      <c r="K236" s="91"/>
      <c r="L236" s="91">
        <v>27.951153991000005</v>
      </c>
      <c r="M236" s="92">
        <v>1.4623839020122485E-7</v>
      </c>
      <c r="N236" s="92">
        <f t="shared" si="8"/>
        <v>2.6030911455571385E-3</v>
      </c>
      <c r="O236" s="92">
        <f>L236/'סכום נכסי הקרן'!$C$42</f>
        <v>1.8334945305454434E-4</v>
      </c>
    </row>
    <row r="237" spans="2:15">
      <c r="B237" s="86" t="s">
        <v>1412</v>
      </c>
      <c r="C237" s="88" t="s">
        <v>1413</v>
      </c>
      <c r="D237" s="89" t="s">
        <v>120</v>
      </c>
      <c r="E237" s="89" t="s">
        <v>667</v>
      </c>
      <c r="F237" s="88"/>
      <c r="G237" s="89" t="s">
        <v>126</v>
      </c>
      <c r="H237" s="89" t="s">
        <v>134</v>
      </c>
      <c r="I237" s="91">
        <v>1051.7563770000002</v>
      </c>
      <c r="J237" s="103">
        <v>1024</v>
      </c>
      <c r="K237" s="91"/>
      <c r="L237" s="91">
        <v>50.303370330000007</v>
      </c>
      <c r="M237" s="92">
        <v>5.8737996648321616E-6</v>
      </c>
      <c r="N237" s="92">
        <f t="shared" si="8"/>
        <v>4.6847531926541373E-3</v>
      </c>
      <c r="O237" s="92">
        <f>L237/'סכום נכסי הקרן'!$C$42</f>
        <v>3.2997190168876177E-4</v>
      </c>
    </row>
    <row r="238" spans="2:15">
      <c r="B238" s="86" t="s">
        <v>1522</v>
      </c>
      <c r="C238" s="88" t="s">
        <v>1523</v>
      </c>
      <c r="D238" s="89" t="s">
        <v>1400</v>
      </c>
      <c r="E238" s="89" t="s">
        <v>667</v>
      </c>
      <c r="F238" s="88"/>
      <c r="G238" s="89" t="s">
        <v>792</v>
      </c>
      <c r="H238" s="89" t="s">
        <v>131</v>
      </c>
      <c r="I238" s="91">
        <v>47.773460000000007</v>
      </c>
      <c r="J238" s="103">
        <v>7559</v>
      </c>
      <c r="K238" s="91"/>
      <c r="L238" s="91">
        <v>13.361424613000001</v>
      </c>
      <c r="M238" s="92">
        <v>6.084270766925167E-8</v>
      </c>
      <c r="N238" s="92">
        <f t="shared" si="8"/>
        <v>1.2443495575649097E-3</v>
      </c>
      <c r="O238" s="92">
        <f>L238/'סכום נכסי הקרן'!$C$42</f>
        <v>8.7646109195058331E-5</v>
      </c>
    </row>
    <row r="239" spans="2:15">
      <c r="B239" s="86" t="s">
        <v>1524</v>
      </c>
      <c r="C239" s="88" t="s">
        <v>1525</v>
      </c>
      <c r="D239" s="89" t="s">
        <v>1416</v>
      </c>
      <c r="E239" s="89" t="s">
        <v>667</v>
      </c>
      <c r="F239" s="88"/>
      <c r="G239" s="89" t="s">
        <v>1421</v>
      </c>
      <c r="H239" s="89" t="s">
        <v>131</v>
      </c>
      <c r="I239" s="91">
        <v>17.90898</v>
      </c>
      <c r="J239" s="103">
        <v>31064</v>
      </c>
      <c r="K239" s="91"/>
      <c r="L239" s="91">
        <v>20.584008525000005</v>
      </c>
      <c r="M239" s="92">
        <v>1.7813213846642648E-8</v>
      </c>
      <c r="N239" s="92">
        <f t="shared" si="8"/>
        <v>1.9169888423480855E-3</v>
      </c>
      <c r="O239" s="92">
        <f>L239/'סכום נכסי הקרן'!$C$42</f>
        <v>1.3502364539024188E-4</v>
      </c>
    </row>
    <row r="240" spans="2:15">
      <c r="B240" s="86" t="s">
        <v>1526</v>
      </c>
      <c r="C240" s="88" t="s">
        <v>1527</v>
      </c>
      <c r="D240" s="89" t="s">
        <v>1416</v>
      </c>
      <c r="E240" s="89" t="s">
        <v>667</v>
      </c>
      <c r="F240" s="88"/>
      <c r="G240" s="89" t="s">
        <v>713</v>
      </c>
      <c r="H240" s="89" t="s">
        <v>131</v>
      </c>
      <c r="I240" s="91">
        <v>55.219355000000007</v>
      </c>
      <c r="J240" s="103">
        <v>14544</v>
      </c>
      <c r="K240" s="91"/>
      <c r="L240" s="91">
        <v>29.715081067000003</v>
      </c>
      <c r="M240" s="92">
        <v>1.8895928594981862E-8</v>
      </c>
      <c r="N240" s="92">
        <f t="shared" si="8"/>
        <v>2.7673656851494059E-3</v>
      </c>
      <c r="O240" s="92">
        <f>L240/'סכום נכסי הקרן'!$C$42</f>
        <v>1.9492017620668459E-4</v>
      </c>
    </row>
    <row r="241" spans="2:15">
      <c r="B241" s="86" t="s">
        <v>1435</v>
      </c>
      <c r="C241" s="88" t="s">
        <v>1436</v>
      </c>
      <c r="D241" s="89" t="s">
        <v>1400</v>
      </c>
      <c r="E241" s="89" t="s">
        <v>667</v>
      </c>
      <c r="F241" s="88"/>
      <c r="G241" s="89" t="s">
        <v>739</v>
      </c>
      <c r="H241" s="89" t="s">
        <v>131</v>
      </c>
      <c r="I241" s="91">
        <v>136.29867500000003</v>
      </c>
      <c r="J241" s="103">
        <v>1734</v>
      </c>
      <c r="K241" s="91"/>
      <c r="L241" s="91">
        <v>8.744650410000002</v>
      </c>
      <c r="M241" s="92">
        <v>5.2221714559386983E-7</v>
      </c>
      <c r="N241" s="92">
        <f t="shared" si="8"/>
        <v>8.1438934723743813E-4</v>
      </c>
      <c r="O241" s="92">
        <f>L241/'סכום נכסי הקרן'!$C$42</f>
        <v>5.7361741498864509E-5</v>
      </c>
    </row>
    <row r="242" spans="2:15">
      <c r="B242" s="86" t="s">
        <v>1528</v>
      </c>
      <c r="C242" s="88" t="s">
        <v>1529</v>
      </c>
      <c r="D242" s="89" t="s">
        <v>1416</v>
      </c>
      <c r="E242" s="89" t="s">
        <v>667</v>
      </c>
      <c r="F242" s="88"/>
      <c r="G242" s="89" t="s">
        <v>792</v>
      </c>
      <c r="H242" s="89" t="s">
        <v>131</v>
      </c>
      <c r="I242" s="91">
        <v>28.355885000000004</v>
      </c>
      <c r="J242" s="103">
        <v>39330</v>
      </c>
      <c r="K242" s="91"/>
      <c r="L242" s="91">
        <v>41.263767411000011</v>
      </c>
      <c r="M242" s="92">
        <v>3.0160044762810371E-8</v>
      </c>
      <c r="N242" s="92">
        <f t="shared" si="8"/>
        <v>3.8428949164134468E-3</v>
      </c>
      <c r="O242" s="92">
        <f>L242/'סכום נכסי הקרן'!$C$42</f>
        <v>2.7067537849109416E-4</v>
      </c>
    </row>
    <row r="243" spans="2:15">
      <c r="B243" s="86" t="s">
        <v>1530</v>
      </c>
      <c r="C243" s="88" t="s">
        <v>1531</v>
      </c>
      <c r="D243" s="89" t="s">
        <v>1400</v>
      </c>
      <c r="E243" s="89" t="s">
        <v>667</v>
      </c>
      <c r="F243" s="88"/>
      <c r="G243" s="89" t="s">
        <v>828</v>
      </c>
      <c r="H243" s="89" t="s">
        <v>131</v>
      </c>
      <c r="I243" s="91">
        <v>47.160314000000007</v>
      </c>
      <c r="J243" s="103">
        <v>28698</v>
      </c>
      <c r="K243" s="91"/>
      <c r="L243" s="91">
        <v>50.076047573000004</v>
      </c>
      <c r="M243" s="92">
        <v>2.131873775109418E-8</v>
      </c>
      <c r="N243" s="92">
        <f t="shared" si="8"/>
        <v>4.6635826228765571E-3</v>
      </c>
      <c r="O243" s="92">
        <f>L243/'סכום נכסי הקרן'!$C$42</f>
        <v>3.2848074668399087E-4</v>
      </c>
    </row>
    <row r="244" spans="2:15">
      <c r="B244" s="86" t="s">
        <v>1532</v>
      </c>
      <c r="C244" s="88" t="s">
        <v>1533</v>
      </c>
      <c r="D244" s="89" t="s">
        <v>1400</v>
      </c>
      <c r="E244" s="89" t="s">
        <v>667</v>
      </c>
      <c r="F244" s="88"/>
      <c r="G244" s="89" t="s">
        <v>792</v>
      </c>
      <c r="H244" s="89" t="s">
        <v>131</v>
      </c>
      <c r="I244" s="91">
        <v>48.35424600000001</v>
      </c>
      <c r="J244" s="103">
        <v>34054</v>
      </c>
      <c r="K244" s="91"/>
      <c r="L244" s="91">
        <v>60.926253252000009</v>
      </c>
      <c r="M244" s="92">
        <v>6.5031708428347434E-9</v>
      </c>
      <c r="N244" s="92">
        <f t="shared" si="8"/>
        <v>5.6740623454516253E-3</v>
      </c>
      <c r="O244" s="92">
        <f>L244/'סכום נכסי הקרן'!$C$42</f>
        <v>3.9965416862623065E-4</v>
      </c>
    </row>
    <row r="245" spans="2:15">
      <c r="B245" s="86" t="s">
        <v>1534</v>
      </c>
      <c r="C245" s="88" t="s">
        <v>1535</v>
      </c>
      <c r="D245" s="89" t="s">
        <v>1416</v>
      </c>
      <c r="E245" s="89" t="s">
        <v>667</v>
      </c>
      <c r="F245" s="88"/>
      <c r="G245" s="89" t="s">
        <v>751</v>
      </c>
      <c r="H245" s="89" t="s">
        <v>131</v>
      </c>
      <c r="I245" s="91">
        <v>163.91790900000004</v>
      </c>
      <c r="J245" s="103">
        <v>8540</v>
      </c>
      <c r="K245" s="91"/>
      <c r="L245" s="91">
        <v>51.794780921000012</v>
      </c>
      <c r="M245" s="92">
        <v>9.814775478060556E-8</v>
      </c>
      <c r="N245" s="92">
        <f t="shared" si="8"/>
        <v>4.8236482702982411E-3</v>
      </c>
      <c r="O245" s="92">
        <f>L245/'סכום נכסי הקרן'!$C$42</f>
        <v>3.3975501533865452E-4</v>
      </c>
    </row>
    <row r="246" spans="2:15">
      <c r="B246" s="86" t="s">
        <v>1536</v>
      </c>
      <c r="C246" s="88" t="s">
        <v>1537</v>
      </c>
      <c r="D246" s="89" t="s">
        <v>1416</v>
      </c>
      <c r="E246" s="89" t="s">
        <v>667</v>
      </c>
      <c r="F246" s="88"/>
      <c r="G246" s="89" t="s">
        <v>746</v>
      </c>
      <c r="H246" s="89" t="s">
        <v>131</v>
      </c>
      <c r="I246" s="91">
        <v>32.833130000000004</v>
      </c>
      <c r="J246" s="103">
        <v>7640</v>
      </c>
      <c r="K246" s="91"/>
      <c r="L246" s="91">
        <v>9.2812691879999996</v>
      </c>
      <c r="M246" s="92">
        <v>1.5455913150850281E-7</v>
      </c>
      <c r="N246" s="92">
        <f t="shared" si="8"/>
        <v>8.6436465738031311E-4</v>
      </c>
      <c r="O246" s="92">
        <f>L246/'סכום נכסי הקרן'!$C$42</f>
        <v>6.0881766449418522E-5</v>
      </c>
    </row>
    <row r="247" spans="2:15">
      <c r="B247" s="86" t="s">
        <v>1538</v>
      </c>
      <c r="C247" s="88" t="s">
        <v>1539</v>
      </c>
      <c r="D247" s="89" t="s">
        <v>1400</v>
      </c>
      <c r="E247" s="89" t="s">
        <v>667</v>
      </c>
      <c r="F247" s="88"/>
      <c r="G247" s="89" t="s">
        <v>698</v>
      </c>
      <c r="H247" s="89" t="s">
        <v>131</v>
      </c>
      <c r="I247" s="91">
        <v>19.998361000000003</v>
      </c>
      <c r="J247" s="103">
        <v>42302</v>
      </c>
      <c r="K247" s="91"/>
      <c r="L247" s="91">
        <v>31.300914680000009</v>
      </c>
      <c r="M247" s="92">
        <v>8.0965024291497983E-9</v>
      </c>
      <c r="N247" s="92">
        <f t="shared" si="8"/>
        <v>2.9150543794214346E-3</v>
      </c>
      <c r="O247" s="92">
        <f>L247/'סכום נכסי הקרן'!$C$42</f>
        <v>2.0532267070378783E-4</v>
      </c>
    </row>
    <row r="248" spans="2:15">
      <c r="B248" s="86" t="s">
        <v>1447</v>
      </c>
      <c r="C248" s="88" t="s">
        <v>1448</v>
      </c>
      <c r="D248" s="89" t="s">
        <v>1416</v>
      </c>
      <c r="E248" s="89" t="s">
        <v>667</v>
      </c>
      <c r="F248" s="88"/>
      <c r="G248" s="89" t="s">
        <v>545</v>
      </c>
      <c r="H248" s="89" t="s">
        <v>131</v>
      </c>
      <c r="I248" s="91">
        <v>297.77933100000007</v>
      </c>
      <c r="J248" s="103">
        <v>8046</v>
      </c>
      <c r="K248" s="91"/>
      <c r="L248" s="91">
        <v>88.649502409000007</v>
      </c>
      <c r="M248" s="92">
        <v>4.9874321719508629E-6</v>
      </c>
      <c r="N248" s="92">
        <f t="shared" si="8"/>
        <v>8.255928712396542E-3</v>
      </c>
      <c r="O248" s="92">
        <f>L248/'סכום נכסי הקרן'!$C$42</f>
        <v>5.8150864846157112E-4</v>
      </c>
    </row>
    <row r="249" spans="2:15">
      <c r="B249" s="86" t="s">
        <v>1540</v>
      </c>
      <c r="C249" s="88" t="s">
        <v>1541</v>
      </c>
      <c r="D249" s="89" t="s">
        <v>1416</v>
      </c>
      <c r="E249" s="89" t="s">
        <v>667</v>
      </c>
      <c r="F249" s="88"/>
      <c r="G249" s="89" t="s">
        <v>792</v>
      </c>
      <c r="H249" s="89" t="s">
        <v>131</v>
      </c>
      <c r="I249" s="91">
        <v>50.622640000000004</v>
      </c>
      <c r="J249" s="103">
        <v>25551</v>
      </c>
      <c r="K249" s="91"/>
      <c r="L249" s="91">
        <v>47.857985761999998</v>
      </c>
      <c r="M249" s="92">
        <v>1.6551198813199038E-7</v>
      </c>
      <c r="N249" s="92">
        <f t="shared" si="8"/>
        <v>4.4570145125805861E-3</v>
      </c>
      <c r="O249" s="92">
        <f>L249/'סכום נכסי הקרן'!$C$42</f>
        <v>3.1393106404766858E-4</v>
      </c>
    </row>
    <row r="250" spans="2:15">
      <c r="B250" s="86" t="s">
        <v>1542</v>
      </c>
      <c r="C250" s="88" t="s">
        <v>1543</v>
      </c>
      <c r="D250" s="89" t="s">
        <v>1400</v>
      </c>
      <c r="E250" s="89" t="s">
        <v>667</v>
      </c>
      <c r="F250" s="88"/>
      <c r="G250" s="89" t="s">
        <v>129</v>
      </c>
      <c r="H250" s="89" t="s">
        <v>131</v>
      </c>
      <c r="I250" s="91">
        <v>318.048</v>
      </c>
      <c r="J250" s="103">
        <v>481</v>
      </c>
      <c r="K250" s="91"/>
      <c r="L250" s="91">
        <v>5.6603002560000011</v>
      </c>
      <c r="M250" s="92">
        <v>8.8417046144191629E-7</v>
      </c>
      <c r="N250" s="92">
        <f t="shared" si="8"/>
        <v>5.2714379815347516E-4</v>
      </c>
      <c r="O250" s="92">
        <f>L250/'סכום נכסי הקרן'!$C$42</f>
        <v>3.7129520891919634E-5</v>
      </c>
    </row>
    <row r="251" spans="2:15">
      <c r="B251" s="86" t="s">
        <v>1544</v>
      </c>
      <c r="C251" s="88" t="s">
        <v>1545</v>
      </c>
      <c r="D251" s="89" t="s">
        <v>1416</v>
      </c>
      <c r="E251" s="89" t="s">
        <v>667</v>
      </c>
      <c r="F251" s="88"/>
      <c r="G251" s="89" t="s">
        <v>836</v>
      </c>
      <c r="H251" s="89" t="s">
        <v>131</v>
      </c>
      <c r="I251" s="91">
        <v>533.38912100000005</v>
      </c>
      <c r="J251" s="103">
        <v>3668</v>
      </c>
      <c r="K251" s="91"/>
      <c r="L251" s="91">
        <v>72.389437946000015</v>
      </c>
      <c r="M251" s="92">
        <v>9.4483633770550894E-8</v>
      </c>
      <c r="N251" s="92">
        <f t="shared" si="8"/>
        <v>6.7416288075177579E-3</v>
      </c>
      <c r="O251" s="92">
        <f>L251/'סכום נכסי הקרן'!$C$42</f>
        <v>4.7484851103459321E-4</v>
      </c>
    </row>
    <row r="252" spans="2:15">
      <c r="B252" s="86" t="s">
        <v>1546</v>
      </c>
      <c r="C252" s="88" t="s">
        <v>1547</v>
      </c>
      <c r="D252" s="89" t="s">
        <v>1416</v>
      </c>
      <c r="E252" s="89" t="s">
        <v>667</v>
      </c>
      <c r="F252" s="88"/>
      <c r="G252" s="89" t="s">
        <v>722</v>
      </c>
      <c r="H252" s="89" t="s">
        <v>131</v>
      </c>
      <c r="I252" s="91">
        <v>67.158675000000017</v>
      </c>
      <c r="J252" s="103">
        <v>3682</v>
      </c>
      <c r="K252" s="91"/>
      <c r="L252" s="91">
        <v>9.1492949300000017</v>
      </c>
      <c r="M252" s="92">
        <v>2.1837886444730143E-7</v>
      </c>
      <c r="N252" s="92">
        <f t="shared" si="8"/>
        <v>8.520738939094423E-4</v>
      </c>
      <c r="O252" s="92">
        <f>L252/'סכום נכסי הקרן'!$C$42</f>
        <v>6.0016063085994947E-5</v>
      </c>
    </row>
    <row r="253" spans="2:15">
      <c r="B253" s="86" t="s">
        <v>1548</v>
      </c>
      <c r="C253" s="88" t="s">
        <v>1549</v>
      </c>
      <c r="D253" s="89" t="s">
        <v>1400</v>
      </c>
      <c r="E253" s="89" t="s">
        <v>667</v>
      </c>
      <c r="F253" s="88"/>
      <c r="G253" s="89" t="s">
        <v>698</v>
      </c>
      <c r="H253" s="89" t="s">
        <v>131</v>
      </c>
      <c r="I253" s="91">
        <v>80.59041000000002</v>
      </c>
      <c r="J253" s="103">
        <v>11904</v>
      </c>
      <c r="K253" s="91"/>
      <c r="L253" s="91">
        <v>35.495884904000008</v>
      </c>
      <c r="M253" s="92">
        <v>7.2343276481149029E-8</v>
      </c>
      <c r="N253" s="92">
        <f t="shared" si="8"/>
        <v>3.3057319825531817E-3</v>
      </c>
      <c r="O253" s="92">
        <f>L253/'סכום נכסי הקרן'!$C$42</f>
        <v>2.32840156972804E-4</v>
      </c>
    </row>
    <row r="254" spans="2:15">
      <c r="B254" s="86" t="s">
        <v>1550</v>
      </c>
      <c r="C254" s="88" t="s">
        <v>1551</v>
      </c>
      <c r="D254" s="89" t="s">
        <v>1416</v>
      </c>
      <c r="E254" s="89" t="s">
        <v>667</v>
      </c>
      <c r="F254" s="88"/>
      <c r="G254" s="89" t="s">
        <v>739</v>
      </c>
      <c r="H254" s="89" t="s">
        <v>131</v>
      </c>
      <c r="I254" s="91">
        <v>107.45388000000001</v>
      </c>
      <c r="J254" s="103">
        <v>9796</v>
      </c>
      <c r="K254" s="91"/>
      <c r="L254" s="91">
        <v>38.946873714000006</v>
      </c>
      <c r="M254" s="92">
        <v>7.3541023954785796E-8</v>
      </c>
      <c r="N254" s="92">
        <f t="shared" si="8"/>
        <v>3.6271225919577263E-3</v>
      </c>
      <c r="O254" s="92">
        <f>L254/'סכום נכסי הקרן'!$C$42</f>
        <v>2.5547739445554223E-4</v>
      </c>
    </row>
    <row r="255" spans="2:15">
      <c r="B255" s="86" t="s">
        <v>1552</v>
      </c>
      <c r="C255" s="88" t="s">
        <v>1553</v>
      </c>
      <c r="D255" s="89" t="s">
        <v>28</v>
      </c>
      <c r="E255" s="89" t="s">
        <v>667</v>
      </c>
      <c r="F255" s="88"/>
      <c r="G255" s="89" t="s">
        <v>125</v>
      </c>
      <c r="H255" s="89" t="s">
        <v>133</v>
      </c>
      <c r="I255" s="91">
        <v>51.936042000000008</v>
      </c>
      <c r="J255" s="103">
        <v>14346</v>
      </c>
      <c r="K255" s="91"/>
      <c r="L255" s="91">
        <v>29.940817116000002</v>
      </c>
      <c r="M255" s="92">
        <v>1.2155590562714754E-7</v>
      </c>
      <c r="N255" s="92">
        <f t="shared" si="8"/>
        <v>2.7883884848010462E-3</v>
      </c>
      <c r="O255" s="92">
        <f>L255/'סכום נכסי הקרן'!$C$42</f>
        <v>1.9640092298129613E-4</v>
      </c>
    </row>
    <row r="256" spans="2:15">
      <c r="B256" s="86" t="s">
        <v>1554</v>
      </c>
      <c r="C256" s="88" t="s">
        <v>1555</v>
      </c>
      <c r="D256" s="89" t="s">
        <v>28</v>
      </c>
      <c r="E256" s="89" t="s">
        <v>667</v>
      </c>
      <c r="F256" s="88"/>
      <c r="G256" s="89" t="s">
        <v>746</v>
      </c>
      <c r="H256" s="89" t="s">
        <v>131</v>
      </c>
      <c r="I256" s="91">
        <v>10.924478000000001</v>
      </c>
      <c r="J256" s="103">
        <v>138600</v>
      </c>
      <c r="K256" s="91"/>
      <c r="L256" s="91">
        <v>56.022907054000008</v>
      </c>
      <c r="M256" s="92">
        <v>4.5749061663895952E-8</v>
      </c>
      <c r="N256" s="92">
        <f t="shared" si="8"/>
        <v>5.2174136834420032E-3</v>
      </c>
      <c r="O256" s="92">
        <f>L256/'סכום נכסי הקרן'!$C$42</f>
        <v>3.6748999236968478E-4</v>
      </c>
    </row>
    <row r="257" spans="2:15">
      <c r="B257" s="86" t="s">
        <v>1454</v>
      </c>
      <c r="C257" s="88" t="s">
        <v>1455</v>
      </c>
      <c r="D257" s="89" t="s">
        <v>1400</v>
      </c>
      <c r="E257" s="89" t="s">
        <v>667</v>
      </c>
      <c r="F257" s="88"/>
      <c r="G257" s="89" t="s">
        <v>156</v>
      </c>
      <c r="H257" s="89" t="s">
        <v>131</v>
      </c>
      <c r="I257" s="91">
        <v>12.357490000000002</v>
      </c>
      <c r="J257" s="103">
        <v>2660</v>
      </c>
      <c r="K257" s="91"/>
      <c r="L257" s="91">
        <v>1.2162241660000002</v>
      </c>
      <c r="M257" s="92">
        <v>2.2403967308438041E-7</v>
      </c>
      <c r="N257" s="92">
        <f t="shared" si="8"/>
        <v>1.1326696416708297E-4</v>
      </c>
      <c r="O257" s="92">
        <f>L257/'סכום נכסי הקרן'!$C$42</f>
        <v>7.9779903076495965E-6</v>
      </c>
    </row>
    <row r="258" spans="2:15">
      <c r="B258" s="86" t="s">
        <v>1556</v>
      </c>
      <c r="C258" s="88" t="s">
        <v>1557</v>
      </c>
      <c r="D258" s="89" t="s">
        <v>1400</v>
      </c>
      <c r="E258" s="89" t="s">
        <v>667</v>
      </c>
      <c r="F258" s="88"/>
      <c r="G258" s="89" t="s">
        <v>792</v>
      </c>
      <c r="H258" s="89" t="s">
        <v>131</v>
      </c>
      <c r="I258" s="91">
        <v>183.67272</v>
      </c>
      <c r="J258" s="103">
        <v>1510</v>
      </c>
      <c r="K258" s="91"/>
      <c r="L258" s="91">
        <v>10.261794866000002</v>
      </c>
      <c r="M258" s="92">
        <v>7.7013002740350989E-7</v>
      </c>
      <c r="N258" s="92">
        <f t="shared" si="8"/>
        <v>9.5568101988953425E-4</v>
      </c>
      <c r="O258" s="92">
        <f>L258/'סכום נכסי הקרן'!$C$42</f>
        <v>6.7313659988594901E-5</v>
      </c>
    </row>
    <row r="259" spans="2:15">
      <c r="B259" s="86" t="s">
        <v>1558</v>
      </c>
      <c r="C259" s="88" t="s">
        <v>1559</v>
      </c>
      <c r="D259" s="89" t="s">
        <v>1416</v>
      </c>
      <c r="E259" s="89" t="s">
        <v>667</v>
      </c>
      <c r="F259" s="88"/>
      <c r="G259" s="89" t="s">
        <v>828</v>
      </c>
      <c r="H259" s="89" t="s">
        <v>131</v>
      </c>
      <c r="I259" s="91">
        <v>811.87980400000015</v>
      </c>
      <c r="J259" s="103">
        <v>311</v>
      </c>
      <c r="K259" s="91"/>
      <c r="L259" s="91">
        <v>9.3423009110000024</v>
      </c>
      <c r="M259" s="92">
        <v>2.7248611470158566E-6</v>
      </c>
      <c r="N259" s="92">
        <f t="shared" si="8"/>
        <v>8.7004854212405431E-4</v>
      </c>
      <c r="O259" s="92">
        <f>L259/'סכום נכסי הקרן'!$C$42</f>
        <v>6.1282112461416102E-5</v>
      </c>
    </row>
    <row r="260" spans="2:15">
      <c r="B260" s="86" t="s">
        <v>1560</v>
      </c>
      <c r="C260" s="88" t="s">
        <v>1561</v>
      </c>
      <c r="D260" s="89" t="s">
        <v>1416</v>
      </c>
      <c r="E260" s="89" t="s">
        <v>667</v>
      </c>
      <c r="F260" s="88"/>
      <c r="G260" s="89" t="s">
        <v>698</v>
      </c>
      <c r="H260" s="89" t="s">
        <v>131</v>
      </c>
      <c r="I260" s="91">
        <v>162.67323500000003</v>
      </c>
      <c r="J260" s="103">
        <v>10092</v>
      </c>
      <c r="K260" s="91">
        <v>0.26937450200000002</v>
      </c>
      <c r="L260" s="91">
        <v>61.012211144000013</v>
      </c>
      <c r="M260" s="92">
        <v>3.1365261004940668E-8</v>
      </c>
      <c r="N260" s="92">
        <f t="shared" si="8"/>
        <v>5.6820676044698403E-3</v>
      </c>
      <c r="O260" s="92">
        <f>L260/'סכום נכסי הקרן'!$C$42</f>
        <v>4.002180212846574E-4</v>
      </c>
    </row>
    <row r="261" spans="2:15">
      <c r="B261" s="86" t="s">
        <v>1562</v>
      </c>
      <c r="C261" s="88" t="s">
        <v>1563</v>
      </c>
      <c r="D261" s="89" t="s">
        <v>1400</v>
      </c>
      <c r="E261" s="89" t="s">
        <v>667</v>
      </c>
      <c r="F261" s="88"/>
      <c r="G261" s="89" t="s">
        <v>1425</v>
      </c>
      <c r="H261" s="89" t="s">
        <v>131</v>
      </c>
      <c r="I261" s="91">
        <v>530.08000000000015</v>
      </c>
      <c r="J261" s="103">
        <v>127</v>
      </c>
      <c r="K261" s="91"/>
      <c r="L261" s="91">
        <v>2.4908459200000008</v>
      </c>
      <c r="M261" s="92">
        <v>3.2389191180402719E-6</v>
      </c>
      <c r="N261" s="92">
        <f t="shared" si="8"/>
        <v>2.3197249606892359E-4</v>
      </c>
      <c r="O261" s="92">
        <f>L261/'סכום נכסי הקרן'!$C$42</f>
        <v>1.6339047655141352E-5</v>
      </c>
    </row>
    <row r="262" spans="2:15">
      <c r="B262" s="86" t="s">
        <v>1564</v>
      </c>
      <c r="C262" s="88" t="s">
        <v>1565</v>
      </c>
      <c r="D262" s="89" t="s">
        <v>1400</v>
      </c>
      <c r="E262" s="89" t="s">
        <v>667</v>
      </c>
      <c r="F262" s="88"/>
      <c r="G262" s="89" t="s">
        <v>756</v>
      </c>
      <c r="H262" s="89" t="s">
        <v>131</v>
      </c>
      <c r="I262" s="91">
        <v>23.878640000000004</v>
      </c>
      <c r="J262" s="103">
        <v>26177</v>
      </c>
      <c r="K262" s="91"/>
      <c r="L262" s="91">
        <v>23.127632893000001</v>
      </c>
      <c r="M262" s="92">
        <v>7.5338720923855928E-9</v>
      </c>
      <c r="N262" s="92">
        <f t="shared" si="8"/>
        <v>2.1538765956085107E-3</v>
      </c>
      <c r="O262" s="92">
        <f>L262/'סכום נכסי הקרן'!$C$42</f>
        <v>1.5170890056071453E-4</v>
      </c>
    </row>
    <row r="263" spans="2:15">
      <c r="B263" s="86" t="s">
        <v>1566</v>
      </c>
      <c r="C263" s="88" t="s">
        <v>1567</v>
      </c>
      <c r="D263" s="89" t="s">
        <v>28</v>
      </c>
      <c r="E263" s="89" t="s">
        <v>667</v>
      </c>
      <c r="F263" s="88"/>
      <c r="G263" s="89" t="s">
        <v>739</v>
      </c>
      <c r="H263" s="89" t="s">
        <v>133</v>
      </c>
      <c r="I263" s="91">
        <v>199.98361000000006</v>
      </c>
      <c r="J263" s="103">
        <v>10638</v>
      </c>
      <c r="K263" s="91"/>
      <c r="L263" s="91">
        <v>85.49059947100001</v>
      </c>
      <c r="M263" s="92">
        <v>3.3530013317787665E-7</v>
      </c>
      <c r="N263" s="92">
        <f t="shared" si="8"/>
        <v>7.9617400620735565E-3</v>
      </c>
      <c r="O263" s="92">
        <f>L263/'סכום נכסי הקרן'!$C$42</f>
        <v>5.6078738857651643E-4</v>
      </c>
    </row>
    <row r="264" spans="2:15">
      <c r="B264" s="86" t="s">
        <v>1568</v>
      </c>
      <c r="C264" s="88" t="s">
        <v>1569</v>
      </c>
      <c r="D264" s="89" t="s">
        <v>1416</v>
      </c>
      <c r="E264" s="89" t="s">
        <v>667</v>
      </c>
      <c r="F264" s="88"/>
      <c r="G264" s="89" t="s">
        <v>792</v>
      </c>
      <c r="H264" s="89" t="s">
        <v>131</v>
      </c>
      <c r="I264" s="91">
        <v>46.264865000000007</v>
      </c>
      <c r="J264" s="103">
        <v>23748</v>
      </c>
      <c r="K264" s="91"/>
      <c r="L264" s="91">
        <v>40.651826519000011</v>
      </c>
      <c r="M264" s="92">
        <v>2.8589912387077895E-8</v>
      </c>
      <c r="N264" s="92">
        <f t="shared" si="8"/>
        <v>3.7859048573238487E-3</v>
      </c>
      <c r="O264" s="92">
        <f>L264/'סכום נכסי הקרן'!$C$42</f>
        <v>2.6666126773609503E-4</v>
      </c>
    </row>
    <row r="265" spans="2:15">
      <c r="B265" s="94"/>
      <c r="C265" s="94"/>
      <c r="D265" s="94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110" t="s">
        <v>220</v>
      </c>
      <c r="C266" s="94"/>
      <c r="D266" s="94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110" t="s">
        <v>111</v>
      </c>
      <c r="C267" s="94"/>
      <c r="D267" s="94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110" t="s">
        <v>203</v>
      </c>
      <c r="C268" s="94"/>
      <c r="D268" s="94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110" t="s">
        <v>211</v>
      </c>
      <c r="C269" s="94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110" t="s">
        <v>217</v>
      </c>
      <c r="C270" s="94"/>
      <c r="D270" s="94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111"/>
      <c r="C271" s="94"/>
      <c r="D271" s="94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112"/>
      <c r="C272" s="94"/>
      <c r="D272" s="94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4"/>
      <c r="D273" s="94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4"/>
      <c r="D274" s="94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4"/>
      <c r="D275" s="94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4"/>
      <c r="D276" s="94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4"/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4"/>
      <c r="D278" s="94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4"/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4"/>
      <c r="D280" s="94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4"/>
      <c r="D281" s="94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4"/>
      <c r="D282" s="94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4"/>
      <c r="D283" s="94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4"/>
      <c r="D284" s="94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4"/>
      <c r="D285" s="94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4"/>
      <c r="D286" s="94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4"/>
      <c r="D287" s="94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4"/>
      <c r="D288" s="94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4"/>
      <c r="D289" s="94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4"/>
      <c r="D290" s="94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111"/>
      <c r="C291" s="94"/>
      <c r="D291" s="94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111"/>
      <c r="C292" s="94"/>
      <c r="D292" s="94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112"/>
      <c r="C293" s="94"/>
      <c r="D293" s="94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4"/>
      <c r="D294" s="94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4"/>
      <c r="D295" s="94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4"/>
      <c r="D296" s="94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4"/>
      <c r="D297" s="94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4"/>
      <c r="D298" s="94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4"/>
      <c r="D299" s="94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4"/>
      <c r="D300" s="94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4"/>
      <c r="D301" s="94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4"/>
      <c r="D302" s="94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4"/>
      <c r="D303" s="94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4"/>
      <c r="D304" s="94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4"/>
      <c r="D305" s="94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4"/>
      <c r="D306" s="94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4"/>
      <c r="D307" s="94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4"/>
      <c r="D308" s="94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4"/>
      <c r="D309" s="94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4"/>
      <c r="D310" s="94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4"/>
      <c r="D311" s="94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4"/>
      <c r="D312" s="94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4"/>
      <c r="D313" s="94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4"/>
      <c r="D314" s="94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4"/>
      <c r="D315" s="94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4"/>
      <c r="D316" s="94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4"/>
      <c r="D317" s="94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4"/>
      <c r="D318" s="94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4"/>
      <c r="D319" s="94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4"/>
      <c r="D320" s="94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4"/>
      <c r="D321" s="94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4"/>
      <c r="D322" s="94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4"/>
      <c r="D323" s="94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4"/>
      <c r="D324" s="94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94"/>
      <c r="C325" s="94"/>
      <c r="D325" s="94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94"/>
      <c r="C326" s="94"/>
      <c r="D326" s="94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94"/>
      <c r="C327" s="94"/>
      <c r="D327" s="94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111"/>
      <c r="C358" s="94"/>
      <c r="D358" s="94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111"/>
      <c r="C359" s="94"/>
      <c r="D359" s="94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112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  <c r="O500" s="95"/>
    </row>
  </sheetData>
  <sheetProtection sheet="1" objects="1" scenarios="1"/>
  <sortState xmlns:xlrd2="http://schemas.microsoft.com/office/spreadsheetml/2017/richdata2" ref="B189:O215">
    <sortCondition ref="B189:B21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68 B270" xr:uid="{00000000-0002-0000-0500-000000000000}"/>
    <dataValidation type="list" allowBlank="1" showInputMessage="1" showErrorMessage="1" sqref="E12:E35 E37:E193 E195:E200 E202:E205 E207:E208 E210:E354" xr:uid="{00000000-0002-0000-0500-000001000000}">
      <formula1>#REF!</formula1>
    </dataValidation>
    <dataValidation type="list" allowBlank="1" showInputMessage="1" showErrorMessage="1" sqref="H210:H354 G12:H35 G37:H193 G195:H200 G202:H205 G207:H208 G210:G360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.140625" style="2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145</v>
      </c>
      <c r="C1" s="46" t="s" vm="1">
        <v>229</v>
      </c>
    </row>
    <row r="2" spans="2:14">
      <c r="B2" s="46" t="s">
        <v>144</v>
      </c>
      <c r="C2" s="46" t="s">
        <v>230</v>
      </c>
    </row>
    <row r="3" spans="2:14">
      <c r="B3" s="46" t="s">
        <v>146</v>
      </c>
      <c r="C3" s="46" t="s">
        <v>231</v>
      </c>
    </row>
    <row r="4" spans="2:14">
      <c r="B4" s="46" t="s">
        <v>147</v>
      </c>
      <c r="C4" s="46">
        <v>12152</v>
      </c>
    </row>
    <row r="6" spans="2:14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</row>
    <row r="7" spans="2:14" ht="26.25" customHeight="1">
      <c r="B7" s="137" t="s">
        <v>227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2:14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205</v>
      </c>
      <c r="I8" s="29" t="s">
        <v>204</v>
      </c>
      <c r="J8" s="29" t="s">
        <v>219</v>
      </c>
      <c r="K8" s="29" t="s">
        <v>62</v>
      </c>
      <c r="L8" s="29" t="s">
        <v>59</v>
      </c>
      <c r="M8" s="29" t="s">
        <v>148</v>
      </c>
      <c r="N8" s="13" t="s">
        <v>150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74" t="s">
        <v>222</v>
      </c>
      <c r="C11" s="74"/>
      <c r="D11" s="75"/>
      <c r="E11" s="74"/>
      <c r="F11" s="75"/>
      <c r="G11" s="75"/>
      <c r="H11" s="77"/>
      <c r="I11" s="99"/>
      <c r="J11" s="77"/>
      <c r="K11" s="77">
        <v>18563.147326755003</v>
      </c>
      <c r="L11" s="78"/>
      <c r="M11" s="78">
        <f>IFERROR(K11/$K$11,0)</f>
        <v>1</v>
      </c>
      <c r="N11" s="78">
        <f>K11/'סכום נכסי הקרן'!$C$42</f>
        <v>0.12176752739537565</v>
      </c>
    </row>
    <row r="12" spans="2:14">
      <c r="B12" s="79" t="s">
        <v>197</v>
      </c>
      <c r="C12" s="80"/>
      <c r="D12" s="81"/>
      <c r="E12" s="80"/>
      <c r="F12" s="81"/>
      <c r="G12" s="81"/>
      <c r="H12" s="83"/>
      <c r="I12" s="101"/>
      <c r="J12" s="83"/>
      <c r="K12" s="83">
        <v>11097.677671240001</v>
      </c>
      <c r="L12" s="84"/>
      <c r="M12" s="84">
        <f t="shared" ref="M12:M75" si="0">IFERROR(K12/$K$11,0)</f>
        <v>0.59783384120670935</v>
      </c>
      <c r="N12" s="84">
        <f>K12/'סכום נכסי הקרן'!$C$42</f>
        <v>7.2796748637020625E-2</v>
      </c>
    </row>
    <row r="13" spans="2:14">
      <c r="B13" s="85" t="s">
        <v>223</v>
      </c>
      <c r="C13" s="80"/>
      <c r="D13" s="81"/>
      <c r="E13" s="80"/>
      <c r="F13" s="81"/>
      <c r="G13" s="81"/>
      <c r="H13" s="83"/>
      <c r="I13" s="101"/>
      <c r="J13" s="83"/>
      <c r="K13" s="83">
        <v>1761.0700932360003</v>
      </c>
      <c r="L13" s="84"/>
      <c r="M13" s="84">
        <f t="shared" si="0"/>
        <v>9.4869154580149009E-2</v>
      </c>
      <c r="N13" s="84">
        <f>K13/'סכום נכסי הקרן'!$C$42</f>
        <v>1.1551982379314422E-2</v>
      </c>
    </row>
    <row r="14" spans="2:14">
      <c r="B14" s="86" t="s">
        <v>1570</v>
      </c>
      <c r="C14" s="88" t="s">
        <v>1571</v>
      </c>
      <c r="D14" s="89" t="s">
        <v>119</v>
      </c>
      <c r="E14" s="88" t="s">
        <v>1572</v>
      </c>
      <c r="F14" s="89" t="s">
        <v>1573</v>
      </c>
      <c r="G14" s="89" t="s">
        <v>132</v>
      </c>
      <c r="H14" s="91">
        <v>9379.235520000002</v>
      </c>
      <c r="I14" s="103">
        <v>1753</v>
      </c>
      <c r="J14" s="91"/>
      <c r="K14" s="91">
        <v>164.41799866600002</v>
      </c>
      <c r="L14" s="92">
        <v>9.6335435363093319E-5</v>
      </c>
      <c r="M14" s="92">
        <f t="shared" si="0"/>
        <v>8.8572264051918013E-3</v>
      </c>
      <c r="N14" s="92">
        <f>K14/'סכום נכסי הקרן'!$C$42</f>
        <v>1.0785225589412374E-3</v>
      </c>
    </row>
    <row r="15" spans="2:14">
      <c r="B15" s="86" t="s">
        <v>1574</v>
      </c>
      <c r="C15" s="88" t="s">
        <v>1575</v>
      </c>
      <c r="D15" s="89" t="s">
        <v>119</v>
      </c>
      <c r="E15" s="88" t="s">
        <v>1572</v>
      </c>
      <c r="F15" s="89" t="s">
        <v>1573</v>
      </c>
      <c r="G15" s="89" t="s">
        <v>132</v>
      </c>
      <c r="H15" s="91">
        <v>11284.000000000002</v>
      </c>
      <c r="I15" s="103">
        <v>1775</v>
      </c>
      <c r="J15" s="91"/>
      <c r="K15" s="91">
        <v>200.29100000000003</v>
      </c>
      <c r="L15" s="92">
        <v>3.1456685393114347E-4</v>
      </c>
      <c r="M15" s="92">
        <f t="shared" si="0"/>
        <v>1.07897112744088E-2</v>
      </c>
      <c r="N15" s="92">
        <f>K15/'סכום נכסי הקרן'!$C$42</f>
        <v>1.3138364631947671E-3</v>
      </c>
    </row>
    <row r="16" spans="2:14">
      <c r="B16" s="86" t="s">
        <v>1576</v>
      </c>
      <c r="C16" s="88" t="s">
        <v>1577</v>
      </c>
      <c r="D16" s="89" t="s">
        <v>119</v>
      </c>
      <c r="E16" s="88" t="s">
        <v>1572</v>
      </c>
      <c r="F16" s="89" t="s">
        <v>1573</v>
      </c>
      <c r="G16" s="89" t="s">
        <v>132</v>
      </c>
      <c r="H16" s="91">
        <v>4799.5499910000008</v>
      </c>
      <c r="I16" s="103">
        <v>3159</v>
      </c>
      <c r="J16" s="91"/>
      <c r="K16" s="91">
        <v>151.61778421700004</v>
      </c>
      <c r="L16" s="92">
        <v>7.0801066461395146E-5</v>
      </c>
      <c r="M16" s="92">
        <f t="shared" si="0"/>
        <v>8.1676766093685977E-3</v>
      </c>
      <c r="N16" s="92">
        <f>K16/'סכום נכסי הקרן'!$C$42</f>
        <v>9.9455778528785956E-4</v>
      </c>
    </row>
    <row r="17" spans="2:14">
      <c r="B17" s="86" t="s">
        <v>1578</v>
      </c>
      <c r="C17" s="88" t="s">
        <v>1579</v>
      </c>
      <c r="D17" s="89" t="s">
        <v>119</v>
      </c>
      <c r="E17" s="88" t="s">
        <v>1580</v>
      </c>
      <c r="F17" s="89" t="s">
        <v>1573</v>
      </c>
      <c r="G17" s="89" t="s">
        <v>132</v>
      </c>
      <c r="H17" s="91">
        <v>2187.8103160000005</v>
      </c>
      <c r="I17" s="103">
        <v>3114</v>
      </c>
      <c r="J17" s="91"/>
      <c r="K17" s="91">
        <v>68.128413230000021</v>
      </c>
      <c r="L17" s="92">
        <v>2.5644889997268259E-5</v>
      </c>
      <c r="M17" s="92">
        <f t="shared" si="0"/>
        <v>3.6700895613647781E-3</v>
      </c>
      <c r="N17" s="92">
        <f>K17/'סכום נכסי הקרן'!$C$42</f>
        <v>4.4689773120696783E-4</v>
      </c>
    </row>
    <row r="18" spans="2:14">
      <c r="B18" s="86" t="s">
        <v>1581</v>
      </c>
      <c r="C18" s="88" t="s">
        <v>1582</v>
      </c>
      <c r="D18" s="89" t="s">
        <v>119</v>
      </c>
      <c r="E18" s="88" t="s">
        <v>1583</v>
      </c>
      <c r="F18" s="89" t="s">
        <v>1573</v>
      </c>
      <c r="G18" s="89" t="s">
        <v>132</v>
      </c>
      <c r="H18" s="91">
        <v>1830.0000000000002</v>
      </c>
      <c r="I18" s="103">
        <v>16950</v>
      </c>
      <c r="J18" s="91"/>
      <c r="K18" s="91">
        <v>310.18473000000006</v>
      </c>
      <c r="L18" s="92">
        <v>1.5641619220421699E-4</v>
      </c>
      <c r="M18" s="92">
        <f t="shared" si="0"/>
        <v>1.6709705770256524E-2</v>
      </c>
      <c r="N18" s="92">
        <f>K18/'סכום נכסי הקרן'!$C$42</f>
        <v>2.0346995551483778E-3</v>
      </c>
    </row>
    <row r="19" spans="2:14">
      <c r="B19" s="86" t="s">
        <v>1584</v>
      </c>
      <c r="C19" s="88" t="s">
        <v>1585</v>
      </c>
      <c r="D19" s="89" t="s">
        <v>119</v>
      </c>
      <c r="E19" s="88" t="s">
        <v>1583</v>
      </c>
      <c r="F19" s="89" t="s">
        <v>1573</v>
      </c>
      <c r="G19" s="89" t="s">
        <v>132</v>
      </c>
      <c r="H19" s="91">
        <v>235.16999200000006</v>
      </c>
      <c r="I19" s="103">
        <v>17260</v>
      </c>
      <c r="J19" s="91"/>
      <c r="K19" s="91">
        <v>40.59034061900001</v>
      </c>
      <c r="L19" s="92">
        <v>3.1944658054816541E-5</v>
      </c>
      <c r="M19" s="92">
        <f t="shared" si="0"/>
        <v>2.1866087632939962E-3</v>
      </c>
      <c r="N19" s="92">
        <f>K19/'סכום נכסי הקרן'!$C$42</f>
        <v>2.6625794248737015E-4</v>
      </c>
    </row>
    <row r="20" spans="2:14">
      <c r="B20" s="86" t="s">
        <v>1586</v>
      </c>
      <c r="C20" s="88" t="s">
        <v>1587</v>
      </c>
      <c r="D20" s="89" t="s">
        <v>119</v>
      </c>
      <c r="E20" s="88" t="s">
        <v>1583</v>
      </c>
      <c r="F20" s="89" t="s">
        <v>1573</v>
      </c>
      <c r="G20" s="89" t="s">
        <v>132</v>
      </c>
      <c r="H20" s="91">
        <v>317.07530300000008</v>
      </c>
      <c r="I20" s="103">
        <v>30560</v>
      </c>
      <c r="J20" s="91"/>
      <c r="K20" s="91">
        <v>96.898212658000006</v>
      </c>
      <c r="L20" s="92">
        <v>4.1583482687936975E-5</v>
      </c>
      <c r="M20" s="92">
        <f t="shared" si="0"/>
        <v>5.2199236989484499E-3</v>
      </c>
      <c r="N20" s="92">
        <f>K20/'סכום נכסי הקרן'!$C$42</f>
        <v>6.3561720201347604E-4</v>
      </c>
    </row>
    <row r="21" spans="2:14">
      <c r="B21" s="86" t="s">
        <v>1588</v>
      </c>
      <c r="C21" s="88" t="s">
        <v>1589</v>
      </c>
      <c r="D21" s="89" t="s">
        <v>119</v>
      </c>
      <c r="E21" s="88" t="s">
        <v>1583</v>
      </c>
      <c r="F21" s="89" t="s">
        <v>1573</v>
      </c>
      <c r="G21" s="89" t="s">
        <v>132</v>
      </c>
      <c r="H21" s="91">
        <v>944.20500000000015</v>
      </c>
      <c r="I21" s="103">
        <v>17510</v>
      </c>
      <c r="J21" s="91"/>
      <c r="K21" s="91">
        <v>165.33029550000003</v>
      </c>
      <c r="L21" s="92">
        <v>3.0825277298704043E-5</v>
      </c>
      <c r="M21" s="92">
        <f t="shared" si="0"/>
        <v>8.9063719955349389E-3</v>
      </c>
      <c r="N21" s="92">
        <f>K21/'סכום נכסי הקרן'!$C$42</f>
        <v>1.0845068959597073E-3</v>
      </c>
    </row>
    <row r="22" spans="2:14">
      <c r="B22" s="86" t="s">
        <v>1590</v>
      </c>
      <c r="C22" s="88" t="s">
        <v>1591</v>
      </c>
      <c r="D22" s="89" t="s">
        <v>119</v>
      </c>
      <c r="E22" s="88" t="s">
        <v>1592</v>
      </c>
      <c r="F22" s="89" t="s">
        <v>1573</v>
      </c>
      <c r="G22" s="89" t="s">
        <v>132</v>
      </c>
      <c r="H22" s="91">
        <v>4688.0000000000009</v>
      </c>
      <c r="I22" s="103">
        <v>1763</v>
      </c>
      <c r="J22" s="91"/>
      <c r="K22" s="91">
        <v>82.649440000000013</v>
      </c>
      <c r="L22" s="92">
        <v>7.9367241282897661E-5</v>
      </c>
      <c r="M22" s="92">
        <f t="shared" si="0"/>
        <v>4.4523398185219191E-3</v>
      </c>
      <c r="N22" s="92">
        <f>K22/'סכום נכסי הקרן'!$C$42</f>
        <v>5.4215041082538958E-4</v>
      </c>
    </row>
    <row r="23" spans="2:14">
      <c r="B23" s="86" t="s">
        <v>1593</v>
      </c>
      <c r="C23" s="88" t="s">
        <v>1594</v>
      </c>
      <c r="D23" s="89" t="s">
        <v>119</v>
      </c>
      <c r="E23" s="88" t="s">
        <v>1592</v>
      </c>
      <c r="F23" s="89" t="s">
        <v>1573</v>
      </c>
      <c r="G23" s="89" t="s">
        <v>132</v>
      </c>
      <c r="H23" s="91">
        <v>9170.1189599999998</v>
      </c>
      <c r="I23" s="103">
        <v>1757</v>
      </c>
      <c r="J23" s="91"/>
      <c r="K23" s="91">
        <v>161.11899012700002</v>
      </c>
      <c r="L23" s="92">
        <v>5.0500416342169902E-5</v>
      </c>
      <c r="M23" s="92">
        <f t="shared" si="0"/>
        <v>8.6795082369884417E-3</v>
      </c>
      <c r="N23" s="92">
        <f>K23/'סכום נכסי הקרן'!$C$42</f>
        <v>1.0568822570258788E-3</v>
      </c>
    </row>
    <row r="24" spans="2:14">
      <c r="B24" s="86" t="s">
        <v>1595</v>
      </c>
      <c r="C24" s="88" t="s">
        <v>1596</v>
      </c>
      <c r="D24" s="89" t="s">
        <v>119</v>
      </c>
      <c r="E24" s="88" t="s">
        <v>1592</v>
      </c>
      <c r="F24" s="89" t="s">
        <v>1573</v>
      </c>
      <c r="G24" s="89" t="s">
        <v>132</v>
      </c>
      <c r="H24" s="91">
        <v>2191.2188250000004</v>
      </c>
      <c r="I24" s="103">
        <v>1732</v>
      </c>
      <c r="J24" s="91"/>
      <c r="K24" s="91">
        <v>37.951910059000006</v>
      </c>
      <c r="L24" s="92">
        <v>2.5926099667391069E-5</v>
      </c>
      <c r="M24" s="92">
        <f t="shared" si="0"/>
        <v>2.0444760465969068E-3</v>
      </c>
      <c r="N24" s="92">
        <f>K24/'סכום נכסי הקרן'!$C$42</f>
        <v>2.4895079301317813E-4</v>
      </c>
    </row>
    <row r="25" spans="2:14">
      <c r="B25" s="86" t="s">
        <v>1597</v>
      </c>
      <c r="C25" s="88" t="s">
        <v>1598</v>
      </c>
      <c r="D25" s="89" t="s">
        <v>119</v>
      </c>
      <c r="E25" s="88" t="s">
        <v>1592</v>
      </c>
      <c r="F25" s="89" t="s">
        <v>1573</v>
      </c>
      <c r="G25" s="89" t="s">
        <v>132</v>
      </c>
      <c r="H25" s="91">
        <v>9093.2573599999996</v>
      </c>
      <c r="I25" s="103">
        <v>3100</v>
      </c>
      <c r="J25" s="91"/>
      <c r="K25" s="91">
        <v>281.89097816000003</v>
      </c>
      <c r="L25" s="92">
        <v>6.1657747159387687E-5</v>
      </c>
      <c r="M25" s="92">
        <f t="shared" si="0"/>
        <v>1.5185516399673858E-2</v>
      </c>
      <c r="N25" s="92">
        <f>K25/'סכום נכסי הקרן'!$C$42</f>
        <v>1.8491027842102126E-3</v>
      </c>
    </row>
    <row r="26" spans="2:14">
      <c r="B26" s="93"/>
      <c r="C26" s="88"/>
      <c r="D26" s="88"/>
      <c r="E26" s="88"/>
      <c r="F26" s="88"/>
      <c r="G26" s="88"/>
      <c r="H26" s="91"/>
      <c r="I26" s="103"/>
      <c r="J26" s="88"/>
      <c r="K26" s="88"/>
      <c r="L26" s="88"/>
      <c r="M26" s="92"/>
      <c r="N26" s="88"/>
    </row>
    <row r="27" spans="2:14">
      <c r="B27" s="85" t="s">
        <v>224</v>
      </c>
      <c r="C27" s="80"/>
      <c r="D27" s="81"/>
      <c r="E27" s="80"/>
      <c r="F27" s="81"/>
      <c r="G27" s="81"/>
      <c r="H27" s="83"/>
      <c r="I27" s="101"/>
      <c r="J27" s="83"/>
      <c r="K27" s="83">
        <v>9336.6075780040028</v>
      </c>
      <c r="L27" s="84"/>
      <c r="M27" s="84">
        <f t="shared" si="0"/>
        <v>0.50296468662656046</v>
      </c>
      <c r="N27" s="84">
        <f>K27/'סכום נכסי הקרן'!$C$42</f>
        <v>6.1244766257706224E-2</v>
      </c>
    </row>
    <row r="28" spans="2:14">
      <c r="B28" s="86" t="s">
        <v>1599</v>
      </c>
      <c r="C28" s="88" t="s">
        <v>1600</v>
      </c>
      <c r="D28" s="89" t="s">
        <v>119</v>
      </c>
      <c r="E28" s="88" t="s">
        <v>1572</v>
      </c>
      <c r="F28" s="89" t="s">
        <v>1601</v>
      </c>
      <c r="G28" s="89" t="s">
        <v>132</v>
      </c>
      <c r="H28" s="91">
        <v>742897.81600000011</v>
      </c>
      <c r="I28" s="103">
        <v>359.86</v>
      </c>
      <c r="J28" s="91"/>
      <c r="K28" s="91">
        <v>2673.3920776580003</v>
      </c>
      <c r="L28" s="92">
        <v>1.1086290031749952E-2</v>
      </c>
      <c r="M28" s="92">
        <f t="shared" si="0"/>
        <v>0.14401609978092719</v>
      </c>
      <c r="N28" s="92">
        <f>K28/'סכום נכסי הקרן'!$C$42</f>
        <v>1.7536484375449204E-2</v>
      </c>
    </row>
    <row r="29" spans="2:14">
      <c r="B29" s="86" t="s">
        <v>1602</v>
      </c>
      <c r="C29" s="88" t="s">
        <v>1603</v>
      </c>
      <c r="D29" s="89" t="s">
        <v>119</v>
      </c>
      <c r="E29" s="88" t="s">
        <v>1572</v>
      </c>
      <c r="F29" s="89" t="s">
        <v>1601</v>
      </c>
      <c r="G29" s="89" t="s">
        <v>132</v>
      </c>
      <c r="H29" s="91">
        <v>126063.59581300002</v>
      </c>
      <c r="I29" s="103">
        <v>345.2</v>
      </c>
      <c r="J29" s="91"/>
      <c r="K29" s="91">
        <v>435.17152874500005</v>
      </c>
      <c r="L29" s="92">
        <v>7.4358013935223947E-4</v>
      </c>
      <c r="M29" s="92">
        <f t="shared" si="0"/>
        <v>2.3442766524714737E-2</v>
      </c>
      <c r="N29" s="92">
        <f>K29/'סכום נכסי הקרן'!$C$42</f>
        <v>2.8545677150215972E-3</v>
      </c>
    </row>
    <row r="30" spans="2:14">
      <c r="B30" s="86" t="s">
        <v>1604</v>
      </c>
      <c r="C30" s="88" t="s">
        <v>1605</v>
      </c>
      <c r="D30" s="89" t="s">
        <v>119</v>
      </c>
      <c r="E30" s="88" t="s">
        <v>1580</v>
      </c>
      <c r="F30" s="89" t="s">
        <v>1601</v>
      </c>
      <c r="G30" s="89" t="s">
        <v>132</v>
      </c>
      <c r="H30" s="91">
        <v>466381.00000000006</v>
      </c>
      <c r="I30" s="103">
        <v>346.08</v>
      </c>
      <c r="J30" s="91"/>
      <c r="K30" s="91">
        <v>1614.0513600000004</v>
      </c>
      <c r="L30" s="92">
        <v>1.4852190150541457E-3</v>
      </c>
      <c r="M30" s="92">
        <f t="shared" si="0"/>
        <v>8.6949229653188909E-2</v>
      </c>
      <c r="N30" s="92">
        <f>K30/'סכום נכסי הקרן'!$C$42</f>
        <v>1.0587592703801489E-2</v>
      </c>
    </row>
    <row r="31" spans="2:14">
      <c r="B31" s="86" t="s">
        <v>1606</v>
      </c>
      <c r="C31" s="88" t="s">
        <v>1607</v>
      </c>
      <c r="D31" s="89" t="s">
        <v>119</v>
      </c>
      <c r="E31" s="88" t="s">
        <v>1580</v>
      </c>
      <c r="F31" s="89" t="s">
        <v>1601</v>
      </c>
      <c r="G31" s="89" t="s">
        <v>132</v>
      </c>
      <c r="H31" s="91">
        <v>180691.00000000003</v>
      </c>
      <c r="I31" s="103">
        <v>364.56</v>
      </c>
      <c r="J31" s="91"/>
      <c r="K31" s="91">
        <v>658.72711000000015</v>
      </c>
      <c r="L31" s="92">
        <v>9.8538190838794409E-4</v>
      </c>
      <c r="M31" s="92">
        <f t="shared" si="0"/>
        <v>3.5485744868844461E-2</v>
      </c>
      <c r="N31" s="92">
        <f>K31/'סכום נכסי הקרן'!$C$42</f>
        <v>4.3210114104623295E-3</v>
      </c>
    </row>
    <row r="32" spans="2:14">
      <c r="B32" s="86" t="s">
        <v>1608</v>
      </c>
      <c r="C32" s="88" t="s">
        <v>1609</v>
      </c>
      <c r="D32" s="89" t="s">
        <v>119</v>
      </c>
      <c r="E32" s="88" t="s">
        <v>1583</v>
      </c>
      <c r="F32" s="89" t="s">
        <v>1601</v>
      </c>
      <c r="G32" s="89" t="s">
        <v>132</v>
      </c>
      <c r="H32" s="91">
        <v>23400.000000000004</v>
      </c>
      <c r="I32" s="103">
        <v>3440.87</v>
      </c>
      <c r="J32" s="91"/>
      <c r="K32" s="91">
        <v>805.16357999999991</v>
      </c>
      <c r="L32" s="92">
        <v>8.0254881271648898E-4</v>
      </c>
      <c r="M32" s="92">
        <f t="shared" si="0"/>
        <v>4.3374303173229697E-2</v>
      </c>
      <c r="N32" s="92">
        <f>K32/'סכום נכסי הקרן'!$C$42</f>
        <v>5.2815816499015766E-3</v>
      </c>
    </row>
    <row r="33" spans="2:14">
      <c r="B33" s="86" t="s">
        <v>1610</v>
      </c>
      <c r="C33" s="88" t="s">
        <v>1611</v>
      </c>
      <c r="D33" s="89" t="s">
        <v>119</v>
      </c>
      <c r="E33" s="88" t="s">
        <v>1583</v>
      </c>
      <c r="F33" s="89" t="s">
        <v>1601</v>
      </c>
      <c r="G33" s="89" t="s">
        <v>132</v>
      </c>
      <c r="H33" s="91">
        <v>10262.000000000002</v>
      </c>
      <c r="I33" s="103">
        <v>3659.07</v>
      </c>
      <c r="J33" s="91"/>
      <c r="K33" s="91">
        <v>375.49376000000007</v>
      </c>
      <c r="L33" s="92">
        <v>6.101383204144185E-4</v>
      </c>
      <c r="M33" s="92">
        <f t="shared" si="0"/>
        <v>2.0227914662876274E-2</v>
      </c>
      <c r="N33" s="92">
        <f>K33/'סכום נכסי הקרן'!$C$42</f>
        <v>2.4631031528631079E-3</v>
      </c>
    </row>
    <row r="34" spans="2:14">
      <c r="B34" s="86" t="s">
        <v>1612</v>
      </c>
      <c r="C34" s="88" t="s">
        <v>1613</v>
      </c>
      <c r="D34" s="89" t="s">
        <v>119</v>
      </c>
      <c r="E34" s="88" t="s">
        <v>1583</v>
      </c>
      <c r="F34" s="89" t="s">
        <v>1601</v>
      </c>
      <c r="G34" s="89" t="s">
        <v>132</v>
      </c>
      <c r="H34" s="91">
        <v>1823.8619090000002</v>
      </c>
      <c r="I34" s="103">
        <v>3608</v>
      </c>
      <c r="J34" s="91"/>
      <c r="K34" s="91">
        <v>65.804937683000006</v>
      </c>
      <c r="L34" s="92">
        <v>2.9194024007820241E-4</v>
      </c>
      <c r="M34" s="92">
        <f t="shared" si="0"/>
        <v>3.5449235264192278E-3</v>
      </c>
      <c r="N34" s="92">
        <f>K34/'סכום נכסי הקרן'!$C$42</f>
        <v>4.3165657261776499E-4</v>
      </c>
    </row>
    <row r="35" spans="2:14">
      <c r="B35" s="86" t="s">
        <v>1614</v>
      </c>
      <c r="C35" s="88" t="s">
        <v>1615</v>
      </c>
      <c r="D35" s="89" t="s">
        <v>119</v>
      </c>
      <c r="E35" s="88" t="s">
        <v>1592</v>
      </c>
      <c r="F35" s="89" t="s">
        <v>1601</v>
      </c>
      <c r="G35" s="89" t="s">
        <v>132</v>
      </c>
      <c r="H35" s="91">
        <v>1610.9956800000002</v>
      </c>
      <c r="I35" s="103">
        <v>3613</v>
      </c>
      <c r="J35" s="91"/>
      <c r="K35" s="91">
        <v>58.205273918000003</v>
      </c>
      <c r="L35" s="92">
        <v>1.594971006299707E-4</v>
      </c>
      <c r="M35" s="92">
        <f t="shared" si="0"/>
        <v>3.1355283074281769E-3</v>
      </c>
      <c r="N35" s="92">
        <f>K35/'סכום נכסי הקרן'!$C$42</f>
        <v>3.8180552907373641E-4</v>
      </c>
    </row>
    <row r="36" spans="2:14">
      <c r="B36" s="86" t="s">
        <v>1616</v>
      </c>
      <c r="C36" s="88" t="s">
        <v>1617</v>
      </c>
      <c r="D36" s="89" t="s">
        <v>119</v>
      </c>
      <c r="E36" s="88" t="s">
        <v>1592</v>
      </c>
      <c r="F36" s="89" t="s">
        <v>1601</v>
      </c>
      <c r="G36" s="89" t="s">
        <v>132</v>
      </c>
      <c r="H36" s="91">
        <v>377092.30000000005</v>
      </c>
      <c r="I36" s="103">
        <v>345.71</v>
      </c>
      <c r="J36" s="91"/>
      <c r="K36" s="91">
        <v>1303.6457800000003</v>
      </c>
      <c r="L36" s="92">
        <v>8.318511825745013E-4</v>
      </c>
      <c r="M36" s="92">
        <f t="shared" si="0"/>
        <v>7.0227626654724651E-2</v>
      </c>
      <c r="N36" s="92">
        <f>K36/'סכום נכסי הקרן'!$C$42</f>
        <v>8.5514444525913967E-3</v>
      </c>
    </row>
    <row r="37" spans="2:14">
      <c r="B37" s="86" t="s">
        <v>1618</v>
      </c>
      <c r="C37" s="88" t="s">
        <v>1619</v>
      </c>
      <c r="D37" s="89" t="s">
        <v>119</v>
      </c>
      <c r="E37" s="88" t="s">
        <v>1592</v>
      </c>
      <c r="F37" s="89" t="s">
        <v>1601</v>
      </c>
      <c r="G37" s="89" t="s">
        <v>132</v>
      </c>
      <c r="H37" s="91">
        <v>365950.00000000006</v>
      </c>
      <c r="I37" s="103">
        <v>368.07</v>
      </c>
      <c r="J37" s="91"/>
      <c r="K37" s="91">
        <v>1346.95217</v>
      </c>
      <c r="L37" s="92">
        <v>1.6015602693803806E-3</v>
      </c>
      <c r="M37" s="92">
        <f t="shared" si="0"/>
        <v>7.2560549474207009E-2</v>
      </c>
      <c r="N37" s="92">
        <f>K37/'סכום נכסי הקרן'!$C$42</f>
        <v>8.8355186959240134E-3</v>
      </c>
    </row>
    <row r="38" spans="2:14">
      <c r="B38" s="93"/>
      <c r="C38" s="88"/>
      <c r="D38" s="88"/>
      <c r="E38" s="88"/>
      <c r="F38" s="88"/>
      <c r="G38" s="88"/>
      <c r="H38" s="91"/>
      <c r="I38" s="103"/>
      <c r="J38" s="88"/>
      <c r="K38" s="88"/>
      <c r="L38" s="88"/>
      <c r="M38" s="92"/>
      <c r="N38" s="88"/>
    </row>
    <row r="39" spans="2:14">
      <c r="B39" s="79" t="s">
        <v>196</v>
      </c>
      <c r="C39" s="80"/>
      <c r="D39" s="81"/>
      <c r="E39" s="80"/>
      <c r="F39" s="81"/>
      <c r="G39" s="81"/>
      <c r="H39" s="83"/>
      <c r="I39" s="101"/>
      <c r="J39" s="83"/>
      <c r="K39" s="83">
        <v>7465.4696555150013</v>
      </c>
      <c r="L39" s="84"/>
      <c r="M39" s="84">
        <f t="shared" si="0"/>
        <v>0.40216615879329065</v>
      </c>
      <c r="N39" s="84">
        <f>K39/'סכום נכסי הקרן'!$C$42</f>
        <v>4.897077875835501E-2</v>
      </c>
    </row>
    <row r="40" spans="2:14">
      <c r="B40" s="85" t="s">
        <v>225</v>
      </c>
      <c r="C40" s="80"/>
      <c r="D40" s="81"/>
      <c r="E40" s="80"/>
      <c r="F40" s="81"/>
      <c r="G40" s="81"/>
      <c r="H40" s="83"/>
      <c r="I40" s="101"/>
      <c r="J40" s="83"/>
      <c r="K40" s="83">
        <v>7238.4117008780022</v>
      </c>
      <c r="L40" s="84"/>
      <c r="M40" s="84">
        <f t="shared" si="0"/>
        <v>0.38993450698122206</v>
      </c>
      <c r="N40" s="84">
        <f>K40/'סכום נכסי הקרן'!$C$42</f>
        <v>4.7481360761238253E-2</v>
      </c>
    </row>
    <row r="41" spans="2:14">
      <c r="B41" s="86" t="s">
        <v>1620</v>
      </c>
      <c r="C41" s="88" t="s">
        <v>1621</v>
      </c>
      <c r="D41" s="89" t="s">
        <v>28</v>
      </c>
      <c r="E41" s="88"/>
      <c r="F41" s="89" t="s">
        <v>1573</v>
      </c>
      <c r="G41" s="89" t="s">
        <v>131</v>
      </c>
      <c r="H41" s="91">
        <v>2032.0307750000002</v>
      </c>
      <c r="I41" s="103">
        <v>6351.4</v>
      </c>
      <c r="J41" s="91"/>
      <c r="K41" s="91">
        <v>477.53088974300005</v>
      </c>
      <c r="L41" s="92">
        <v>4.5972738782397427E-5</v>
      </c>
      <c r="M41" s="92">
        <f t="shared" si="0"/>
        <v>2.5724672725876412E-2</v>
      </c>
      <c r="N41" s="92">
        <f>K41/'סכום נכסי הקרן'!$C$42</f>
        <v>3.1324297908852288E-3</v>
      </c>
    </row>
    <row r="42" spans="2:14">
      <c r="B42" s="86" t="s">
        <v>1622</v>
      </c>
      <c r="C42" s="88" t="s">
        <v>1623</v>
      </c>
      <c r="D42" s="89" t="s">
        <v>1416</v>
      </c>
      <c r="E42" s="88"/>
      <c r="F42" s="89" t="s">
        <v>1573</v>
      </c>
      <c r="G42" s="89" t="s">
        <v>131</v>
      </c>
      <c r="H42" s="91">
        <v>1422.8902500000002</v>
      </c>
      <c r="I42" s="103">
        <v>6508</v>
      </c>
      <c r="J42" s="91"/>
      <c r="K42" s="91">
        <v>342.62628069900006</v>
      </c>
      <c r="L42" s="92">
        <v>7.077295448893311E-6</v>
      </c>
      <c r="M42" s="92">
        <f t="shared" si="0"/>
        <v>1.8457337792345908E-2</v>
      </c>
      <c r="N42" s="92">
        <f>K42/'סכום נכסי הקרן'!$C$42</f>
        <v>2.2475043852751828E-3</v>
      </c>
    </row>
    <row r="43" spans="2:14">
      <c r="B43" s="86" t="s">
        <v>1624</v>
      </c>
      <c r="C43" s="88" t="s">
        <v>1625</v>
      </c>
      <c r="D43" s="89" t="s">
        <v>1416</v>
      </c>
      <c r="E43" s="88"/>
      <c r="F43" s="89" t="s">
        <v>1573</v>
      </c>
      <c r="G43" s="89" t="s">
        <v>131</v>
      </c>
      <c r="H43" s="91">
        <v>93.996475000000004</v>
      </c>
      <c r="I43" s="103">
        <v>16981</v>
      </c>
      <c r="J43" s="91"/>
      <c r="K43" s="91">
        <v>59.057703541000009</v>
      </c>
      <c r="L43" s="92">
        <v>9.2650036491683883E-7</v>
      </c>
      <c r="M43" s="92">
        <f t="shared" si="0"/>
        <v>3.181448840621996E-3</v>
      </c>
      <c r="N43" s="92">
        <f>K43/'סכום נכסי הקרן'!$C$42</f>
        <v>3.8739715885742504E-4</v>
      </c>
    </row>
    <row r="44" spans="2:14">
      <c r="B44" s="86" t="s">
        <v>1626</v>
      </c>
      <c r="C44" s="88" t="s">
        <v>1627</v>
      </c>
      <c r="D44" s="89" t="s">
        <v>1416</v>
      </c>
      <c r="E44" s="88"/>
      <c r="F44" s="89" t="s">
        <v>1573</v>
      </c>
      <c r="G44" s="89" t="s">
        <v>131</v>
      </c>
      <c r="H44" s="91">
        <v>505.20098300000006</v>
      </c>
      <c r="I44" s="103">
        <v>7417</v>
      </c>
      <c r="J44" s="91"/>
      <c r="K44" s="91">
        <v>138.64180068700003</v>
      </c>
      <c r="L44" s="92">
        <v>2.1509647545653302E-6</v>
      </c>
      <c r="M44" s="92">
        <f t="shared" si="0"/>
        <v>7.4686581023453956E-3</v>
      </c>
      <c r="N44" s="92">
        <f>K44/'סכום נכסי הקרן'!$C$42</f>
        <v>9.0944003008403733E-4</v>
      </c>
    </row>
    <row r="45" spans="2:14">
      <c r="B45" s="86" t="s">
        <v>1628</v>
      </c>
      <c r="C45" s="88" t="s">
        <v>1629</v>
      </c>
      <c r="D45" s="89" t="s">
        <v>1416</v>
      </c>
      <c r="E45" s="88"/>
      <c r="F45" s="89" t="s">
        <v>1573</v>
      </c>
      <c r="G45" s="89" t="s">
        <v>131</v>
      </c>
      <c r="H45" s="91">
        <v>157.10772100000003</v>
      </c>
      <c r="I45" s="103">
        <v>8117</v>
      </c>
      <c r="J45" s="91"/>
      <c r="K45" s="91">
        <v>47.184004736000013</v>
      </c>
      <c r="L45" s="92">
        <v>3.8015371150679145E-7</v>
      </c>
      <c r="M45" s="92">
        <f t="shared" si="0"/>
        <v>2.5418106049287163E-3</v>
      </c>
      <c r="N45" s="92">
        <f>K45/'סכום נכסי הקרן'!$C$42</f>
        <v>3.0950999246951382E-4</v>
      </c>
    </row>
    <row r="46" spans="2:14">
      <c r="B46" s="86" t="s">
        <v>1630</v>
      </c>
      <c r="C46" s="88" t="s">
        <v>1631</v>
      </c>
      <c r="D46" s="89" t="s">
        <v>1416</v>
      </c>
      <c r="E46" s="88"/>
      <c r="F46" s="89" t="s">
        <v>1573</v>
      </c>
      <c r="G46" s="89" t="s">
        <v>131</v>
      </c>
      <c r="H46" s="91">
        <v>1342.4434110000002</v>
      </c>
      <c r="I46" s="103">
        <v>3371</v>
      </c>
      <c r="J46" s="91"/>
      <c r="K46" s="91">
        <v>167.43893927200003</v>
      </c>
      <c r="L46" s="92">
        <v>1.3921495149846856E-6</v>
      </c>
      <c r="M46" s="92">
        <f t="shared" si="0"/>
        <v>9.0199650051083109E-3</v>
      </c>
      <c r="N46" s="92">
        <f>K46/'סכום נכסי הקרן'!$C$42</f>
        <v>1.098338835864856E-3</v>
      </c>
    </row>
    <row r="47" spans="2:14">
      <c r="B47" s="86" t="s">
        <v>1632</v>
      </c>
      <c r="C47" s="88" t="s">
        <v>1633</v>
      </c>
      <c r="D47" s="89" t="s">
        <v>1400</v>
      </c>
      <c r="E47" s="88"/>
      <c r="F47" s="89" t="s">
        <v>1573</v>
      </c>
      <c r="G47" s="89" t="s">
        <v>131</v>
      </c>
      <c r="H47" s="91">
        <v>526.52401200000008</v>
      </c>
      <c r="I47" s="103">
        <v>2426</v>
      </c>
      <c r="J47" s="91"/>
      <c r="K47" s="91">
        <v>47.261848365000006</v>
      </c>
      <c r="L47" s="92">
        <v>1.7763968016194335E-5</v>
      </c>
      <c r="M47" s="92">
        <f t="shared" si="0"/>
        <v>2.5460040548663672E-3</v>
      </c>
      <c r="N47" s="92">
        <f>K47/'סכום נכסי הקרן'!$C$42</f>
        <v>3.100206184996779E-4</v>
      </c>
    </row>
    <row r="48" spans="2:14">
      <c r="B48" s="86" t="s">
        <v>1634</v>
      </c>
      <c r="C48" s="88" t="s">
        <v>1635</v>
      </c>
      <c r="D48" s="89" t="s">
        <v>28</v>
      </c>
      <c r="E48" s="88"/>
      <c r="F48" s="89" t="s">
        <v>1573</v>
      </c>
      <c r="G48" s="89" t="s">
        <v>139</v>
      </c>
      <c r="H48" s="91">
        <v>1884.4709280000002</v>
      </c>
      <c r="I48" s="103">
        <v>5040</v>
      </c>
      <c r="J48" s="91"/>
      <c r="K48" s="91">
        <v>264.96776855700006</v>
      </c>
      <c r="L48" s="92">
        <v>2.7411649675545504E-5</v>
      </c>
      <c r="M48" s="92">
        <f t="shared" si="0"/>
        <v>1.4273860132279556E-2</v>
      </c>
      <c r="N48" s="92">
        <f>K48/'סכום נכסי הקרן'!$C$42</f>
        <v>1.7380926546951112E-3</v>
      </c>
    </row>
    <row r="49" spans="2:14">
      <c r="B49" s="86" t="s">
        <v>1636</v>
      </c>
      <c r="C49" s="88" t="s">
        <v>1637</v>
      </c>
      <c r="D49" s="89" t="s">
        <v>120</v>
      </c>
      <c r="E49" s="88"/>
      <c r="F49" s="89" t="s">
        <v>1573</v>
      </c>
      <c r="G49" s="89" t="s">
        <v>131</v>
      </c>
      <c r="H49" s="91">
        <v>2790.8244220000006</v>
      </c>
      <c r="I49" s="103">
        <v>1003</v>
      </c>
      <c r="J49" s="91"/>
      <c r="K49" s="91">
        <v>103.57028514300004</v>
      </c>
      <c r="L49" s="92">
        <v>1.2224493446181751E-5</v>
      </c>
      <c r="M49" s="92">
        <f t="shared" si="0"/>
        <v>5.579349413109733E-3</v>
      </c>
      <c r="N49" s="92">
        <f>K49/'סכום נכסי הקרן'!$C$42</f>
        <v>6.7938358250921251E-4</v>
      </c>
    </row>
    <row r="50" spans="2:14">
      <c r="B50" s="86" t="s">
        <v>1638</v>
      </c>
      <c r="C50" s="88" t="s">
        <v>1639</v>
      </c>
      <c r="D50" s="89" t="s">
        <v>120</v>
      </c>
      <c r="E50" s="88"/>
      <c r="F50" s="89" t="s">
        <v>1573</v>
      </c>
      <c r="G50" s="89" t="s">
        <v>131</v>
      </c>
      <c r="H50" s="91">
        <v>3169.8894600000003</v>
      </c>
      <c r="I50" s="103">
        <v>446</v>
      </c>
      <c r="J50" s="91"/>
      <c r="K50" s="91">
        <v>52.309515869000016</v>
      </c>
      <c r="L50" s="92">
        <v>5.3066228755349574E-6</v>
      </c>
      <c r="M50" s="92">
        <f t="shared" si="0"/>
        <v>2.8179227879965422E-3</v>
      </c>
      <c r="N50" s="92">
        <f>K50/'סכום נכסי הקרן'!$C$42</f>
        <v>3.4313149028542228E-4</v>
      </c>
    </row>
    <row r="51" spans="2:14">
      <c r="B51" s="86" t="s">
        <v>1640</v>
      </c>
      <c r="C51" s="88" t="s">
        <v>1641</v>
      </c>
      <c r="D51" s="89" t="s">
        <v>1416</v>
      </c>
      <c r="E51" s="88"/>
      <c r="F51" s="89" t="s">
        <v>1573</v>
      </c>
      <c r="G51" s="89" t="s">
        <v>131</v>
      </c>
      <c r="H51" s="91">
        <v>746.50598300000013</v>
      </c>
      <c r="I51" s="103">
        <v>10732</v>
      </c>
      <c r="J51" s="91"/>
      <c r="K51" s="91">
        <v>296.42558175400006</v>
      </c>
      <c r="L51" s="92">
        <v>5.3908690531211196E-6</v>
      </c>
      <c r="M51" s="92">
        <f t="shared" si="0"/>
        <v>1.5968498042719451E-2</v>
      </c>
      <c r="N51" s="92">
        <f>K51/'סכום נכסי הקרן'!$C$42</f>
        <v>1.9444445228798432E-3</v>
      </c>
    </row>
    <row r="52" spans="2:14">
      <c r="B52" s="86" t="s">
        <v>1642</v>
      </c>
      <c r="C52" s="88" t="s">
        <v>1643</v>
      </c>
      <c r="D52" s="89" t="s">
        <v>28</v>
      </c>
      <c r="E52" s="88"/>
      <c r="F52" s="89" t="s">
        <v>1573</v>
      </c>
      <c r="G52" s="89" t="s">
        <v>131</v>
      </c>
      <c r="H52" s="91">
        <v>395.48997400000025</v>
      </c>
      <c r="I52" s="103">
        <v>4648</v>
      </c>
      <c r="J52" s="91"/>
      <c r="K52" s="91">
        <v>68.014783940000029</v>
      </c>
      <c r="L52" s="92">
        <v>4.2198565127054004E-5</v>
      </c>
      <c r="M52" s="92">
        <f t="shared" si="0"/>
        <v>3.6639683315970104E-3</v>
      </c>
      <c r="N52" s="92">
        <f>K52/'סכום נכסי הקרן'!$C$42</f>
        <v>4.4615236419352777E-4</v>
      </c>
    </row>
    <row r="53" spans="2:14">
      <c r="B53" s="86" t="s">
        <v>1644</v>
      </c>
      <c r="C53" s="88" t="s">
        <v>1645</v>
      </c>
      <c r="D53" s="89" t="s">
        <v>1416</v>
      </c>
      <c r="E53" s="88"/>
      <c r="F53" s="89" t="s">
        <v>1573</v>
      </c>
      <c r="G53" s="89" t="s">
        <v>131</v>
      </c>
      <c r="H53" s="91">
        <v>1117.5203520000002</v>
      </c>
      <c r="I53" s="103">
        <v>6014.5</v>
      </c>
      <c r="J53" s="91"/>
      <c r="K53" s="91">
        <v>248.68906781300007</v>
      </c>
      <c r="L53" s="92">
        <v>3.3230406252233912E-5</v>
      </c>
      <c r="M53" s="92">
        <f t="shared" si="0"/>
        <v>1.3396923670080737E-2</v>
      </c>
      <c r="N53" s="92">
        <f>K53/'סכום נכסי הקרן'!$C$42</f>
        <v>1.6313102700103127E-3</v>
      </c>
    </row>
    <row r="54" spans="2:14">
      <c r="B54" s="86" t="s">
        <v>1646</v>
      </c>
      <c r="C54" s="88" t="s">
        <v>1647</v>
      </c>
      <c r="D54" s="89" t="s">
        <v>120</v>
      </c>
      <c r="E54" s="88"/>
      <c r="F54" s="89" t="s">
        <v>1573</v>
      </c>
      <c r="G54" s="89" t="s">
        <v>131</v>
      </c>
      <c r="H54" s="91">
        <v>15293.030216000001</v>
      </c>
      <c r="I54" s="103">
        <v>792</v>
      </c>
      <c r="J54" s="91"/>
      <c r="K54" s="91">
        <v>448.14695743600004</v>
      </c>
      <c r="L54" s="92">
        <v>1.7794353355640263E-5</v>
      </c>
      <c r="M54" s="92">
        <f t="shared" si="0"/>
        <v>2.4141755142463764E-2</v>
      </c>
      <c r="N54" s="92">
        <f>K54/'סכום נכסי הקרן'!$C$42</f>
        <v>2.9396818306824074E-3</v>
      </c>
    </row>
    <row r="55" spans="2:14">
      <c r="B55" s="86" t="s">
        <v>1648</v>
      </c>
      <c r="C55" s="88" t="s">
        <v>1649</v>
      </c>
      <c r="D55" s="89" t="s">
        <v>1650</v>
      </c>
      <c r="E55" s="88"/>
      <c r="F55" s="89" t="s">
        <v>1573</v>
      </c>
      <c r="G55" s="89" t="s">
        <v>136</v>
      </c>
      <c r="H55" s="91">
        <v>3711.1158490000003</v>
      </c>
      <c r="I55" s="103">
        <v>1929</v>
      </c>
      <c r="J55" s="91"/>
      <c r="K55" s="91">
        <v>33.802866082000008</v>
      </c>
      <c r="L55" s="92">
        <v>1.4468361295664896E-5</v>
      </c>
      <c r="M55" s="92">
        <f t="shared" si="0"/>
        <v>1.8209663203652999E-3</v>
      </c>
      <c r="N55" s="92">
        <f>K55/'סכום נכסי הקרן'!$C$42</f>
        <v>2.2173456630113802E-4</v>
      </c>
    </row>
    <row r="56" spans="2:14">
      <c r="B56" s="86" t="s">
        <v>1651</v>
      </c>
      <c r="C56" s="88" t="s">
        <v>1652</v>
      </c>
      <c r="D56" s="89" t="s">
        <v>28</v>
      </c>
      <c r="E56" s="88"/>
      <c r="F56" s="89" t="s">
        <v>1573</v>
      </c>
      <c r="G56" s="89" t="s">
        <v>133</v>
      </c>
      <c r="H56" s="91">
        <v>5417.2990019999988</v>
      </c>
      <c r="I56" s="103">
        <v>2899</v>
      </c>
      <c r="J56" s="91"/>
      <c r="K56" s="91">
        <v>631.0953708750003</v>
      </c>
      <c r="L56" s="92">
        <v>2.2331980423374979E-5</v>
      </c>
      <c r="M56" s="92">
        <f t="shared" si="0"/>
        <v>3.399721823924786E-2</v>
      </c>
      <c r="N56" s="92">
        <f>K56/'סכום נכסי הקרן'!$C$42</f>
        <v>4.139757203314178E-3</v>
      </c>
    </row>
    <row r="57" spans="2:14">
      <c r="B57" s="86" t="s">
        <v>1653</v>
      </c>
      <c r="C57" s="88" t="s">
        <v>1654</v>
      </c>
      <c r="D57" s="89" t="s">
        <v>28</v>
      </c>
      <c r="E57" s="88"/>
      <c r="F57" s="89" t="s">
        <v>1573</v>
      </c>
      <c r="G57" s="89" t="s">
        <v>131</v>
      </c>
      <c r="H57" s="91">
        <v>510.93723000000006</v>
      </c>
      <c r="I57" s="103">
        <v>3805</v>
      </c>
      <c r="J57" s="91"/>
      <c r="K57" s="91">
        <v>71.932297888999997</v>
      </c>
      <c r="L57" s="92">
        <v>8.1515193044033193E-6</v>
      </c>
      <c r="M57" s="92">
        <f t="shared" si="0"/>
        <v>3.8750054946406752E-3</v>
      </c>
      <c r="N57" s="92">
        <f>K57/'סכום נכסי הקרן'!$C$42</f>
        <v>4.7184983772588962E-4</v>
      </c>
    </row>
    <row r="58" spans="2:14">
      <c r="B58" s="86" t="s">
        <v>1655</v>
      </c>
      <c r="C58" s="88" t="s">
        <v>1656</v>
      </c>
      <c r="D58" s="89" t="s">
        <v>120</v>
      </c>
      <c r="E58" s="88"/>
      <c r="F58" s="89" t="s">
        <v>1573</v>
      </c>
      <c r="G58" s="89" t="s">
        <v>131</v>
      </c>
      <c r="H58" s="91">
        <v>4869.8352130000021</v>
      </c>
      <c r="I58" s="103">
        <v>483.55</v>
      </c>
      <c r="J58" s="91"/>
      <c r="K58" s="91">
        <v>87.127926234000029</v>
      </c>
      <c r="L58" s="92">
        <v>4.5068405307868135E-5</v>
      </c>
      <c r="M58" s="92">
        <f t="shared" si="0"/>
        <v>4.6935966568784826E-3</v>
      </c>
      <c r="N58" s="92">
        <f>K58/'סכום נכסי הקרן'!$C$42</f>
        <v>5.7152765949929421E-4</v>
      </c>
    </row>
    <row r="59" spans="2:14">
      <c r="B59" s="86" t="s">
        <v>1657</v>
      </c>
      <c r="C59" s="88" t="s">
        <v>1658</v>
      </c>
      <c r="D59" s="89" t="s">
        <v>120</v>
      </c>
      <c r="E59" s="88"/>
      <c r="F59" s="89" t="s">
        <v>1573</v>
      </c>
      <c r="G59" s="89" t="s">
        <v>131</v>
      </c>
      <c r="H59" s="91">
        <v>568.90859599999999</v>
      </c>
      <c r="I59" s="103">
        <v>3885.75</v>
      </c>
      <c r="J59" s="91"/>
      <c r="K59" s="91">
        <v>81.793553633000016</v>
      </c>
      <c r="L59" s="92">
        <v>5.6707615744635097E-6</v>
      </c>
      <c r="M59" s="92">
        <f t="shared" si="0"/>
        <v>4.4062330699229674E-3</v>
      </c>
      <c r="N59" s="92">
        <f>K59/'סכום נכסי הקרן'!$C$42</f>
        <v>5.3653610605225509E-4</v>
      </c>
    </row>
    <row r="60" spans="2:14">
      <c r="B60" s="86" t="s">
        <v>1659</v>
      </c>
      <c r="C60" s="88" t="s">
        <v>1660</v>
      </c>
      <c r="D60" s="89" t="s">
        <v>28</v>
      </c>
      <c r="E60" s="88"/>
      <c r="F60" s="89" t="s">
        <v>1573</v>
      </c>
      <c r="G60" s="89" t="s">
        <v>133</v>
      </c>
      <c r="H60" s="91">
        <v>4328.0035020000014</v>
      </c>
      <c r="I60" s="103">
        <v>658.2</v>
      </c>
      <c r="J60" s="91"/>
      <c r="K60" s="91">
        <v>114.47468415000003</v>
      </c>
      <c r="L60" s="92">
        <v>2.0507208732910072E-5</v>
      </c>
      <c r="M60" s="92">
        <f t="shared" si="0"/>
        <v>6.1667712987984562E-3</v>
      </c>
      <c r="N60" s="92">
        <f>K60/'סכום נכסי הקרן'!$C$42</f>
        <v>7.5091249306745726E-4</v>
      </c>
    </row>
    <row r="61" spans="2:14">
      <c r="B61" s="86" t="s">
        <v>1661</v>
      </c>
      <c r="C61" s="88" t="s">
        <v>1662</v>
      </c>
      <c r="D61" s="89" t="s">
        <v>120</v>
      </c>
      <c r="E61" s="88"/>
      <c r="F61" s="89" t="s">
        <v>1573</v>
      </c>
      <c r="G61" s="89" t="s">
        <v>131</v>
      </c>
      <c r="H61" s="91">
        <v>6994.9500000000007</v>
      </c>
      <c r="I61" s="103">
        <v>1024</v>
      </c>
      <c r="J61" s="91"/>
      <c r="K61" s="91">
        <v>265.02466561900002</v>
      </c>
      <c r="L61" s="92">
        <v>3.017145106772892E-5</v>
      </c>
      <c r="M61" s="92">
        <f t="shared" si="0"/>
        <v>1.4276925186981673E-2</v>
      </c>
      <c r="N61" s="92">
        <f>K61/'סכום נכסי הקרן'!$C$42</f>
        <v>1.7384658788275197E-3</v>
      </c>
    </row>
    <row r="62" spans="2:14">
      <c r="B62" s="86" t="s">
        <v>1663</v>
      </c>
      <c r="C62" s="88" t="s">
        <v>1664</v>
      </c>
      <c r="D62" s="89" t="s">
        <v>1416</v>
      </c>
      <c r="E62" s="88"/>
      <c r="F62" s="89" t="s">
        <v>1573</v>
      </c>
      <c r="G62" s="89" t="s">
        <v>131</v>
      </c>
      <c r="H62" s="91">
        <v>229.91817200000003</v>
      </c>
      <c r="I62" s="103">
        <v>34591</v>
      </c>
      <c r="J62" s="91"/>
      <c r="K62" s="91">
        <v>294.26468051400008</v>
      </c>
      <c r="L62" s="92">
        <v>1.2529600653950955E-5</v>
      </c>
      <c r="M62" s="92">
        <f t="shared" si="0"/>
        <v>1.5852089914185907E-2</v>
      </c>
      <c r="N62" s="92">
        <f>K62/'סכום נכסי הקרן'!$C$42</f>
        <v>1.9302697928995907E-3</v>
      </c>
    </row>
    <row r="63" spans="2:14">
      <c r="B63" s="86" t="s">
        <v>1665</v>
      </c>
      <c r="C63" s="88" t="s">
        <v>1666</v>
      </c>
      <c r="D63" s="89" t="s">
        <v>28</v>
      </c>
      <c r="E63" s="88"/>
      <c r="F63" s="89" t="s">
        <v>1573</v>
      </c>
      <c r="G63" s="89" t="s">
        <v>131</v>
      </c>
      <c r="H63" s="91">
        <v>1508.1725150000002</v>
      </c>
      <c r="I63" s="103">
        <v>715.79</v>
      </c>
      <c r="J63" s="91"/>
      <c r="K63" s="91">
        <v>39.942787761000005</v>
      </c>
      <c r="L63" s="92">
        <v>4.1099009700197081E-6</v>
      </c>
      <c r="M63" s="92">
        <f t="shared" si="0"/>
        <v>2.1517249773388694E-3</v>
      </c>
      <c r="N63" s="92">
        <f>K63/'סכום נכסי הקרן'!$C$42</f>
        <v>2.6201023012542487E-4</v>
      </c>
    </row>
    <row r="64" spans="2:14">
      <c r="B64" s="86" t="s">
        <v>1667</v>
      </c>
      <c r="C64" s="88" t="s">
        <v>1668</v>
      </c>
      <c r="D64" s="89" t="s">
        <v>28</v>
      </c>
      <c r="E64" s="88"/>
      <c r="F64" s="89" t="s">
        <v>1573</v>
      </c>
      <c r="G64" s="89" t="s">
        <v>133</v>
      </c>
      <c r="H64" s="91">
        <v>116.70685200000001</v>
      </c>
      <c r="I64" s="103">
        <v>7477</v>
      </c>
      <c r="J64" s="91"/>
      <c r="K64" s="91">
        <v>35.066119768000007</v>
      </c>
      <c r="L64" s="92">
        <v>3.4376097790868926E-5</v>
      </c>
      <c r="M64" s="92">
        <f t="shared" si="0"/>
        <v>1.8890180178368419E-3</v>
      </c>
      <c r="N64" s="92">
        <f>K64/'סכום נכסי הקרן'!$C$42</f>
        <v>2.3002105323730588E-4</v>
      </c>
    </row>
    <row r="65" spans="2:14">
      <c r="B65" s="86" t="s">
        <v>1669</v>
      </c>
      <c r="C65" s="88" t="s">
        <v>1670</v>
      </c>
      <c r="D65" s="89" t="s">
        <v>28</v>
      </c>
      <c r="E65" s="88"/>
      <c r="F65" s="89" t="s">
        <v>1573</v>
      </c>
      <c r="G65" s="89" t="s">
        <v>133</v>
      </c>
      <c r="H65" s="91">
        <v>1177.9389820000004</v>
      </c>
      <c r="I65" s="103">
        <v>20830</v>
      </c>
      <c r="J65" s="91"/>
      <c r="K65" s="91">
        <v>985.99800688300024</v>
      </c>
      <c r="L65" s="92">
        <v>4.179325861815958E-5</v>
      </c>
      <c r="M65" s="92">
        <f t="shared" si="0"/>
        <v>5.3115885443729929E-2</v>
      </c>
      <c r="N65" s="92">
        <f>K65/'סכום נכסי הקרן'!$C$42</f>
        <v>6.4677900358990192E-3</v>
      </c>
    </row>
    <row r="66" spans="2:14">
      <c r="B66" s="86" t="s">
        <v>1671</v>
      </c>
      <c r="C66" s="88" t="s">
        <v>1672</v>
      </c>
      <c r="D66" s="89" t="s">
        <v>28</v>
      </c>
      <c r="E66" s="88"/>
      <c r="F66" s="89" t="s">
        <v>1573</v>
      </c>
      <c r="G66" s="89" t="s">
        <v>133</v>
      </c>
      <c r="H66" s="91">
        <v>136.229432</v>
      </c>
      <c r="I66" s="103">
        <v>5352.9</v>
      </c>
      <c r="J66" s="91"/>
      <c r="K66" s="91">
        <v>29.303807245000005</v>
      </c>
      <c r="L66" s="92">
        <v>2.6254920674077615E-5</v>
      </c>
      <c r="M66" s="92">
        <f t="shared" si="0"/>
        <v>1.5786012322794273E-3</v>
      </c>
      <c r="N66" s="92">
        <f>K66/'סכום נכסי הקרן'!$C$42</f>
        <v>1.9222236879795895E-4</v>
      </c>
    </row>
    <row r="67" spans="2:14">
      <c r="B67" s="86" t="s">
        <v>1673</v>
      </c>
      <c r="C67" s="88" t="s">
        <v>1674</v>
      </c>
      <c r="D67" s="89" t="s">
        <v>28</v>
      </c>
      <c r="E67" s="88"/>
      <c r="F67" s="89" t="s">
        <v>1573</v>
      </c>
      <c r="G67" s="89" t="s">
        <v>133</v>
      </c>
      <c r="H67" s="91">
        <v>595.47358500000007</v>
      </c>
      <c r="I67" s="103">
        <v>8269.7999999999993</v>
      </c>
      <c r="J67" s="91"/>
      <c r="K67" s="91">
        <v>197.88892090900003</v>
      </c>
      <c r="L67" s="92">
        <v>1.0545707175489947E-4</v>
      </c>
      <c r="M67" s="92">
        <f t="shared" si="0"/>
        <v>1.0660310852771361E-2</v>
      </c>
      <c r="N67" s="92">
        <f>K67/'סכום נכסי הקרן'!$C$42</f>
        <v>1.2980796938080572E-3</v>
      </c>
    </row>
    <row r="68" spans="2:14">
      <c r="B68" s="86" t="s">
        <v>1675</v>
      </c>
      <c r="C68" s="88" t="s">
        <v>1676</v>
      </c>
      <c r="D68" s="89" t="s">
        <v>28</v>
      </c>
      <c r="E68" s="88"/>
      <c r="F68" s="89" t="s">
        <v>1573</v>
      </c>
      <c r="G68" s="89" t="s">
        <v>133</v>
      </c>
      <c r="H68" s="91">
        <v>930.25182000000018</v>
      </c>
      <c r="I68" s="103">
        <v>2323.1999999999998</v>
      </c>
      <c r="J68" s="91"/>
      <c r="K68" s="91">
        <v>86.846255859999999</v>
      </c>
      <c r="L68" s="92">
        <v>3.1899089959578341E-5</v>
      </c>
      <c r="M68" s="92">
        <f t="shared" si="0"/>
        <v>4.6784230244635711E-3</v>
      </c>
      <c r="N68" s="92">
        <f>K68/'סכום נכסי הקרן'!$C$42</f>
        <v>5.6968000379852414E-4</v>
      </c>
    </row>
    <row r="69" spans="2:14">
      <c r="B69" s="86" t="s">
        <v>1677</v>
      </c>
      <c r="C69" s="88" t="s">
        <v>1678</v>
      </c>
      <c r="D69" s="89" t="s">
        <v>121</v>
      </c>
      <c r="E69" s="88"/>
      <c r="F69" s="89" t="s">
        <v>1573</v>
      </c>
      <c r="G69" s="89" t="s">
        <v>140</v>
      </c>
      <c r="H69" s="91">
        <v>5024.9192190000012</v>
      </c>
      <c r="I69" s="103">
        <v>241950</v>
      </c>
      <c r="J69" s="91"/>
      <c r="K69" s="91">
        <v>311.02063623000004</v>
      </c>
      <c r="L69" s="92">
        <v>6.2561766594143648E-7</v>
      </c>
      <c r="M69" s="92">
        <f t="shared" si="0"/>
        <v>1.6754736185373428E-2</v>
      </c>
      <c r="N69" s="92">
        <f>K69/'סכום נכסי הקרן'!$C$42</f>
        <v>2.0401827974547504E-3</v>
      </c>
    </row>
    <row r="70" spans="2:14">
      <c r="B70" s="86" t="s">
        <v>1679</v>
      </c>
      <c r="C70" s="88" t="s">
        <v>1680</v>
      </c>
      <c r="D70" s="89" t="s">
        <v>121</v>
      </c>
      <c r="E70" s="88"/>
      <c r="F70" s="89" t="s">
        <v>1573</v>
      </c>
      <c r="G70" s="89" t="s">
        <v>140</v>
      </c>
      <c r="H70" s="91">
        <v>13730.218000000003</v>
      </c>
      <c r="I70" s="103">
        <v>23390</v>
      </c>
      <c r="J70" s="91"/>
      <c r="K70" s="91">
        <v>82.156541585000014</v>
      </c>
      <c r="L70" s="92">
        <v>3.8246522024312543E-5</v>
      </c>
      <c r="M70" s="92">
        <f t="shared" si="0"/>
        <v>4.4257872945170276E-3</v>
      </c>
      <c r="N70" s="92">
        <f>K70/'סכום נכסי הקרן'!$C$42</f>
        <v>5.3891717563120758E-4</v>
      </c>
    </row>
    <row r="71" spans="2:14">
      <c r="B71" s="86" t="s">
        <v>1681</v>
      </c>
      <c r="C71" s="88" t="s">
        <v>1682</v>
      </c>
      <c r="D71" s="89" t="s">
        <v>28</v>
      </c>
      <c r="E71" s="88"/>
      <c r="F71" s="89" t="s">
        <v>1573</v>
      </c>
      <c r="G71" s="89" t="s">
        <v>133</v>
      </c>
      <c r="H71" s="91">
        <v>70.516609000000017</v>
      </c>
      <c r="I71" s="103">
        <v>17672</v>
      </c>
      <c r="J71" s="91"/>
      <c r="K71" s="91">
        <v>50.077321753000007</v>
      </c>
      <c r="L71" s="92">
        <v>1.2785170700752428E-5</v>
      </c>
      <c r="M71" s="92">
        <f t="shared" si="0"/>
        <v>2.6976740997375877E-3</v>
      </c>
      <c r="N71" s="92">
        <f>K71/'סכום נכסי הקרן'!$C$42</f>
        <v>3.2848910484359204E-4</v>
      </c>
    </row>
    <row r="72" spans="2:14">
      <c r="B72" s="86" t="s">
        <v>1683</v>
      </c>
      <c r="C72" s="88" t="s">
        <v>1684</v>
      </c>
      <c r="D72" s="89" t="s">
        <v>1416</v>
      </c>
      <c r="E72" s="88"/>
      <c r="F72" s="89" t="s">
        <v>1573</v>
      </c>
      <c r="G72" s="89" t="s">
        <v>131</v>
      </c>
      <c r="H72" s="91">
        <v>722.32886000000008</v>
      </c>
      <c r="I72" s="103">
        <v>3600</v>
      </c>
      <c r="J72" s="91"/>
      <c r="K72" s="91">
        <v>96.214204152000022</v>
      </c>
      <c r="L72" s="92">
        <v>1.9235369360524487E-5</v>
      </c>
      <c r="M72" s="92">
        <f t="shared" si="0"/>
        <v>5.1830760408460913E-3</v>
      </c>
      <c r="N72" s="92">
        <f>K72/'סכום נכסי הקרן'!$C$42</f>
        <v>6.3113035379604155E-4</v>
      </c>
    </row>
    <row r="73" spans="2:14">
      <c r="B73" s="86" t="s">
        <v>1685</v>
      </c>
      <c r="C73" s="88" t="s">
        <v>1686</v>
      </c>
      <c r="D73" s="89" t="s">
        <v>28</v>
      </c>
      <c r="E73" s="88"/>
      <c r="F73" s="89" t="s">
        <v>1573</v>
      </c>
      <c r="G73" s="89" t="s">
        <v>133</v>
      </c>
      <c r="H73" s="91">
        <v>93.15057400000002</v>
      </c>
      <c r="I73" s="103">
        <v>22655</v>
      </c>
      <c r="J73" s="91"/>
      <c r="K73" s="91">
        <v>84.803461100000035</v>
      </c>
      <c r="L73" s="92">
        <v>7.8244917261654779E-5</v>
      </c>
      <c r="M73" s="92">
        <f t="shared" si="0"/>
        <v>4.5683773127078017E-3</v>
      </c>
      <c r="N73" s="92">
        <f>K73/'סכום נכסי הקרן'!$C$42</f>
        <v>5.5628000957755992E-4</v>
      </c>
    </row>
    <row r="74" spans="2:14">
      <c r="B74" s="86" t="s">
        <v>1687</v>
      </c>
      <c r="C74" s="88" t="s">
        <v>1688</v>
      </c>
      <c r="D74" s="89" t="s">
        <v>28</v>
      </c>
      <c r="E74" s="88"/>
      <c r="F74" s="89" t="s">
        <v>1573</v>
      </c>
      <c r="G74" s="89" t="s">
        <v>133</v>
      </c>
      <c r="H74" s="91">
        <v>265.3513860000001</v>
      </c>
      <c r="I74" s="103">
        <v>19926</v>
      </c>
      <c r="J74" s="91"/>
      <c r="K74" s="91">
        <v>212.47383696500009</v>
      </c>
      <c r="L74" s="92">
        <v>8.6758667974497341E-5</v>
      </c>
      <c r="M74" s="92">
        <f t="shared" si="0"/>
        <v>1.1446002836963011E-2</v>
      </c>
      <c r="N74" s="92">
        <f>K74/'סכום נכסי הקרן'!$C$42</f>
        <v>1.3937514640174409E-3</v>
      </c>
    </row>
    <row r="75" spans="2:14">
      <c r="B75" s="86" t="s">
        <v>1689</v>
      </c>
      <c r="C75" s="88" t="s">
        <v>1690</v>
      </c>
      <c r="D75" s="89" t="s">
        <v>120</v>
      </c>
      <c r="E75" s="88"/>
      <c r="F75" s="89" t="s">
        <v>1573</v>
      </c>
      <c r="G75" s="89" t="s">
        <v>131</v>
      </c>
      <c r="H75" s="91">
        <v>1373.0218000000002</v>
      </c>
      <c r="I75" s="103">
        <v>3005.25</v>
      </c>
      <c r="J75" s="91"/>
      <c r="K75" s="91">
        <v>152.67212928500004</v>
      </c>
      <c r="L75" s="92">
        <v>7.2646656084656095E-5</v>
      </c>
      <c r="M75" s="92">
        <f t="shared" si="0"/>
        <v>8.2244743629736865E-3</v>
      </c>
      <c r="N75" s="92">
        <f>K75/'סכום נכסי הקרן'!$C$42</f>
        <v>1.0014739073059631E-3</v>
      </c>
    </row>
    <row r="76" spans="2:14">
      <c r="B76" s="86" t="s">
        <v>1691</v>
      </c>
      <c r="C76" s="88" t="s">
        <v>1692</v>
      </c>
      <c r="D76" s="89" t="s">
        <v>1416</v>
      </c>
      <c r="E76" s="88"/>
      <c r="F76" s="89" t="s">
        <v>1573</v>
      </c>
      <c r="G76" s="89" t="s">
        <v>131</v>
      </c>
      <c r="H76" s="91">
        <v>368.01521200000008</v>
      </c>
      <c r="I76" s="103">
        <v>17386</v>
      </c>
      <c r="J76" s="91"/>
      <c r="K76" s="91">
        <v>236.73756148900009</v>
      </c>
      <c r="L76" s="92">
        <v>1.2827035479162706E-6</v>
      </c>
      <c r="M76" s="92">
        <f t="shared" ref="M76:M82" si="1">IFERROR(K76/$K$11,0)</f>
        <v>1.2753093929701836E-2</v>
      </c>
      <c r="N76" s="92">
        <f>K76/'סכום נכסי הקרן'!$C$42</f>
        <v>1.5529127144607673E-3</v>
      </c>
    </row>
    <row r="77" spans="2:14">
      <c r="B77" s="86" t="s">
        <v>1693</v>
      </c>
      <c r="C77" s="88" t="s">
        <v>1694</v>
      </c>
      <c r="D77" s="89" t="s">
        <v>1416</v>
      </c>
      <c r="E77" s="88"/>
      <c r="F77" s="89" t="s">
        <v>1573</v>
      </c>
      <c r="G77" s="89" t="s">
        <v>131</v>
      </c>
      <c r="H77" s="91">
        <v>214.90776000000002</v>
      </c>
      <c r="I77" s="103">
        <v>6544</v>
      </c>
      <c r="J77" s="91"/>
      <c r="K77" s="91">
        <v>52.035186113000009</v>
      </c>
      <c r="L77" s="92">
        <v>9.2403971275226798E-7</v>
      </c>
      <c r="M77" s="92">
        <f t="shared" si="1"/>
        <v>2.8031445959598601E-3</v>
      </c>
      <c r="N77" s="92">
        <f>K77/'סכום נכסי הקרן'!$C$42</f>
        <v>3.4133198638174148E-4</v>
      </c>
    </row>
    <row r="78" spans="2:14">
      <c r="B78" s="86" t="s">
        <v>1695</v>
      </c>
      <c r="C78" s="88" t="s">
        <v>1696</v>
      </c>
      <c r="D78" s="89" t="s">
        <v>1416</v>
      </c>
      <c r="E78" s="88"/>
      <c r="F78" s="89" t="s">
        <v>1573</v>
      </c>
      <c r="G78" s="89" t="s">
        <v>131</v>
      </c>
      <c r="H78" s="91">
        <v>128.049207</v>
      </c>
      <c r="I78" s="103">
        <v>15225</v>
      </c>
      <c r="J78" s="91"/>
      <c r="K78" s="91">
        <v>72.133319533000019</v>
      </c>
      <c r="L78" s="92">
        <v>2.1028948296122401E-6</v>
      </c>
      <c r="M78" s="92">
        <f t="shared" si="1"/>
        <v>3.8858345658354231E-3</v>
      </c>
      <c r="N78" s="92">
        <f>K78/'סכום נכסי הקרן'!$C$42</f>
        <v>4.7316846694926251E-4</v>
      </c>
    </row>
    <row r="79" spans="2:14">
      <c r="B79" s="86" t="s">
        <v>1697</v>
      </c>
      <c r="C79" s="88" t="s">
        <v>1698</v>
      </c>
      <c r="D79" s="89" t="s">
        <v>122</v>
      </c>
      <c r="E79" s="88"/>
      <c r="F79" s="89" t="s">
        <v>1573</v>
      </c>
      <c r="G79" s="89" t="s">
        <v>135</v>
      </c>
      <c r="H79" s="91">
        <v>777.35957399999995</v>
      </c>
      <c r="I79" s="103">
        <v>9007</v>
      </c>
      <c r="J79" s="91"/>
      <c r="K79" s="91">
        <v>171.66013169600004</v>
      </c>
      <c r="L79" s="92">
        <v>5.6817269032788738E-6</v>
      </c>
      <c r="M79" s="92">
        <f t="shared" si="1"/>
        <v>9.2473613808250529E-3</v>
      </c>
      <c r="N79" s="92">
        <f>K79/'סכום נכסי הקרן'!$C$42</f>
        <v>1.1260283302745534E-3</v>
      </c>
    </row>
    <row r="80" spans="2:14">
      <c r="B80" s="93"/>
      <c r="C80" s="88"/>
      <c r="D80" s="88"/>
      <c r="E80" s="88"/>
      <c r="F80" s="88"/>
      <c r="G80" s="88"/>
      <c r="H80" s="91"/>
      <c r="I80" s="103"/>
      <c r="J80" s="88"/>
      <c r="K80" s="88"/>
      <c r="L80" s="88"/>
      <c r="M80" s="92"/>
      <c r="N80" s="88"/>
    </row>
    <row r="81" spans="2:14">
      <c r="B81" s="85" t="s">
        <v>226</v>
      </c>
      <c r="C81" s="80"/>
      <c r="D81" s="81"/>
      <c r="E81" s="80"/>
      <c r="F81" s="81"/>
      <c r="G81" s="81"/>
      <c r="H81" s="83"/>
      <c r="I81" s="101"/>
      <c r="J81" s="83"/>
      <c r="K81" s="83">
        <v>227.05795463699999</v>
      </c>
      <c r="L81" s="84"/>
      <c r="M81" s="84">
        <f t="shared" si="1"/>
        <v>1.2231651812068641E-2</v>
      </c>
      <c r="N81" s="84">
        <f>K81/'סכום נכסי הקרן'!$C$42</f>
        <v>1.4894179971167646E-3</v>
      </c>
    </row>
    <row r="82" spans="2:14">
      <c r="B82" s="86" t="s">
        <v>1699</v>
      </c>
      <c r="C82" s="88" t="s">
        <v>1700</v>
      </c>
      <c r="D82" s="89" t="s">
        <v>120</v>
      </c>
      <c r="E82" s="88"/>
      <c r="F82" s="89" t="s">
        <v>1601</v>
      </c>
      <c r="G82" s="89" t="s">
        <v>131</v>
      </c>
      <c r="H82" s="91">
        <v>682.38646500000016</v>
      </c>
      <c r="I82" s="103">
        <v>8993</v>
      </c>
      <c r="J82" s="91"/>
      <c r="K82" s="91">
        <v>227.05795463699999</v>
      </c>
      <c r="L82" s="92">
        <v>1.9143882427747178E-5</v>
      </c>
      <c r="M82" s="92">
        <f t="shared" si="1"/>
        <v>1.2231651812068641E-2</v>
      </c>
      <c r="N82" s="92">
        <f>K82/'סכום נכסי הקרן'!$C$42</f>
        <v>1.4894179971167646E-3</v>
      </c>
    </row>
    <row r="83" spans="2:14">
      <c r="B83" s="94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</row>
    <row r="84" spans="2:14">
      <c r="B84" s="94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</row>
    <row r="85" spans="2:14">
      <c r="B85" s="94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</row>
    <row r="86" spans="2:14">
      <c r="B86" s="110" t="s">
        <v>220</v>
      </c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</row>
    <row r="87" spans="2:14">
      <c r="B87" s="110" t="s">
        <v>111</v>
      </c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2:14">
      <c r="B88" s="110" t="s">
        <v>203</v>
      </c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</row>
    <row r="89" spans="2:14">
      <c r="B89" s="110" t="s">
        <v>211</v>
      </c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</row>
    <row r="90" spans="2:14">
      <c r="B90" s="110" t="s">
        <v>218</v>
      </c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</row>
    <row r="91" spans="2:14">
      <c r="B91" s="94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</row>
    <row r="92" spans="2:14">
      <c r="B92" s="94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2:14">
      <c r="B93" s="94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</row>
    <row r="94" spans="2:14">
      <c r="B94" s="94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</row>
    <row r="95" spans="2:14">
      <c r="B95" s="94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</row>
    <row r="96" spans="2:14">
      <c r="B96" s="94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</row>
    <row r="97" spans="2:14">
      <c r="B97" s="94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</row>
    <row r="98" spans="2:14">
      <c r="B98" s="94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2:14">
      <c r="B99" s="94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</row>
    <row r="100" spans="2:14">
      <c r="B100" s="94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2:14">
      <c r="B101" s="94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</row>
    <row r="102" spans="2:14">
      <c r="B102" s="94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</row>
    <row r="103" spans="2:14">
      <c r="B103" s="94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</row>
    <row r="104" spans="2:14">
      <c r="B104" s="94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</row>
    <row r="105" spans="2:14">
      <c r="B105" s="94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</row>
    <row r="106" spans="2:14">
      <c r="B106" s="94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2:14">
      <c r="B107" s="94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</row>
    <row r="108" spans="2:14">
      <c r="B108" s="94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</row>
    <row r="109" spans="2:14">
      <c r="B109" s="94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</row>
    <row r="110" spans="2:14">
      <c r="B110" s="94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2:14">
      <c r="B111" s="94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2:14">
      <c r="B112" s="94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2:14">
      <c r="B113" s="94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2:14">
      <c r="B114" s="94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2:14">
      <c r="B115" s="94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</row>
    <row r="116" spans="2:14">
      <c r="B116" s="94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</row>
    <row r="117" spans="2:14">
      <c r="B117" s="94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8" spans="2:14">
      <c r="B118" s="94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</row>
    <row r="119" spans="2:14">
      <c r="B119" s="94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2:14">
      <c r="B120" s="94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</row>
    <row r="121" spans="2:14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</row>
    <row r="122" spans="2:14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</row>
    <row r="123" spans="2:14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</row>
    <row r="124" spans="2:14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</row>
    <row r="125" spans="2:14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</row>
    <row r="126" spans="2:14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2:14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</row>
    <row r="128" spans="2:14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</row>
    <row r="129" spans="2:14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2:14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</row>
    <row r="131" spans="2:14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</row>
    <row r="132" spans="2:14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</row>
    <row r="133" spans="2:14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</row>
    <row r="134" spans="2:14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</row>
    <row r="135" spans="2:14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2:14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</row>
    <row r="137" spans="2:14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</row>
    <row r="138" spans="2:14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</row>
    <row r="139" spans="2:14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</row>
    <row r="140" spans="2:14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</row>
    <row r="141" spans="2:14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</row>
    <row r="142" spans="2:14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</row>
    <row r="143" spans="2:14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</row>
    <row r="144" spans="2:14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2:14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</row>
    <row r="146" spans="2:14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</row>
    <row r="147" spans="2:14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2:14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</row>
    <row r="149" spans="2:14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2:14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</row>
    <row r="151" spans="2:14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</row>
    <row r="152" spans="2:14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2:14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</row>
    <row r="154" spans="2:14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</row>
    <row r="155" spans="2:14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2:14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</row>
    <row r="157" spans="2:14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</row>
    <row r="158" spans="2:14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2:14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</row>
    <row r="160" spans="2:14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</row>
    <row r="161" spans="2:14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2:14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</row>
    <row r="163" spans="2:14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</row>
    <row r="164" spans="2:14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2:14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</row>
    <row r="166" spans="2:14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</row>
    <row r="167" spans="2:14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2:14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</row>
    <row r="169" spans="2:14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2:14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</row>
    <row r="171" spans="2:14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</row>
    <row r="172" spans="2:14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2:14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</row>
    <row r="174" spans="2:14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</row>
    <row r="175" spans="2:14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2:14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</row>
    <row r="177" spans="2:14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</row>
    <row r="178" spans="2:14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2:14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</row>
    <row r="180" spans="2:14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</row>
    <row r="181" spans="2:14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2:14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</row>
    <row r="183" spans="2:14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</row>
    <row r="184" spans="2:14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2:14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</row>
    <row r="186" spans="2:14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</row>
    <row r="187" spans="2:14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2:14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</row>
    <row r="189" spans="2:14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2:14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</row>
    <row r="191" spans="2:14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</row>
    <row r="192" spans="2:14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</row>
    <row r="193" spans="2:14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</row>
    <row r="194" spans="2:14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2:14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</row>
    <row r="196" spans="2:14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</row>
    <row r="197" spans="2:14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</row>
    <row r="198" spans="2:14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</row>
    <row r="199" spans="2:14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</row>
    <row r="200" spans="2:14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2:14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</row>
    <row r="202" spans="2:14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</row>
    <row r="203" spans="2:14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</row>
    <row r="204" spans="2:14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</row>
    <row r="205" spans="2:14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</row>
    <row r="206" spans="2:14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2:14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</row>
    <row r="208" spans="2:14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</row>
    <row r="209" spans="2:14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2:14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</row>
    <row r="211" spans="2:14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</row>
    <row r="212" spans="2:14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2:14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</row>
    <row r="214" spans="2:14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</row>
    <row r="215" spans="2:14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</row>
    <row r="216" spans="2:14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2:14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</row>
    <row r="218" spans="2:14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2:14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</row>
    <row r="220" spans="2:14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</row>
    <row r="221" spans="2:14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2:14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</row>
    <row r="223" spans="2:14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</row>
    <row r="224" spans="2:14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</row>
    <row r="225" spans="2:14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</row>
    <row r="226" spans="2:14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</row>
    <row r="227" spans="2:14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</row>
    <row r="228" spans="2:14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</row>
    <row r="229" spans="2:14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</row>
    <row r="230" spans="2:14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2:14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</row>
    <row r="232" spans="2:14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</row>
    <row r="233" spans="2:14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</row>
    <row r="234" spans="2:14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</row>
    <row r="235" spans="2:14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2:14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</row>
    <row r="237" spans="2:14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</row>
    <row r="238" spans="2:14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</row>
    <row r="239" spans="2:14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</row>
    <row r="240" spans="2:14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2:14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</row>
    <row r="242" spans="2:14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</row>
    <row r="243" spans="2:14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2:14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</row>
    <row r="245" spans="2:14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</row>
    <row r="246" spans="2:14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</row>
    <row r="247" spans="2:14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</row>
    <row r="248" spans="2:14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2:14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</row>
    <row r="250" spans="2:14">
      <c r="B250" s="111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</row>
    <row r="251" spans="2:14">
      <c r="B251" s="111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</row>
    <row r="252" spans="2:14">
      <c r="B252" s="112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2:14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2:14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</row>
    <row r="255" spans="2:14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</row>
    <row r="256" spans="2:14">
      <c r="B256" s="94"/>
      <c r="C256" s="94"/>
      <c r="D256" s="94"/>
      <c r="E256" s="94"/>
      <c r="F256" s="94"/>
      <c r="G256" s="94"/>
      <c r="H256" s="95"/>
      <c r="I256" s="95"/>
      <c r="J256" s="95"/>
      <c r="K256" s="95"/>
      <c r="L256" s="95"/>
      <c r="M256" s="95"/>
      <c r="N256" s="95"/>
    </row>
    <row r="257" spans="2:14">
      <c r="B257" s="94"/>
      <c r="C257" s="94"/>
      <c r="D257" s="94"/>
      <c r="E257" s="94"/>
      <c r="F257" s="94"/>
      <c r="G257" s="94"/>
      <c r="H257" s="95"/>
      <c r="I257" s="95"/>
      <c r="J257" s="95"/>
      <c r="K257" s="95"/>
      <c r="L257" s="95"/>
      <c r="M257" s="95"/>
      <c r="N257" s="95"/>
    </row>
    <row r="258" spans="2:14">
      <c r="B258" s="94"/>
      <c r="C258" s="94"/>
      <c r="D258" s="94"/>
      <c r="E258" s="94"/>
      <c r="F258" s="94"/>
      <c r="G258" s="94"/>
      <c r="H258" s="95"/>
      <c r="I258" s="95"/>
      <c r="J258" s="95"/>
      <c r="K258" s="95"/>
      <c r="L258" s="95"/>
      <c r="M258" s="95"/>
      <c r="N258" s="95"/>
    </row>
    <row r="259" spans="2:14">
      <c r="B259" s="94"/>
      <c r="C259" s="94"/>
      <c r="D259" s="94"/>
      <c r="E259" s="94"/>
      <c r="F259" s="94"/>
      <c r="G259" s="94"/>
      <c r="H259" s="95"/>
      <c r="I259" s="95"/>
      <c r="J259" s="95"/>
      <c r="K259" s="95"/>
      <c r="L259" s="95"/>
      <c r="M259" s="95"/>
      <c r="N259" s="95"/>
    </row>
    <row r="260" spans="2:14">
      <c r="B260" s="94"/>
      <c r="C260" s="94"/>
      <c r="D260" s="94"/>
      <c r="E260" s="94"/>
      <c r="F260" s="94"/>
      <c r="G260" s="94"/>
      <c r="H260" s="95"/>
      <c r="I260" s="95"/>
      <c r="J260" s="95"/>
      <c r="K260" s="95"/>
      <c r="L260" s="95"/>
      <c r="M260" s="95"/>
      <c r="N260" s="95"/>
    </row>
    <row r="261" spans="2:14">
      <c r="B261" s="94"/>
      <c r="C261" s="94"/>
      <c r="D261" s="94"/>
      <c r="E261" s="94"/>
      <c r="F261" s="94"/>
      <c r="G261" s="94"/>
      <c r="H261" s="95"/>
      <c r="I261" s="95"/>
      <c r="J261" s="95"/>
      <c r="K261" s="95"/>
      <c r="L261" s="95"/>
      <c r="M261" s="95"/>
      <c r="N261" s="95"/>
    </row>
    <row r="262" spans="2:14">
      <c r="B262" s="94"/>
      <c r="C262" s="94"/>
      <c r="D262" s="94"/>
      <c r="E262" s="94"/>
      <c r="F262" s="94"/>
      <c r="G262" s="94"/>
      <c r="H262" s="95"/>
      <c r="I262" s="95"/>
      <c r="J262" s="95"/>
      <c r="K262" s="95"/>
      <c r="L262" s="95"/>
      <c r="M262" s="95"/>
      <c r="N262" s="95"/>
    </row>
    <row r="263" spans="2:14">
      <c r="B263" s="94"/>
      <c r="C263" s="94"/>
      <c r="D263" s="94"/>
      <c r="E263" s="94"/>
      <c r="F263" s="94"/>
      <c r="G263" s="94"/>
      <c r="H263" s="95"/>
      <c r="I263" s="95"/>
      <c r="J263" s="95"/>
      <c r="K263" s="95"/>
      <c r="L263" s="95"/>
      <c r="M263" s="95"/>
      <c r="N263" s="95"/>
    </row>
    <row r="264" spans="2:14">
      <c r="B264" s="94"/>
      <c r="C264" s="94"/>
      <c r="D264" s="94"/>
      <c r="E264" s="94"/>
      <c r="F264" s="94"/>
      <c r="G264" s="94"/>
      <c r="H264" s="95"/>
      <c r="I264" s="95"/>
      <c r="J264" s="95"/>
      <c r="K264" s="95"/>
      <c r="L264" s="95"/>
      <c r="M264" s="95"/>
      <c r="N264" s="95"/>
    </row>
    <row r="265" spans="2:14">
      <c r="B265" s="94"/>
      <c r="C265" s="94"/>
      <c r="D265" s="94"/>
      <c r="E265" s="94"/>
      <c r="F265" s="94"/>
      <c r="G265" s="94"/>
      <c r="H265" s="95"/>
      <c r="I265" s="95"/>
      <c r="J265" s="95"/>
      <c r="K265" s="95"/>
      <c r="L265" s="95"/>
      <c r="M265" s="95"/>
      <c r="N265" s="95"/>
    </row>
    <row r="266" spans="2:14">
      <c r="B266" s="94"/>
      <c r="C266" s="94"/>
      <c r="D266" s="94"/>
      <c r="E266" s="94"/>
      <c r="F266" s="94"/>
      <c r="G266" s="94"/>
      <c r="H266" s="95"/>
      <c r="I266" s="95"/>
      <c r="J266" s="95"/>
      <c r="K266" s="95"/>
      <c r="L266" s="95"/>
      <c r="M266" s="95"/>
      <c r="N266" s="95"/>
    </row>
    <row r="267" spans="2:14">
      <c r="B267" s="94"/>
      <c r="C267" s="94"/>
      <c r="D267" s="94"/>
      <c r="E267" s="94"/>
      <c r="F267" s="94"/>
      <c r="G267" s="94"/>
      <c r="H267" s="95"/>
      <c r="I267" s="95"/>
      <c r="J267" s="95"/>
      <c r="K267" s="95"/>
      <c r="L267" s="95"/>
      <c r="M267" s="95"/>
      <c r="N267" s="95"/>
    </row>
    <row r="268" spans="2:14">
      <c r="B268" s="94"/>
      <c r="C268" s="94"/>
      <c r="D268" s="94"/>
      <c r="E268" s="94"/>
      <c r="F268" s="94"/>
      <c r="G268" s="94"/>
      <c r="H268" s="95"/>
      <c r="I268" s="95"/>
      <c r="J268" s="95"/>
      <c r="K268" s="95"/>
      <c r="L268" s="95"/>
      <c r="M268" s="95"/>
      <c r="N268" s="95"/>
    </row>
    <row r="269" spans="2:14">
      <c r="B269" s="94"/>
      <c r="C269" s="94"/>
      <c r="D269" s="94"/>
      <c r="E269" s="94"/>
      <c r="F269" s="94"/>
      <c r="G269" s="94"/>
      <c r="H269" s="95"/>
      <c r="I269" s="95"/>
      <c r="J269" s="95"/>
      <c r="K269" s="95"/>
      <c r="L269" s="95"/>
      <c r="M269" s="95"/>
      <c r="N269" s="95"/>
    </row>
    <row r="270" spans="2:14">
      <c r="B270" s="94"/>
      <c r="C270" s="94"/>
      <c r="D270" s="94"/>
      <c r="E270" s="94"/>
      <c r="F270" s="94"/>
      <c r="G270" s="94"/>
      <c r="H270" s="95"/>
      <c r="I270" s="95"/>
      <c r="J270" s="95"/>
      <c r="K270" s="95"/>
      <c r="L270" s="95"/>
      <c r="M270" s="95"/>
      <c r="N270" s="95"/>
    </row>
    <row r="271" spans="2:14">
      <c r="B271" s="94"/>
      <c r="C271" s="94"/>
      <c r="D271" s="94"/>
      <c r="E271" s="94"/>
      <c r="F271" s="94"/>
      <c r="G271" s="94"/>
      <c r="H271" s="95"/>
      <c r="I271" s="95"/>
      <c r="J271" s="95"/>
      <c r="K271" s="95"/>
      <c r="L271" s="95"/>
      <c r="M271" s="95"/>
      <c r="N271" s="95"/>
    </row>
    <row r="272" spans="2:14">
      <c r="B272" s="94"/>
      <c r="C272" s="94"/>
      <c r="D272" s="94"/>
      <c r="E272" s="94"/>
      <c r="F272" s="94"/>
      <c r="G272" s="94"/>
      <c r="H272" s="95"/>
      <c r="I272" s="95"/>
      <c r="J272" s="95"/>
      <c r="K272" s="95"/>
      <c r="L272" s="95"/>
      <c r="M272" s="95"/>
      <c r="N272" s="95"/>
    </row>
    <row r="273" spans="2:14">
      <c r="B273" s="94"/>
      <c r="C273" s="94"/>
      <c r="D273" s="94"/>
      <c r="E273" s="94"/>
      <c r="F273" s="94"/>
      <c r="G273" s="94"/>
      <c r="H273" s="95"/>
      <c r="I273" s="95"/>
      <c r="J273" s="95"/>
      <c r="K273" s="95"/>
      <c r="L273" s="95"/>
      <c r="M273" s="95"/>
      <c r="N273" s="95"/>
    </row>
    <row r="274" spans="2:14">
      <c r="B274" s="94"/>
      <c r="C274" s="94"/>
      <c r="D274" s="94"/>
      <c r="E274" s="94"/>
      <c r="F274" s="94"/>
      <c r="G274" s="94"/>
      <c r="H274" s="95"/>
      <c r="I274" s="95"/>
      <c r="J274" s="95"/>
      <c r="K274" s="95"/>
      <c r="L274" s="95"/>
      <c r="M274" s="95"/>
      <c r="N274" s="95"/>
    </row>
    <row r="275" spans="2:14">
      <c r="B275" s="94"/>
      <c r="C275" s="94"/>
      <c r="D275" s="94"/>
      <c r="E275" s="94"/>
      <c r="F275" s="94"/>
      <c r="G275" s="94"/>
      <c r="H275" s="95"/>
      <c r="I275" s="95"/>
      <c r="J275" s="95"/>
      <c r="K275" s="95"/>
      <c r="L275" s="95"/>
      <c r="M275" s="95"/>
      <c r="N275" s="95"/>
    </row>
    <row r="276" spans="2:14">
      <c r="B276" s="94"/>
      <c r="C276" s="94"/>
      <c r="D276" s="94"/>
      <c r="E276" s="94"/>
      <c r="F276" s="94"/>
      <c r="G276" s="94"/>
      <c r="H276" s="95"/>
      <c r="I276" s="95"/>
      <c r="J276" s="95"/>
      <c r="K276" s="95"/>
      <c r="L276" s="95"/>
      <c r="M276" s="95"/>
      <c r="N276" s="95"/>
    </row>
    <row r="277" spans="2:14">
      <c r="B277" s="94"/>
      <c r="C277" s="94"/>
      <c r="D277" s="94"/>
      <c r="E277" s="94"/>
      <c r="F277" s="94"/>
      <c r="G277" s="94"/>
      <c r="H277" s="95"/>
      <c r="I277" s="95"/>
      <c r="J277" s="95"/>
      <c r="K277" s="95"/>
      <c r="L277" s="95"/>
      <c r="M277" s="95"/>
      <c r="N277" s="95"/>
    </row>
    <row r="278" spans="2:14">
      <c r="B278" s="94"/>
      <c r="C278" s="94"/>
      <c r="D278" s="94"/>
      <c r="E278" s="94"/>
      <c r="F278" s="94"/>
      <c r="G278" s="94"/>
      <c r="H278" s="95"/>
      <c r="I278" s="95"/>
      <c r="J278" s="95"/>
      <c r="K278" s="95"/>
      <c r="L278" s="95"/>
      <c r="M278" s="95"/>
      <c r="N278" s="95"/>
    </row>
    <row r="279" spans="2:14">
      <c r="B279" s="94"/>
      <c r="C279" s="94"/>
      <c r="D279" s="94"/>
      <c r="E279" s="94"/>
      <c r="F279" s="94"/>
      <c r="G279" s="94"/>
      <c r="H279" s="95"/>
      <c r="I279" s="95"/>
      <c r="J279" s="95"/>
      <c r="K279" s="95"/>
      <c r="L279" s="95"/>
      <c r="M279" s="95"/>
      <c r="N279" s="95"/>
    </row>
    <row r="280" spans="2:14">
      <c r="B280" s="94"/>
      <c r="C280" s="94"/>
      <c r="D280" s="94"/>
      <c r="E280" s="94"/>
      <c r="F280" s="94"/>
      <c r="G280" s="94"/>
      <c r="H280" s="95"/>
      <c r="I280" s="95"/>
      <c r="J280" s="95"/>
      <c r="K280" s="95"/>
      <c r="L280" s="95"/>
      <c r="M280" s="95"/>
      <c r="N280" s="95"/>
    </row>
    <row r="281" spans="2:14">
      <c r="B281" s="94"/>
      <c r="C281" s="94"/>
      <c r="D281" s="94"/>
      <c r="E281" s="94"/>
      <c r="F281" s="94"/>
      <c r="G281" s="94"/>
      <c r="H281" s="95"/>
      <c r="I281" s="95"/>
      <c r="J281" s="95"/>
      <c r="K281" s="95"/>
      <c r="L281" s="95"/>
      <c r="M281" s="95"/>
      <c r="N281" s="95"/>
    </row>
    <row r="282" spans="2:14">
      <c r="B282" s="94"/>
      <c r="C282" s="94"/>
      <c r="D282" s="94"/>
      <c r="E282" s="94"/>
      <c r="F282" s="94"/>
      <c r="G282" s="94"/>
      <c r="H282" s="95"/>
      <c r="I282" s="95"/>
      <c r="J282" s="95"/>
      <c r="K282" s="95"/>
      <c r="L282" s="95"/>
      <c r="M282" s="95"/>
      <c r="N282" s="95"/>
    </row>
    <row r="283" spans="2:14">
      <c r="B283" s="94"/>
      <c r="C283" s="94"/>
      <c r="D283" s="94"/>
      <c r="E283" s="94"/>
      <c r="F283" s="94"/>
      <c r="G283" s="94"/>
      <c r="H283" s="95"/>
      <c r="I283" s="95"/>
      <c r="J283" s="95"/>
      <c r="K283" s="95"/>
      <c r="L283" s="95"/>
      <c r="M283" s="95"/>
      <c r="N283" s="95"/>
    </row>
    <row r="284" spans="2:14">
      <c r="B284" s="94"/>
      <c r="C284" s="94"/>
      <c r="D284" s="94"/>
      <c r="E284" s="94"/>
      <c r="F284" s="94"/>
      <c r="G284" s="94"/>
      <c r="H284" s="95"/>
      <c r="I284" s="95"/>
      <c r="J284" s="95"/>
      <c r="K284" s="95"/>
      <c r="L284" s="95"/>
      <c r="M284" s="95"/>
      <c r="N284" s="95"/>
    </row>
    <row r="285" spans="2:14">
      <c r="B285" s="94"/>
      <c r="C285" s="94"/>
      <c r="D285" s="94"/>
      <c r="E285" s="94"/>
      <c r="F285" s="94"/>
      <c r="G285" s="94"/>
      <c r="H285" s="95"/>
      <c r="I285" s="95"/>
      <c r="J285" s="95"/>
      <c r="K285" s="95"/>
      <c r="L285" s="95"/>
      <c r="M285" s="95"/>
      <c r="N285" s="95"/>
    </row>
    <row r="286" spans="2:14">
      <c r="B286" s="94"/>
      <c r="C286" s="94"/>
      <c r="D286" s="94"/>
      <c r="E286" s="94"/>
      <c r="F286" s="94"/>
      <c r="G286" s="94"/>
      <c r="H286" s="95"/>
      <c r="I286" s="95"/>
      <c r="J286" s="95"/>
      <c r="K286" s="95"/>
      <c r="L286" s="95"/>
      <c r="M286" s="95"/>
      <c r="N286" s="95"/>
    </row>
    <row r="287" spans="2:14">
      <c r="B287" s="94"/>
      <c r="C287" s="94"/>
      <c r="D287" s="94"/>
      <c r="E287" s="94"/>
      <c r="F287" s="94"/>
      <c r="G287" s="94"/>
      <c r="H287" s="95"/>
      <c r="I287" s="95"/>
      <c r="J287" s="95"/>
      <c r="K287" s="95"/>
      <c r="L287" s="95"/>
      <c r="M287" s="95"/>
      <c r="N287" s="95"/>
    </row>
    <row r="288" spans="2:14">
      <c r="B288" s="94"/>
      <c r="C288" s="94"/>
      <c r="D288" s="94"/>
      <c r="E288" s="94"/>
      <c r="F288" s="94"/>
      <c r="G288" s="94"/>
      <c r="H288" s="95"/>
      <c r="I288" s="95"/>
      <c r="J288" s="95"/>
      <c r="K288" s="95"/>
      <c r="L288" s="95"/>
      <c r="M288" s="95"/>
      <c r="N288" s="95"/>
    </row>
    <row r="289" spans="2:14">
      <c r="B289" s="94"/>
      <c r="C289" s="94"/>
      <c r="D289" s="94"/>
      <c r="E289" s="94"/>
      <c r="F289" s="94"/>
      <c r="G289" s="94"/>
      <c r="H289" s="95"/>
      <c r="I289" s="95"/>
      <c r="J289" s="95"/>
      <c r="K289" s="95"/>
      <c r="L289" s="95"/>
      <c r="M289" s="95"/>
      <c r="N289" s="95"/>
    </row>
    <row r="290" spans="2:14">
      <c r="B290" s="94"/>
      <c r="C290" s="94"/>
      <c r="D290" s="94"/>
      <c r="E290" s="94"/>
      <c r="F290" s="94"/>
      <c r="G290" s="94"/>
      <c r="H290" s="95"/>
      <c r="I290" s="95"/>
      <c r="J290" s="95"/>
      <c r="K290" s="95"/>
      <c r="L290" s="95"/>
      <c r="M290" s="95"/>
      <c r="N290" s="95"/>
    </row>
    <row r="291" spans="2:14">
      <c r="B291" s="94"/>
      <c r="C291" s="94"/>
      <c r="D291" s="94"/>
      <c r="E291" s="94"/>
      <c r="F291" s="94"/>
      <c r="G291" s="94"/>
      <c r="H291" s="95"/>
      <c r="I291" s="95"/>
      <c r="J291" s="95"/>
      <c r="K291" s="95"/>
      <c r="L291" s="95"/>
      <c r="M291" s="95"/>
      <c r="N291" s="95"/>
    </row>
    <row r="292" spans="2:14">
      <c r="B292" s="94"/>
      <c r="C292" s="94"/>
      <c r="D292" s="94"/>
      <c r="E292" s="94"/>
      <c r="F292" s="94"/>
      <c r="G292" s="94"/>
      <c r="H292" s="95"/>
      <c r="I292" s="95"/>
      <c r="J292" s="95"/>
      <c r="K292" s="95"/>
      <c r="L292" s="95"/>
      <c r="M292" s="95"/>
      <c r="N292" s="95"/>
    </row>
    <row r="293" spans="2:14">
      <c r="B293" s="94"/>
      <c r="C293" s="94"/>
      <c r="D293" s="94"/>
      <c r="E293" s="94"/>
      <c r="F293" s="94"/>
      <c r="G293" s="94"/>
      <c r="H293" s="95"/>
      <c r="I293" s="95"/>
      <c r="J293" s="95"/>
      <c r="K293" s="95"/>
      <c r="L293" s="95"/>
      <c r="M293" s="95"/>
      <c r="N293" s="95"/>
    </row>
    <row r="294" spans="2:14">
      <c r="B294" s="94"/>
      <c r="C294" s="94"/>
      <c r="D294" s="94"/>
      <c r="E294" s="94"/>
      <c r="F294" s="94"/>
      <c r="G294" s="94"/>
      <c r="H294" s="95"/>
      <c r="I294" s="95"/>
      <c r="J294" s="95"/>
      <c r="K294" s="95"/>
      <c r="L294" s="95"/>
      <c r="M294" s="95"/>
      <c r="N294" s="95"/>
    </row>
    <row r="295" spans="2:14">
      <c r="B295" s="94"/>
      <c r="C295" s="94"/>
      <c r="D295" s="94"/>
      <c r="E295" s="94"/>
      <c r="F295" s="94"/>
      <c r="G295" s="94"/>
      <c r="H295" s="95"/>
      <c r="I295" s="95"/>
      <c r="J295" s="95"/>
      <c r="K295" s="95"/>
      <c r="L295" s="95"/>
      <c r="M295" s="95"/>
      <c r="N295" s="95"/>
    </row>
    <row r="296" spans="2:14">
      <c r="B296" s="94"/>
      <c r="C296" s="94"/>
      <c r="D296" s="94"/>
      <c r="E296" s="94"/>
      <c r="F296" s="94"/>
      <c r="G296" s="94"/>
      <c r="H296" s="95"/>
      <c r="I296" s="95"/>
      <c r="J296" s="95"/>
      <c r="K296" s="95"/>
      <c r="L296" s="95"/>
      <c r="M296" s="95"/>
      <c r="N296" s="95"/>
    </row>
    <row r="297" spans="2:14">
      <c r="B297" s="94"/>
      <c r="C297" s="94"/>
      <c r="D297" s="94"/>
      <c r="E297" s="94"/>
      <c r="F297" s="94"/>
      <c r="G297" s="94"/>
      <c r="H297" s="95"/>
      <c r="I297" s="95"/>
      <c r="J297" s="95"/>
      <c r="K297" s="95"/>
      <c r="L297" s="95"/>
      <c r="M297" s="95"/>
      <c r="N297" s="95"/>
    </row>
    <row r="298" spans="2:14">
      <c r="B298" s="94"/>
      <c r="C298" s="94"/>
      <c r="D298" s="94"/>
      <c r="E298" s="94"/>
      <c r="F298" s="94"/>
      <c r="G298" s="94"/>
      <c r="H298" s="95"/>
      <c r="I298" s="95"/>
      <c r="J298" s="95"/>
      <c r="K298" s="95"/>
      <c r="L298" s="95"/>
      <c r="M298" s="95"/>
      <c r="N298" s="95"/>
    </row>
    <row r="299" spans="2:14">
      <c r="B299" s="94"/>
      <c r="C299" s="94"/>
      <c r="D299" s="94"/>
      <c r="E299" s="94"/>
      <c r="F299" s="94"/>
      <c r="G299" s="94"/>
      <c r="H299" s="95"/>
      <c r="I299" s="95"/>
      <c r="J299" s="95"/>
      <c r="K299" s="95"/>
      <c r="L299" s="95"/>
      <c r="M299" s="95"/>
      <c r="N299" s="95"/>
    </row>
    <row r="300" spans="2:14">
      <c r="B300" s="94"/>
      <c r="C300" s="94"/>
      <c r="D300" s="94"/>
      <c r="E300" s="94"/>
      <c r="F300" s="94"/>
      <c r="G300" s="94"/>
      <c r="H300" s="95"/>
      <c r="I300" s="95"/>
      <c r="J300" s="95"/>
      <c r="K300" s="95"/>
      <c r="L300" s="95"/>
      <c r="M300" s="95"/>
      <c r="N300" s="95"/>
    </row>
    <row r="301" spans="2:14">
      <c r="B301" s="94"/>
      <c r="C301" s="94"/>
      <c r="D301" s="94"/>
      <c r="E301" s="94"/>
      <c r="F301" s="94"/>
      <c r="G301" s="94"/>
      <c r="H301" s="95"/>
      <c r="I301" s="95"/>
      <c r="J301" s="95"/>
      <c r="K301" s="95"/>
      <c r="L301" s="95"/>
      <c r="M301" s="95"/>
      <c r="N301" s="95"/>
    </row>
    <row r="302" spans="2:14">
      <c r="B302" s="94"/>
      <c r="C302" s="94"/>
      <c r="D302" s="94"/>
      <c r="E302" s="94"/>
      <c r="F302" s="94"/>
      <c r="G302" s="94"/>
      <c r="H302" s="95"/>
      <c r="I302" s="95"/>
      <c r="J302" s="95"/>
      <c r="K302" s="95"/>
      <c r="L302" s="95"/>
      <c r="M302" s="95"/>
      <c r="N302" s="95"/>
    </row>
    <row r="303" spans="2:14">
      <c r="B303" s="94"/>
      <c r="C303" s="94"/>
      <c r="D303" s="94"/>
      <c r="E303" s="94"/>
      <c r="F303" s="94"/>
      <c r="G303" s="94"/>
      <c r="H303" s="95"/>
      <c r="I303" s="95"/>
      <c r="J303" s="95"/>
      <c r="K303" s="95"/>
      <c r="L303" s="95"/>
      <c r="M303" s="95"/>
      <c r="N303" s="95"/>
    </row>
    <row r="304" spans="2:14">
      <c r="B304" s="94"/>
      <c r="C304" s="94"/>
      <c r="D304" s="94"/>
      <c r="E304" s="94"/>
      <c r="F304" s="94"/>
      <c r="G304" s="94"/>
      <c r="H304" s="95"/>
      <c r="I304" s="95"/>
      <c r="J304" s="95"/>
      <c r="K304" s="95"/>
      <c r="L304" s="95"/>
      <c r="M304" s="95"/>
      <c r="N304" s="95"/>
    </row>
    <row r="305" spans="2:14">
      <c r="B305" s="94"/>
      <c r="C305" s="94"/>
      <c r="D305" s="94"/>
      <c r="E305" s="94"/>
      <c r="F305" s="94"/>
      <c r="G305" s="94"/>
      <c r="H305" s="95"/>
      <c r="I305" s="95"/>
      <c r="J305" s="95"/>
      <c r="K305" s="95"/>
      <c r="L305" s="95"/>
      <c r="M305" s="95"/>
      <c r="N305" s="95"/>
    </row>
    <row r="306" spans="2:14">
      <c r="B306" s="94"/>
      <c r="C306" s="94"/>
      <c r="D306" s="94"/>
      <c r="E306" s="94"/>
      <c r="F306" s="94"/>
      <c r="G306" s="94"/>
      <c r="H306" s="95"/>
      <c r="I306" s="95"/>
      <c r="J306" s="95"/>
      <c r="K306" s="95"/>
      <c r="L306" s="95"/>
      <c r="M306" s="95"/>
      <c r="N306" s="95"/>
    </row>
    <row r="307" spans="2:14">
      <c r="B307" s="94"/>
      <c r="C307" s="94"/>
      <c r="D307" s="94"/>
      <c r="E307" s="94"/>
      <c r="F307" s="94"/>
      <c r="G307" s="94"/>
      <c r="H307" s="95"/>
      <c r="I307" s="95"/>
      <c r="J307" s="95"/>
      <c r="K307" s="95"/>
      <c r="L307" s="95"/>
      <c r="M307" s="95"/>
      <c r="N307" s="95"/>
    </row>
    <row r="308" spans="2:14">
      <c r="B308" s="94"/>
      <c r="C308" s="94"/>
      <c r="D308" s="94"/>
      <c r="E308" s="94"/>
      <c r="F308" s="94"/>
      <c r="G308" s="94"/>
      <c r="H308" s="95"/>
      <c r="I308" s="95"/>
      <c r="J308" s="95"/>
      <c r="K308" s="95"/>
      <c r="L308" s="95"/>
      <c r="M308" s="95"/>
      <c r="N308" s="95"/>
    </row>
    <row r="309" spans="2:14">
      <c r="B309" s="94"/>
      <c r="C309" s="94"/>
      <c r="D309" s="94"/>
      <c r="E309" s="94"/>
      <c r="F309" s="94"/>
      <c r="G309" s="94"/>
      <c r="H309" s="95"/>
      <c r="I309" s="95"/>
      <c r="J309" s="95"/>
      <c r="K309" s="95"/>
      <c r="L309" s="95"/>
      <c r="M309" s="95"/>
      <c r="N309" s="95"/>
    </row>
    <row r="310" spans="2:14">
      <c r="B310" s="94"/>
      <c r="C310" s="94"/>
      <c r="D310" s="94"/>
      <c r="E310" s="94"/>
      <c r="F310" s="94"/>
      <c r="G310" s="94"/>
      <c r="H310" s="95"/>
      <c r="I310" s="95"/>
      <c r="J310" s="95"/>
      <c r="K310" s="95"/>
      <c r="L310" s="95"/>
      <c r="M310" s="95"/>
      <c r="N310" s="95"/>
    </row>
    <row r="311" spans="2:14">
      <c r="B311" s="94"/>
      <c r="C311" s="94"/>
      <c r="D311" s="94"/>
      <c r="E311" s="94"/>
      <c r="F311" s="94"/>
      <c r="G311" s="94"/>
      <c r="H311" s="95"/>
      <c r="I311" s="95"/>
      <c r="J311" s="95"/>
      <c r="K311" s="95"/>
      <c r="L311" s="95"/>
      <c r="M311" s="95"/>
      <c r="N311" s="95"/>
    </row>
    <row r="312" spans="2:14">
      <c r="B312" s="94"/>
      <c r="C312" s="94"/>
      <c r="D312" s="94"/>
      <c r="E312" s="94"/>
      <c r="F312" s="94"/>
      <c r="G312" s="94"/>
      <c r="H312" s="95"/>
      <c r="I312" s="95"/>
      <c r="J312" s="95"/>
      <c r="K312" s="95"/>
      <c r="L312" s="95"/>
      <c r="M312" s="95"/>
      <c r="N312" s="95"/>
    </row>
    <row r="313" spans="2:14">
      <c r="B313" s="94"/>
      <c r="C313" s="94"/>
      <c r="D313" s="94"/>
      <c r="E313" s="94"/>
      <c r="F313" s="94"/>
      <c r="G313" s="94"/>
      <c r="H313" s="95"/>
      <c r="I313" s="95"/>
      <c r="J313" s="95"/>
      <c r="K313" s="95"/>
      <c r="L313" s="95"/>
      <c r="M313" s="95"/>
      <c r="N313" s="95"/>
    </row>
    <row r="314" spans="2:14">
      <c r="B314" s="94"/>
      <c r="C314" s="94"/>
      <c r="D314" s="94"/>
      <c r="E314" s="94"/>
      <c r="F314" s="94"/>
      <c r="G314" s="94"/>
      <c r="H314" s="95"/>
      <c r="I314" s="95"/>
      <c r="J314" s="95"/>
      <c r="K314" s="95"/>
      <c r="L314" s="95"/>
      <c r="M314" s="95"/>
      <c r="N314" s="95"/>
    </row>
    <row r="315" spans="2:14">
      <c r="B315" s="94"/>
      <c r="C315" s="94"/>
      <c r="D315" s="94"/>
      <c r="E315" s="94"/>
      <c r="F315" s="94"/>
      <c r="G315" s="94"/>
      <c r="H315" s="95"/>
      <c r="I315" s="95"/>
      <c r="J315" s="95"/>
      <c r="K315" s="95"/>
      <c r="L315" s="95"/>
      <c r="M315" s="95"/>
      <c r="N315" s="95"/>
    </row>
    <row r="316" spans="2:14">
      <c r="B316" s="94"/>
      <c r="C316" s="94"/>
      <c r="D316" s="94"/>
      <c r="E316" s="94"/>
      <c r="F316" s="94"/>
      <c r="G316" s="94"/>
      <c r="H316" s="95"/>
      <c r="I316" s="95"/>
      <c r="J316" s="95"/>
      <c r="K316" s="95"/>
      <c r="L316" s="95"/>
      <c r="M316" s="95"/>
      <c r="N316" s="95"/>
    </row>
    <row r="317" spans="2:14">
      <c r="B317" s="94"/>
      <c r="C317" s="94"/>
      <c r="D317" s="94"/>
      <c r="E317" s="94"/>
      <c r="F317" s="94"/>
      <c r="G317" s="94"/>
      <c r="H317" s="95"/>
      <c r="I317" s="95"/>
      <c r="J317" s="95"/>
      <c r="K317" s="95"/>
      <c r="L317" s="95"/>
      <c r="M317" s="95"/>
      <c r="N317" s="95"/>
    </row>
    <row r="318" spans="2:14">
      <c r="B318" s="94"/>
      <c r="C318" s="94"/>
      <c r="D318" s="94"/>
      <c r="E318" s="94"/>
      <c r="F318" s="94"/>
      <c r="G318" s="94"/>
      <c r="H318" s="95"/>
      <c r="I318" s="95"/>
      <c r="J318" s="95"/>
      <c r="K318" s="95"/>
      <c r="L318" s="95"/>
      <c r="M318" s="95"/>
      <c r="N318" s="95"/>
    </row>
    <row r="319" spans="2:14">
      <c r="B319" s="94"/>
      <c r="C319" s="94"/>
      <c r="D319" s="94"/>
      <c r="E319" s="94"/>
      <c r="F319" s="94"/>
      <c r="G319" s="94"/>
      <c r="H319" s="95"/>
      <c r="I319" s="95"/>
      <c r="J319" s="95"/>
      <c r="K319" s="95"/>
      <c r="L319" s="95"/>
      <c r="M319" s="95"/>
      <c r="N319" s="95"/>
    </row>
    <row r="320" spans="2:14">
      <c r="B320" s="94"/>
      <c r="C320" s="94"/>
      <c r="D320" s="94"/>
      <c r="E320" s="94"/>
      <c r="F320" s="94"/>
      <c r="G320" s="94"/>
      <c r="H320" s="95"/>
      <c r="I320" s="95"/>
      <c r="J320" s="95"/>
      <c r="K320" s="95"/>
      <c r="L320" s="95"/>
      <c r="M320" s="95"/>
      <c r="N320" s="95"/>
    </row>
    <row r="321" spans="2:14">
      <c r="B321" s="94"/>
      <c r="C321" s="94"/>
      <c r="D321" s="94"/>
      <c r="E321" s="94"/>
      <c r="F321" s="94"/>
      <c r="G321" s="94"/>
      <c r="H321" s="95"/>
      <c r="I321" s="95"/>
      <c r="J321" s="95"/>
      <c r="K321" s="95"/>
      <c r="L321" s="95"/>
      <c r="M321" s="95"/>
      <c r="N321" s="95"/>
    </row>
    <row r="322" spans="2:14">
      <c r="B322" s="94"/>
      <c r="C322" s="94"/>
      <c r="D322" s="94"/>
      <c r="E322" s="94"/>
      <c r="F322" s="94"/>
      <c r="G322" s="94"/>
      <c r="H322" s="95"/>
      <c r="I322" s="95"/>
      <c r="J322" s="95"/>
      <c r="K322" s="95"/>
      <c r="L322" s="95"/>
      <c r="M322" s="95"/>
      <c r="N322" s="95"/>
    </row>
    <row r="323" spans="2:14">
      <c r="B323" s="94"/>
      <c r="C323" s="94"/>
      <c r="D323" s="94"/>
      <c r="E323" s="94"/>
      <c r="F323" s="94"/>
      <c r="G323" s="94"/>
      <c r="H323" s="95"/>
      <c r="I323" s="95"/>
      <c r="J323" s="95"/>
      <c r="K323" s="95"/>
      <c r="L323" s="95"/>
      <c r="M323" s="95"/>
      <c r="N323" s="95"/>
    </row>
    <row r="324" spans="2:14">
      <c r="B324" s="94"/>
      <c r="C324" s="94"/>
      <c r="D324" s="94"/>
      <c r="E324" s="94"/>
      <c r="F324" s="94"/>
      <c r="G324" s="94"/>
      <c r="H324" s="95"/>
      <c r="I324" s="95"/>
      <c r="J324" s="95"/>
      <c r="K324" s="95"/>
      <c r="L324" s="95"/>
      <c r="M324" s="95"/>
      <c r="N324" s="95"/>
    </row>
    <row r="325" spans="2:14">
      <c r="B325" s="94"/>
      <c r="C325" s="94"/>
      <c r="D325" s="94"/>
      <c r="E325" s="94"/>
      <c r="F325" s="94"/>
      <c r="G325" s="94"/>
      <c r="H325" s="95"/>
      <c r="I325" s="95"/>
      <c r="J325" s="95"/>
      <c r="K325" s="95"/>
      <c r="L325" s="95"/>
      <c r="M325" s="95"/>
      <c r="N325" s="95"/>
    </row>
    <row r="326" spans="2:14">
      <c r="B326" s="94"/>
      <c r="C326" s="94"/>
      <c r="D326" s="94"/>
      <c r="E326" s="94"/>
      <c r="F326" s="94"/>
      <c r="G326" s="94"/>
      <c r="H326" s="95"/>
      <c r="I326" s="95"/>
      <c r="J326" s="95"/>
      <c r="K326" s="95"/>
      <c r="L326" s="95"/>
      <c r="M326" s="95"/>
      <c r="N326" s="95"/>
    </row>
    <row r="327" spans="2:14">
      <c r="B327" s="94"/>
      <c r="C327" s="94"/>
      <c r="D327" s="94"/>
      <c r="E327" s="94"/>
      <c r="F327" s="94"/>
      <c r="G327" s="94"/>
      <c r="H327" s="95"/>
      <c r="I327" s="95"/>
      <c r="J327" s="95"/>
      <c r="K327" s="95"/>
      <c r="L327" s="95"/>
      <c r="M327" s="95"/>
      <c r="N327" s="95"/>
    </row>
    <row r="328" spans="2:14">
      <c r="B328" s="94"/>
      <c r="C328" s="94"/>
      <c r="D328" s="94"/>
      <c r="E328" s="94"/>
      <c r="F328" s="94"/>
      <c r="G328" s="94"/>
      <c r="H328" s="95"/>
      <c r="I328" s="95"/>
      <c r="J328" s="95"/>
      <c r="K328" s="95"/>
      <c r="L328" s="95"/>
      <c r="M328" s="95"/>
      <c r="N328" s="95"/>
    </row>
    <row r="329" spans="2:14">
      <c r="B329" s="94"/>
      <c r="C329" s="94"/>
      <c r="D329" s="94"/>
      <c r="E329" s="94"/>
      <c r="F329" s="94"/>
      <c r="G329" s="94"/>
      <c r="H329" s="95"/>
      <c r="I329" s="95"/>
      <c r="J329" s="95"/>
      <c r="K329" s="95"/>
      <c r="L329" s="95"/>
      <c r="M329" s="95"/>
      <c r="N329" s="95"/>
    </row>
    <row r="330" spans="2:14">
      <c r="B330" s="94"/>
      <c r="C330" s="94"/>
      <c r="D330" s="94"/>
      <c r="E330" s="94"/>
      <c r="F330" s="94"/>
      <c r="G330" s="94"/>
      <c r="H330" s="95"/>
      <c r="I330" s="95"/>
      <c r="J330" s="95"/>
      <c r="K330" s="95"/>
      <c r="L330" s="95"/>
      <c r="M330" s="95"/>
      <c r="N330" s="95"/>
    </row>
    <row r="331" spans="2:14">
      <c r="B331" s="94"/>
      <c r="C331" s="94"/>
      <c r="D331" s="94"/>
      <c r="E331" s="94"/>
      <c r="F331" s="94"/>
      <c r="G331" s="94"/>
      <c r="H331" s="95"/>
      <c r="I331" s="95"/>
      <c r="J331" s="95"/>
      <c r="K331" s="95"/>
      <c r="L331" s="95"/>
      <c r="M331" s="95"/>
      <c r="N331" s="95"/>
    </row>
    <row r="332" spans="2:14">
      <c r="B332" s="94"/>
      <c r="C332" s="94"/>
      <c r="D332" s="94"/>
      <c r="E332" s="94"/>
      <c r="F332" s="94"/>
      <c r="G332" s="94"/>
      <c r="H332" s="95"/>
      <c r="I332" s="95"/>
      <c r="J332" s="95"/>
      <c r="K332" s="95"/>
      <c r="L332" s="95"/>
      <c r="M332" s="95"/>
      <c r="N332" s="95"/>
    </row>
    <row r="333" spans="2:14">
      <c r="B333" s="94"/>
      <c r="C333" s="94"/>
      <c r="D333" s="94"/>
      <c r="E333" s="94"/>
      <c r="F333" s="94"/>
      <c r="G333" s="94"/>
      <c r="H333" s="95"/>
      <c r="I333" s="95"/>
      <c r="J333" s="95"/>
      <c r="K333" s="95"/>
      <c r="L333" s="95"/>
      <c r="M333" s="95"/>
      <c r="N333" s="95"/>
    </row>
    <row r="334" spans="2:14">
      <c r="B334" s="94"/>
      <c r="C334" s="94"/>
      <c r="D334" s="94"/>
      <c r="E334" s="94"/>
      <c r="F334" s="94"/>
      <c r="G334" s="94"/>
      <c r="H334" s="95"/>
      <c r="I334" s="95"/>
      <c r="J334" s="95"/>
      <c r="K334" s="95"/>
      <c r="L334" s="95"/>
      <c r="M334" s="95"/>
      <c r="N334" s="95"/>
    </row>
    <row r="335" spans="2:14">
      <c r="B335" s="94"/>
      <c r="C335" s="94"/>
      <c r="D335" s="94"/>
      <c r="E335" s="94"/>
      <c r="F335" s="94"/>
      <c r="G335" s="94"/>
      <c r="H335" s="95"/>
      <c r="I335" s="95"/>
      <c r="J335" s="95"/>
      <c r="K335" s="95"/>
      <c r="L335" s="95"/>
      <c r="M335" s="95"/>
      <c r="N335" s="95"/>
    </row>
    <row r="336" spans="2:14">
      <c r="B336" s="94"/>
      <c r="C336" s="94"/>
      <c r="D336" s="94"/>
      <c r="E336" s="94"/>
      <c r="F336" s="94"/>
      <c r="G336" s="94"/>
      <c r="H336" s="95"/>
      <c r="I336" s="95"/>
      <c r="J336" s="95"/>
      <c r="K336" s="95"/>
      <c r="L336" s="95"/>
      <c r="M336" s="95"/>
      <c r="N336" s="95"/>
    </row>
    <row r="337" spans="2:14">
      <c r="B337" s="94"/>
      <c r="C337" s="94"/>
      <c r="D337" s="94"/>
      <c r="E337" s="94"/>
      <c r="F337" s="94"/>
      <c r="G337" s="94"/>
      <c r="H337" s="95"/>
      <c r="I337" s="95"/>
      <c r="J337" s="95"/>
      <c r="K337" s="95"/>
      <c r="L337" s="95"/>
      <c r="M337" s="95"/>
      <c r="N337" s="95"/>
    </row>
    <row r="338" spans="2:14">
      <c r="B338" s="94"/>
      <c r="C338" s="94"/>
      <c r="D338" s="94"/>
      <c r="E338" s="94"/>
      <c r="F338" s="94"/>
      <c r="G338" s="94"/>
      <c r="H338" s="95"/>
      <c r="I338" s="95"/>
      <c r="J338" s="95"/>
      <c r="K338" s="95"/>
      <c r="L338" s="95"/>
      <c r="M338" s="95"/>
      <c r="N338" s="95"/>
    </row>
    <row r="339" spans="2:14">
      <c r="B339" s="94"/>
      <c r="C339" s="94"/>
      <c r="D339" s="94"/>
      <c r="E339" s="94"/>
      <c r="F339" s="94"/>
      <c r="G339" s="94"/>
      <c r="H339" s="95"/>
      <c r="I339" s="95"/>
      <c r="J339" s="95"/>
      <c r="K339" s="95"/>
      <c r="L339" s="95"/>
      <c r="M339" s="95"/>
      <c r="N339" s="95"/>
    </row>
    <row r="340" spans="2:14">
      <c r="B340" s="94"/>
      <c r="C340" s="94"/>
      <c r="D340" s="94"/>
      <c r="E340" s="94"/>
      <c r="F340" s="94"/>
      <c r="G340" s="94"/>
      <c r="H340" s="95"/>
      <c r="I340" s="95"/>
      <c r="J340" s="95"/>
      <c r="K340" s="95"/>
      <c r="L340" s="95"/>
      <c r="M340" s="95"/>
      <c r="N340" s="95"/>
    </row>
    <row r="341" spans="2:14">
      <c r="B341" s="94"/>
      <c r="C341" s="94"/>
      <c r="D341" s="94"/>
      <c r="E341" s="94"/>
      <c r="F341" s="94"/>
      <c r="G341" s="94"/>
      <c r="H341" s="95"/>
      <c r="I341" s="95"/>
      <c r="J341" s="95"/>
      <c r="K341" s="95"/>
      <c r="L341" s="95"/>
      <c r="M341" s="95"/>
      <c r="N341" s="95"/>
    </row>
    <row r="342" spans="2:14">
      <c r="B342" s="94"/>
      <c r="C342" s="94"/>
      <c r="D342" s="94"/>
      <c r="E342" s="94"/>
      <c r="F342" s="94"/>
      <c r="G342" s="94"/>
      <c r="H342" s="95"/>
      <c r="I342" s="95"/>
      <c r="J342" s="95"/>
      <c r="K342" s="95"/>
      <c r="L342" s="95"/>
      <c r="M342" s="95"/>
      <c r="N342" s="95"/>
    </row>
    <row r="343" spans="2:14">
      <c r="B343" s="94"/>
      <c r="C343" s="94"/>
      <c r="D343" s="94"/>
      <c r="E343" s="94"/>
      <c r="F343" s="94"/>
      <c r="G343" s="94"/>
      <c r="H343" s="95"/>
      <c r="I343" s="95"/>
      <c r="J343" s="95"/>
      <c r="K343" s="95"/>
      <c r="L343" s="95"/>
      <c r="M343" s="95"/>
      <c r="N343" s="95"/>
    </row>
    <row r="344" spans="2:14">
      <c r="B344" s="94"/>
      <c r="C344" s="94"/>
      <c r="D344" s="94"/>
      <c r="E344" s="94"/>
      <c r="F344" s="94"/>
      <c r="G344" s="94"/>
      <c r="H344" s="95"/>
      <c r="I344" s="95"/>
      <c r="J344" s="95"/>
      <c r="K344" s="95"/>
      <c r="L344" s="95"/>
      <c r="M344" s="95"/>
      <c r="N344" s="95"/>
    </row>
    <row r="345" spans="2:14">
      <c r="B345" s="94"/>
      <c r="C345" s="94"/>
      <c r="D345" s="94"/>
      <c r="E345" s="94"/>
      <c r="F345" s="94"/>
      <c r="G345" s="94"/>
      <c r="H345" s="95"/>
      <c r="I345" s="95"/>
      <c r="J345" s="95"/>
      <c r="K345" s="95"/>
      <c r="L345" s="95"/>
      <c r="M345" s="95"/>
      <c r="N345" s="95"/>
    </row>
    <row r="346" spans="2:14">
      <c r="B346" s="94"/>
      <c r="C346" s="94"/>
      <c r="D346" s="94"/>
      <c r="E346" s="94"/>
      <c r="F346" s="94"/>
      <c r="G346" s="94"/>
      <c r="H346" s="95"/>
      <c r="I346" s="95"/>
      <c r="J346" s="95"/>
      <c r="K346" s="95"/>
      <c r="L346" s="95"/>
      <c r="M346" s="95"/>
      <c r="N346" s="95"/>
    </row>
    <row r="347" spans="2:14">
      <c r="B347" s="94"/>
      <c r="C347" s="94"/>
      <c r="D347" s="94"/>
      <c r="E347" s="94"/>
      <c r="F347" s="94"/>
      <c r="G347" s="94"/>
      <c r="H347" s="95"/>
      <c r="I347" s="95"/>
      <c r="J347" s="95"/>
      <c r="K347" s="95"/>
      <c r="L347" s="95"/>
      <c r="M347" s="95"/>
      <c r="N347" s="95"/>
    </row>
    <row r="348" spans="2:14">
      <c r="B348" s="94"/>
      <c r="C348" s="94"/>
      <c r="D348" s="94"/>
      <c r="E348" s="94"/>
      <c r="F348" s="94"/>
      <c r="G348" s="94"/>
      <c r="H348" s="95"/>
      <c r="I348" s="95"/>
      <c r="J348" s="95"/>
      <c r="K348" s="95"/>
      <c r="L348" s="95"/>
      <c r="M348" s="95"/>
      <c r="N348" s="95"/>
    </row>
    <row r="349" spans="2:14">
      <c r="B349" s="94"/>
      <c r="C349" s="94"/>
      <c r="D349" s="94"/>
      <c r="E349" s="94"/>
      <c r="F349" s="94"/>
      <c r="G349" s="94"/>
      <c r="H349" s="95"/>
      <c r="I349" s="95"/>
      <c r="J349" s="95"/>
      <c r="K349" s="95"/>
      <c r="L349" s="95"/>
      <c r="M349" s="95"/>
      <c r="N349" s="95"/>
    </row>
    <row r="350" spans="2:14">
      <c r="B350" s="94"/>
      <c r="C350" s="94"/>
      <c r="D350" s="94"/>
      <c r="E350" s="94"/>
      <c r="F350" s="94"/>
      <c r="G350" s="94"/>
      <c r="H350" s="95"/>
      <c r="I350" s="95"/>
      <c r="J350" s="95"/>
      <c r="K350" s="95"/>
      <c r="L350" s="95"/>
      <c r="M350" s="95"/>
      <c r="N350" s="95"/>
    </row>
    <row r="351" spans="2:14">
      <c r="B351" s="94"/>
      <c r="C351" s="94"/>
      <c r="D351" s="94"/>
      <c r="E351" s="94"/>
      <c r="F351" s="94"/>
      <c r="G351" s="94"/>
      <c r="H351" s="95"/>
      <c r="I351" s="95"/>
      <c r="J351" s="95"/>
      <c r="K351" s="95"/>
      <c r="L351" s="95"/>
      <c r="M351" s="95"/>
      <c r="N351" s="95"/>
    </row>
    <row r="352" spans="2:14">
      <c r="B352" s="94"/>
      <c r="C352" s="94"/>
      <c r="D352" s="94"/>
      <c r="E352" s="94"/>
      <c r="F352" s="94"/>
      <c r="G352" s="94"/>
      <c r="H352" s="95"/>
      <c r="I352" s="95"/>
      <c r="J352" s="95"/>
      <c r="K352" s="95"/>
      <c r="L352" s="95"/>
      <c r="M352" s="95"/>
      <c r="N352" s="95"/>
    </row>
    <row r="353" spans="2:14">
      <c r="B353" s="94"/>
      <c r="C353" s="94"/>
      <c r="D353" s="94"/>
      <c r="E353" s="94"/>
      <c r="F353" s="94"/>
      <c r="G353" s="94"/>
      <c r="H353" s="95"/>
      <c r="I353" s="95"/>
      <c r="J353" s="95"/>
      <c r="K353" s="95"/>
      <c r="L353" s="95"/>
      <c r="M353" s="95"/>
      <c r="N353" s="95"/>
    </row>
    <row r="354" spans="2:14">
      <c r="B354" s="94"/>
      <c r="C354" s="94"/>
      <c r="D354" s="94"/>
      <c r="E354" s="94"/>
      <c r="F354" s="94"/>
      <c r="G354" s="94"/>
      <c r="H354" s="95"/>
      <c r="I354" s="95"/>
      <c r="J354" s="95"/>
      <c r="K354" s="95"/>
      <c r="L354" s="95"/>
      <c r="M354" s="95"/>
      <c r="N354" s="95"/>
    </row>
    <row r="355" spans="2:14">
      <c r="B355" s="94"/>
      <c r="C355" s="94"/>
      <c r="D355" s="94"/>
      <c r="E355" s="94"/>
      <c r="F355" s="94"/>
      <c r="G355" s="94"/>
      <c r="H355" s="95"/>
      <c r="I355" s="95"/>
      <c r="J355" s="95"/>
      <c r="K355" s="95"/>
      <c r="L355" s="95"/>
      <c r="M355" s="95"/>
      <c r="N355" s="95"/>
    </row>
    <row r="356" spans="2:14">
      <c r="B356" s="94"/>
      <c r="C356" s="94"/>
      <c r="D356" s="94"/>
      <c r="E356" s="94"/>
      <c r="F356" s="94"/>
      <c r="G356" s="94"/>
      <c r="H356" s="95"/>
      <c r="I356" s="95"/>
      <c r="J356" s="95"/>
      <c r="K356" s="95"/>
      <c r="L356" s="95"/>
      <c r="M356" s="95"/>
      <c r="N356" s="95"/>
    </row>
    <row r="357" spans="2:14">
      <c r="B357" s="94"/>
      <c r="C357" s="94"/>
      <c r="D357" s="94"/>
      <c r="E357" s="94"/>
      <c r="F357" s="94"/>
      <c r="G357" s="94"/>
      <c r="H357" s="95"/>
      <c r="I357" s="95"/>
      <c r="J357" s="95"/>
      <c r="K357" s="95"/>
      <c r="L357" s="95"/>
      <c r="M357" s="95"/>
      <c r="N357" s="95"/>
    </row>
    <row r="358" spans="2:14">
      <c r="B358" s="94"/>
      <c r="C358" s="94"/>
      <c r="D358" s="94"/>
      <c r="E358" s="94"/>
      <c r="F358" s="94"/>
      <c r="G358" s="94"/>
      <c r="H358" s="95"/>
      <c r="I358" s="95"/>
      <c r="J358" s="95"/>
      <c r="K358" s="95"/>
      <c r="L358" s="95"/>
      <c r="M358" s="95"/>
      <c r="N358" s="95"/>
    </row>
    <row r="359" spans="2:14">
      <c r="B359" s="94"/>
      <c r="C359" s="94"/>
      <c r="D359" s="94"/>
      <c r="E359" s="94"/>
      <c r="F359" s="94"/>
      <c r="G359" s="94"/>
      <c r="H359" s="95"/>
      <c r="I359" s="95"/>
      <c r="J359" s="95"/>
      <c r="K359" s="95"/>
      <c r="L359" s="95"/>
      <c r="M359" s="95"/>
      <c r="N359" s="95"/>
    </row>
    <row r="360" spans="2:14">
      <c r="B360" s="94"/>
      <c r="C360" s="94"/>
      <c r="D360" s="94"/>
      <c r="E360" s="94"/>
      <c r="F360" s="94"/>
      <c r="G360" s="94"/>
      <c r="H360" s="95"/>
      <c r="I360" s="95"/>
      <c r="J360" s="95"/>
      <c r="K360" s="95"/>
      <c r="L360" s="95"/>
      <c r="M360" s="95"/>
      <c r="N360" s="95"/>
    </row>
    <row r="361" spans="2:14">
      <c r="B361" s="94"/>
      <c r="C361" s="94"/>
      <c r="D361" s="94"/>
      <c r="E361" s="94"/>
      <c r="F361" s="94"/>
      <c r="G361" s="94"/>
      <c r="H361" s="95"/>
      <c r="I361" s="95"/>
      <c r="J361" s="95"/>
      <c r="K361" s="95"/>
      <c r="L361" s="95"/>
      <c r="M361" s="95"/>
      <c r="N361" s="95"/>
    </row>
    <row r="362" spans="2:14">
      <c r="B362" s="94"/>
      <c r="C362" s="94"/>
      <c r="D362" s="94"/>
      <c r="E362" s="94"/>
      <c r="F362" s="94"/>
      <c r="G362" s="94"/>
      <c r="H362" s="95"/>
      <c r="I362" s="95"/>
      <c r="J362" s="95"/>
      <c r="K362" s="95"/>
      <c r="L362" s="95"/>
      <c r="M362" s="95"/>
      <c r="N362" s="95"/>
    </row>
    <row r="363" spans="2:14">
      <c r="B363" s="94"/>
      <c r="C363" s="94"/>
      <c r="D363" s="94"/>
      <c r="E363" s="94"/>
      <c r="F363" s="94"/>
      <c r="G363" s="94"/>
      <c r="H363" s="95"/>
      <c r="I363" s="95"/>
      <c r="J363" s="95"/>
      <c r="K363" s="95"/>
      <c r="L363" s="95"/>
      <c r="M363" s="95"/>
      <c r="N363" s="95"/>
    </row>
    <row r="364" spans="2:14">
      <c r="B364" s="94"/>
      <c r="C364" s="94"/>
      <c r="D364" s="94"/>
      <c r="E364" s="94"/>
      <c r="F364" s="94"/>
      <c r="G364" s="94"/>
      <c r="H364" s="95"/>
      <c r="I364" s="95"/>
      <c r="J364" s="95"/>
      <c r="K364" s="95"/>
      <c r="L364" s="95"/>
      <c r="M364" s="95"/>
      <c r="N364" s="95"/>
    </row>
    <row r="365" spans="2:14">
      <c r="B365" s="94"/>
      <c r="C365" s="94"/>
      <c r="D365" s="94"/>
      <c r="E365" s="94"/>
      <c r="F365" s="94"/>
      <c r="G365" s="94"/>
      <c r="H365" s="95"/>
      <c r="I365" s="95"/>
      <c r="J365" s="95"/>
      <c r="K365" s="95"/>
      <c r="L365" s="95"/>
      <c r="M365" s="95"/>
      <c r="N365" s="95"/>
    </row>
    <row r="366" spans="2:14">
      <c r="B366" s="94"/>
      <c r="C366" s="94"/>
      <c r="D366" s="94"/>
      <c r="E366" s="94"/>
      <c r="F366" s="94"/>
      <c r="G366" s="94"/>
      <c r="H366" s="95"/>
      <c r="I366" s="95"/>
      <c r="J366" s="95"/>
      <c r="K366" s="95"/>
      <c r="L366" s="95"/>
      <c r="M366" s="95"/>
      <c r="N366" s="95"/>
    </row>
    <row r="367" spans="2:14">
      <c r="B367" s="94"/>
      <c r="C367" s="94"/>
      <c r="D367" s="94"/>
      <c r="E367" s="94"/>
      <c r="F367" s="94"/>
      <c r="G367" s="94"/>
      <c r="H367" s="95"/>
      <c r="I367" s="95"/>
      <c r="J367" s="95"/>
      <c r="K367" s="95"/>
      <c r="L367" s="95"/>
      <c r="M367" s="95"/>
      <c r="N367" s="95"/>
    </row>
    <row r="368" spans="2:14">
      <c r="B368" s="94"/>
      <c r="C368" s="94"/>
      <c r="D368" s="94"/>
      <c r="E368" s="94"/>
      <c r="F368" s="94"/>
      <c r="G368" s="94"/>
      <c r="H368" s="95"/>
      <c r="I368" s="95"/>
      <c r="J368" s="95"/>
      <c r="K368" s="95"/>
      <c r="L368" s="95"/>
      <c r="M368" s="95"/>
      <c r="N368" s="95"/>
    </row>
    <row r="369" spans="2:14">
      <c r="B369" s="94"/>
      <c r="C369" s="94"/>
      <c r="D369" s="94"/>
      <c r="E369" s="94"/>
      <c r="F369" s="94"/>
      <c r="G369" s="94"/>
      <c r="H369" s="95"/>
      <c r="I369" s="95"/>
      <c r="J369" s="95"/>
      <c r="K369" s="95"/>
      <c r="L369" s="95"/>
      <c r="M369" s="95"/>
      <c r="N369" s="95"/>
    </row>
    <row r="370" spans="2:14">
      <c r="B370" s="94"/>
      <c r="C370" s="94"/>
      <c r="D370" s="94"/>
      <c r="E370" s="94"/>
      <c r="F370" s="94"/>
      <c r="G370" s="94"/>
      <c r="H370" s="95"/>
      <c r="I370" s="95"/>
      <c r="J370" s="95"/>
      <c r="K370" s="95"/>
      <c r="L370" s="95"/>
      <c r="M370" s="95"/>
      <c r="N370" s="95"/>
    </row>
    <row r="371" spans="2:14">
      <c r="B371" s="94"/>
      <c r="C371" s="94"/>
      <c r="D371" s="94"/>
      <c r="E371" s="94"/>
      <c r="F371" s="94"/>
      <c r="G371" s="94"/>
      <c r="H371" s="95"/>
      <c r="I371" s="95"/>
      <c r="J371" s="95"/>
      <c r="K371" s="95"/>
      <c r="L371" s="95"/>
      <c r="M371" s="95"/>
      <c r="N371" s="95"/>
    </row>
    <row r="372" spans="2:14">
      <c r="B372" s="94"/>
      <c r="C372" s="94"/>
      <c r="D372" s="94"/>
      <c r="E372" s="94"/>
      <c r="F372" s="94"/>
      <c r="G372" s="94"/>
      <c r="H372" s="95"/>
      <c r="I372" s="95"/>
      <c r="J372" s="95"/>
      <c r="K372" s="95"/>
      <c r="L372" s="95"/>
      <c r="M372" s="95"/>
      <c r="N372" s="95"/>
    </row>
    <row r="373" spans="2:14">
      <c r="B373" s="94"/>
      <c r="C373" s="94"/>
      <c r="D373" s="94"/>
      <c r="E373" s="94"/>
      <c r="F373" s="94"/>
      <c r="G373" s="94"/>
      <c r="H373" s="95"/>
      <c r="I373" s="95"/>
      <c r="J373" s="95"/>
      <c r="K373" s="95"/>
      <c r="L373" s="95"/>
      <c r="M373" s="95"/>
      <c r="N373" s="95"/>
    </row>
    <row r="374" spans="2:14">
      <c r="B374" s="94"/>
      <c r="C374" s="94"/>
      <c r="D374" s="94"/>
      <c r="E374" s="94"/>
      <c r="F374" s="94"/>
      <c r="G374" s="94"/>
      <c r="H374" s="95"/>
      <c r="I374" s="95"/>
      <c r="J374" s="95"/>
      <c r="K374" s="95"/>
      <c r="L374" s="95"/>
      <c r="M374" s="95"/>
      <c r="N374" s="95"/>
    </row>
    <row r="375" spans="2:14">
      <c r="B375" s="94"/>
      <c r="C375" s="94"/>
      <c r="D375" s="94"/>
      <c r="E375" s="94"/>
      <c r="F375" s="94"/>
      <c r="G375" s="94"/>
      <c r="H375" s="95"/>
      <c r="I375" s="95"/>
      <c r="J375" s="95"/>
      <c r="K375" s="95"/>
      <c r="L375" s="95"/>
      <c r="M375" s="95"/>
      <c r="N375" s="95"/>
    </row>
    <row r="376" spans="2:14">
      <c r="B376" s="94"/>
      <c r="C376" s="94"/>
      <c r="D376" s="94"/>
      <c r="E376" s="94"/>
      <c r="F376" s="94"/>
      <c r="G376" s="94"/>
      <c r="H376" s="95"/>
      <c r="I376" s="95"/>
      <c r="J376" s="95"/>
      <c r="K376" s="95"/>
      <c r="L376" s="95"/>
      <c r="M376" s="95"/>
      <c r="N376" s="95"/>
    </row>
    <row r="377" spans="2:14">
      <c r="B377" s="94"/>
      <c r="C377" s="94"/>
      <c r="D377" s="94"/>
      <c r="E377" s="94"/>
      <c r="F377" s="94"/>
      <c r="G377" s="94"/>
      <c r="H377" s="95"/>
      <c r="I377" s="95"/>
      <c r="J377" s="95"/>
      <c r="K377" s="95"/>
      <c r="L377" s="95"/>
      <c r="M377" s="95"/>
      <c r="N377" s="95"/>
    </row>
    <row r="378" spans="2:14">
      <c r="B378" s="94"/>
      <c r="C378" s="94"/>
      <c r="D378" s="94"/>
      <c r="E378" s="94"/>
      <c r="F378" s="94"/>
      <c r="G378" s="94"/>
      <c r="H378" s="95"/>
      <c r="I378" s="95"/>
      <c r="J378" s="95"/>
      <c r="K378" s="95"/>
      <c r="L378" s="95"/>
      <c r="M378" s="95"/>
      <c r="N378" s="95"/>
    </row>
    <row r="379" spans="2:14">
      <c r="B379" s="94"/>
      <c r="C379" s="94"/>
      <c r="D379" s="94"/>
      <c r="E379" s="94"/>
      <c r="F379" s="94"/>
      <c r="G379" s="94"/>
      <c r="H379" s="95"/>
      <c r="I379" s="95"/>
      <c r="J379" s="95"/>
      <c r="K379" s="95"/>
      <c r="L379" s="95"/>
      <c r="M379" s="95"/>
      <c r="N379" s="95"/>
    </row>
    <row r="380" spans="2:14">
      <c r="B380" s="94"/>
      <c r="C380" s="94"/>
      <c r="D380" s="94"/>
      <c r="E380" s="94"/>
      <c r="F380" s="94"/>
      <c r="G380" s="94"/>
      <c r="H380" s="95"/>
      <c r="I380" s="95"/>
      <c r="J380" s="95"/>
      <c r="K380" s="95"/>
      <c r="L380" s="95"/>
      <c r="M380" s="95"/>
      <c r="N380" s="95"/>
    </row>
    <row r="381" spans="2:14">
      <c r="B381" s="94"/>
      <c r="C381" s="94"/>
      <c r="D381" s="94"/>
      <c r="E381" s="94"/>
      <c r="F381" s="94"/>
      <c r="G381" s="94"/>
      <c r="H381" s="95"/>
      <c r="I381" s="95"/>
      <c r="J381" s="95"/>
      <c r="K381" s="95"/>
      <c r="L381" s="95"/>
      <c r="M381" s="95"/>
      <c r="N381" s="95"/>
    </row>
    <row r="382" spans="2:14">
      <c r="B382" s="94"/>
      <c r="C382" s="94"/>
      <c r="D382" s="94"/>
      <c r="E382" s="94"/>
      <c r="F382" s="94"/>
      <c r="G382" s="94"/>
      <c r="H382" s="95"/>
      <c r="I382" s="95"/>
      <c r="J382" s="95"/>
      <c r="K382" s="95"/>
      <c r="L382" s="95"/>
      <c r="M382" s="95"/>
      <c r="N382" s="95"/>
    </row>
    <row r="383" spans="2:14">
      <c r="B383" s="94"/>
      <c r="C383" s="94"/>
      <c r="D383" s="94"/>
      <c r="E383" s="94"/>
      <c r="F383" s="94"/>
      <c r="G383" s="94"/>
      <c r="H383" s="95"/>
      <c r="I383" s="95"/>
      <c r="J383" s="95"/>
      <c r="K383" s="95"/>
      <c r="L383" s="95"/>
      <c r="M383" s="95"/>
      <c r="N383" s="95"/>
    </row>
    <row r="384" spans="2:14">
      <c r="B384" s="94"/>
      <c r="C384" s="94"/>
      <c r="D384" s="94"/>
      <c r="E384" s="94"/>
      <c r="F384" s="94"/>
      <c r="G384" s="94"/>
      <c r="H384" s="95"/>
      <c r="I384" s="95"/>
      <c r="J384" s="95"/>
      <c r="K384" s="95"/>
      <c r="L384" s="95"/>
      <c r="M384" s="95"/>
      <c r="N384" s="95"/>
    </row>
    <row r="385" spans="2:14">
      <c r="B385" s="94"/>
      <c r="C385" s="94"/>
      <c r="D385" s="94"/>
      <c r="E385" s="94"/>
      <c r="F385" s="94"/>
      <c r="G385" s="94"/>
      <c r="H385" s="95"/>
      <c r="I385" s="95"/>
      <c r="J385" s="95"/>
      <c r="K385" s="95"/>
      <c r="L385" s="95"/>
      <c r="M385" s="95"/>
      <c r="N385" s="95"/>
    </row>
    <row r="386" spans="2:14">
      <c r="B386" s="94"/>
      <c r="C386" s="94"/>
      <c r="D386" s="94"/>
      <c r="E386" s="94"/>
      <c r="F386" s="94"/>
      <c r="G386" s="94"/>
      <c r="H386" s="95"/>
      <c r="I386" s="95"/>
      <c r="J386" s="95"/>
      <c r="K386" s="95"/>
      <c r="L386" s="95"/>
      <c r="M386" s="95"/>
      <c r="N386" s="95"/>
    </row>
    <row r="387" spans="2:14">
      <c r="B387" s="94"/>
      <c r="C387" s="94"/>
      <c r="D387" s="94"/>
      <c r="E387" s="94"/>
      <c r="F387" s="94"/>
      <c r="G387" s="94"/>
      <c r="H387" s="95"/>
      <c r="I387" s="95"/>
      <c r="J387" s="95"/>
      <c r="K387" s="95"/>
      <c r="L387" s="95"/>
      <c r="M387" s="95"/>
      <c r="N387" s="95"/>
    </row>
    <row r="388" spans="2:14">
      <c r="B388" s="94"/>
      <c r="C388" s="94"/>
      <c r="D388" s="94"/>
      <c r="E388" s="94"/>
      <c r="F388" s="94"/>
      <c r="G388" s="94"/>
      <c r="H388" s="95"/>
      <c r="I388" s="95"/>
      <c r="J388" s="95"/>
      <c r="K388" s="95"/>
      <c r="L388" s="95"/>
      <c r="M388" s="95"/>
      <c r="N388" s="95"/>
    </row>
    <row r="389" spans="2:14">
      <c r="B389" s="94"/>
      <c r="C389" s="94"/>
      <c r="D389" s="94"/>
      <c r="E389" s="94"/>
      <c r="F389" s="94"/>
      <c r="G389" s="94"/>
      <c r="H389" s="95"/>
      <c r="I389" s="95"/>
      <c r="J389" s="95"/>
      <c r="K389" s="95"/>
      <c r="L389" s="95"/>
      <c r="M389" s="95"/>
      <c r="N389" s="95"/>
    </row>
    <row r="390" spans="2:14">
      <c r="B390" s="94"/>
      <c r="C390" s="94"/>
      <c r="D390" s="94"/>
      <c r="E390" s="94"/>
      <c r="F390" s="94"/>
      <c r="G390" s="94"/>
      <c r="H390" s="95"/>
      <c r="I390" s="95"/>
      <c r="J390" s="95"/>
      <c r="K390" s="95"/>
      <c r="L390" s="95"/>
      <c r="M390" s="95"/>
      <c r="N390" s="95"/>
    </row>
    <row r="391" spans="2:14">
      <c r="B391" s="94"/>
      <c r="C391" s="94"/>
      <c r="D391" s="94"/>
      <c r="E391" s="94"/>
      <c r="F391" s="94"/>
      <c r="G391" s="94"/>
      <c r="H391" s="95"/>
      <c r="I391" s="95"/>
      <c r="J391" s="95"/>
      <c r="K391" s="95"/>
      <c r="L391" s="95"/>
      <c r="M391" s="95"/>
      <c r="N391" s="95"/>
    </row>
    <row r="392" spans="2:14">
      <c r="B392" s="94"/>
      <c r="C392" s="94"/>
      <c r="D392" s="94"/>
      <c r="E392" s="94"/>
      <c r="F392" s="94"/>
      <c r="G392" s="94"/>
      <c r="H392" s="95"/>
      <c r="I392" s="95"/>
      <c r="J392" s="95"/>
      <c r="K392" s="95"/>
      <c r="L392" s="95"/>
      <c r="M392" s="95"/>
      <c r="N392" s="95"/>
    </row>
    <row r="393" spans="2:14">
      <c r="B393" s="94"/>
      <c r="C393" s="94"/>
      <c r="D393" s="94"/>
      <c r="E393" s="94"/>
      <c r="F393" s="94"/>
      <c r="G393" s="94"/>
      <c r="H393" s="95"/>
      <c r="I393" s="95"/>
      <c r="J393" s="95"/>
      <c r="K393" s="95"/>
      <c r="L393" s="95"/>
      <c r="M393" s="95"/>
      <c r="N393" s="95"/>
    </row>
    <row r="394" spans="2:14">
      <c r="B394" s="94"/>
      <c r="C394" s="94"/>
      <c r="D394" s="94"/>
      <c r="E394" s="94"/>
      <c r="F394" s="94"/>
      <c r="G394" s="94"/>
      <c r="H394" s="95"/>
      <c r="I394" s="95"/>
      <c r="J394" s="95"/>
      <c r="K394" s="95"/>
      <c r="L394" s="95"/>
      <c r="M394" s="95"/>
      <c r="N394" s="95"/>
    </row>
    <row r="395" spans="2:14">
      <c r="B395" s="94"/>
      <c r="C395" s="94"/>
      <c r="D395" s="94"/>
      <c r="E395" s="94"/>
      <c r="F395" s="94"/>
      <c r="G395" s="94"/>
      <c r="H395" s="95"/>
      <c r="I395" s="95"/>
      <c r="J395" s="95"/>
      <c r="K395" s="95"/>
      <c r="L395" s="95"/>
      <c r="M395" s="95"/>
      <c r="N395" s="95"/>
    </row>
    <row r="396" spans="2:14">
      <c r="B396" s="94"/>
      <c r="C396" s="94"/>
      <c r="D396" s="94"/>
      <c r="E396" s="94"/>
      <c r="F396" s="94"/>
      <c r="G396" s="94"/>
      <c r="H396" s="95"/>
      <c r="I396" s="95"/>
      <c r="J396" s="95"/>
      <c r="K396" s="95"/>
      <c r="L396" s="95"/>
      <c r="M396" s="95"/>
      <c r="N396" s="95"/>
    </row>
    <row r="397" spans="2:14">
      <c r="B397" s="94"/>
      <c r="C397" s="94"/>
      <c r="D397" s="94"/>
      <c r="E397" s="94"/>
      <c r="F397" s="94"/>
      <c r="G397" s="94"/>
      <c r="H397" s="95"/>
      <c r="I397" s="95"/>
      <c r="J397" s="95"/>
      <c r="K397" s="95"/>
      <c r="L397" s="95"/>
      <c r="M397" s="95"/>
      <c r="N397" s="95"/>
    </row>
    <row r="398" spans="2:14">
      <c r="B398" s="94"/>
      <c r="C398" s="94"/>
      <c r="D398" s="94"/>
      <c r="E398" s="94"/>
      <c r="F398" s="94"/>
      <c r="G398" s="94"/>
      <c r="H398" s="95"/>
      <c r="I398" s="95"/>
      <c r="J398" s="95"/>
      <c r="K398" s="95"/>
      <c r="L398" s="95"/>
      <c r="M398" s="95"/>
      <c r="N398" s="95"/>
    </row>
    <row r="399" spans="2:14">
      <c r="B399" s="94"/>
      <c r="C399" s="94"/>
      <c r="D399" s="94"/>
      <c r="E399" s="94"/>
      <c r="F399" s="94"/>
      <c r="G399" s="94"/>
      <c r="H399" s="95"/>
      <c r="I399" s="95"/>
      <c r="J399" s="95"/>
      <c r="K399" s="95"/>
      <c r="L399" s="95"/>
      <c r="M399" s="95"/>
      <c r="N399" s="95"/>
    </row>
    <row r="400" spans="2:14">
      <c r="B400" s="94"/>
      <c r="C400" s="94"/>
      <c r="D400" s="94"/>
      <c r="E400" s="94"/>
      <c r="F400" s="94"/>
      <c r="G400" s="94"/>
      <c r="H400" s="95"/>
      <c r="I400" s="95"/>
      <c r="J400" s="95"/>
      <c r="K400" s="95"/>
      <c r="L400" s="95"/>
      <c r="M400" s="95"/>
      <c r="N400" s="95"/>
    </row>
    <row r="401" spans="2:14">
      <c r="B401" s="94"/>
      <c r="C401" s="94"/>
      <c r="D401" s="94"/>
      <c r="E401" s="94"/>
      <c r="F401" s="94"/>
      <c r="G401" s="94"/>
      <c r="H401" s="95"/>
      <c r="I401" s="95"/>
      <c r="J401" s="95"/>
      <c r="K401" s="95"/>
      <c r="L401" s="95"/>
      <c r="M401" s="95"/>
      <c r="N401" s="95"/>
    </row>
    <row r="402" spans="2:14">
      <c r="B402" s="94"/>
      <c r="C402" s="94"/>
      <c r="D402" s="94"/>
      <c r="E402" s="94"/>
      <c r="F402" s="94"/>
      <c r="G402" s="94"/>
      <c r="H402" s="95"/>
      <c r="I402" s="95"/>
      <c r="J402" s="95"/>
      <c r="K402" s="95"/>
      <c r="L402" s="95"/>
      <c r="M402" s="95"/>
      <c r="N402" s="95"/>
    </row>
    <row r="403" spans="2:14">
      <c r="B403" s="94"/>
      <c r="C403" s="94"/>
      <c r="D403" s="94"/>
      <c r="E403" s="94"/>
      <c r="F403" s="94"/>
      <c r="G403" s="94"/>
      <c r="H403" s="95"/>
      <c r="I403" s="95"/>
      <c r="J403" s="95"/>
      <c r="K403" s="95"/>
      <c r="L403" s="95"/>
      <c r="M403" s="95"/>
      <c r="N403" s="95"/>
    </row>
    <row r="404" spans="2:14">
      <c r="B404" s="94"/>
      <c r="C404" s="94"/>
      <c r="D404" s="94"/>
      <c r="E404" s="94"/>
      <c r="F404" s="94"/>
      <c r="G404" s="94"/>
      <c r="H404" s="95"/>
      <c r="I404" s="95"/>
      <c r="J404" s="95"/>
      <c r="K404" s="95"/>
      <c r="L404" s="95"/>
      <c r="M404" s="95"/>
      <c r="N404" s="95"/>
    </row>
    <row r="405" spans="2:14">
      <c r="B405" s="94"/>
      <c r="C405" s="94"/>
      <c r="D405" s="94"/>
      <c r="E405" s="94"/>
      <c r="F405" s="94"/>
      <c r="G405" s="94"/>
      <c r="H405" s="95"/>
      <c r="I405" s="95"/>
      <c r="J405" s="95"/>
      <c r="K405" s="95"/>
      <c r="L405" s="95"/>
      <c r="M405" s="95"/>
      <c r="N405" s="95"/>
    </row>
    <row r="406" spans="2:14">
      <c r="B406" s="94"/>
      <c r="C406" s="94"/>
      <c r="D406" s="94"/>
      <c r="E406" s="94"/>
      <c r="F406" s="94"/>
      <c r="G406" s="94"/>
      <c r="H406" s="95"/>
      <c r="I406" s="95"/>
      <c r="J406" s="95"/>
      <c r="K406" s="95"/>
      <c r="L406" s="95"/>
      <c r="M406" s="95"/>
      <c r="N406" s="95"/>
    </row>
    <row r="407" spans="2:14">
      <c r="B407" s="94"/>
      <c r="C407" s="94"/>
      <c r="D407" s="94"/>
      <c r="E407" s="94"/>
      <c r="F407" s="94"/>
      <c r="G407" s="94"/>
      <c r="H407" s="95"/>
      <c r="I407" s="95"/>
      <c r="J407" s="95"/>
      <c r="K407" s="95"/>
      <c r="L407" s="95"/>
      <c r="M407" s="95"/>
      <c r="N407" s="95"/>
    </row>
    <row r="408" spans="2:14">
      <c r="B408" s="94"/>
      <c r="C408" s="94"/>
      <c r="D408" s="94"/>
      <c r="E408" s="94"/>
      <c r="F408" s="94"/>
      <c r="G408" s="94"/>
      <c r="H408" s="95"/>
      <c r="I408" s="95"/>
      <c r="J408" s="95"/>
      <c r="K408" s="95"/>
      <c r="L408" s="95"/>
      <c r="M408" s="95"/>
      <c r="N408" s="95"/>
    </row>
    <row r="409" spans="2:14">
      <c r="B409" s="94"/>
      <c r="C409" s="94"/>
      <c r="D409" s="94"/>
      <c r="E409" s="94"/>
      <c r="F409" s="94"/>
      <c r="G409" s="94"/>
      <c r="H409" s="95"/>
      <c r="I409" s="95"/>
      <c r="J409" s="95"/>
      <c r="K409" s="95"/>
      <c r="L409" s="95"/>
      <c r="M409" s="95"/>
      <c r="N409" s="95"/>
    </row>
    <row r="410" spans="2:14">
      <c r="B410" s="94"/>
      <c r="C410" s="94"/>
      <c r="D410" s="94"/>
      <c r="E410" s="94"/>
      <c r="F410" s="94"/>
      <c r="G410" s="94"/>
      <c r="H410" s="95"/>
      <c r="I410" s="95"/>
      <c r="J410" s="95"/>
      <c r="K410" s="95"/>
      <c r="L410" s="95"/>
      <c r="M410" s="95"/>
      <c r="N410" s="95"/>
    </row>
    <row r="411" spans="2:14">
      <c r="B411" s="94"/>
      <c r="C411" s="94"/>
      <c r="D411" s="94"/>
      <c r="E411" s="94"/>
      <c r="F411" s="94"/>
      <c r="G411" s="94"/>
      <c r="H411" s="95"/>
      <c r="I411" s="95"/>
      <c r="J411" s="95"/>
      <c r="K411" s="95"/>
      <c r="L411" s="95"/>
      <c r="M411" s="95"/>
      <c r="N411" s="95"/>
    </row>
    <row r="412" spans="2:14">
      <c r="B412" s="94"/>
      <c r="C412" s="94"/>
      <c r="D412" s="94"/>
      <c r="E412" s="94"/>
      <c r="F412" s="94"/>
      <c r="G412" s="94"/>
      <c r="H412" s="95"/>
      <c r="I412" s="95"/>
      <c r="J412" s="95"/>
      <c r="K412" s="95"/>
      <c r="L412" s="95"/>
      <c r="M412" s="95"/>
      <c r="N412" s="95"/>
    </row>
    <row r="413" spans="2:14">
      <c r="B413" s="94"/>
      <c r="C413" s="94"/>
      <c r="D413" s="94"/>
      <c r="E413" s="94"/>
      <c r="F413" s="94"/>
      <c r="G413" s="94"/>
      <c r="H413" s="95"/>
      <c r="I413" s="95"/>
      <c r="J413" s="95"/>
      <c r="K413" s="95"/>
      <c r="L413" s="95"/>
      <c r="M413" s="95"/>
      <c r="N413" s="95"/>
    </row>
    <row r="414" spans="2:14">
      <c r="B414" s="94"/>
      <c r="C414" s="94"/>
      <c r="D414" s="94"/>
      <c r="E414" s="94"/>
      <c r="F414" s="94"/>
      <c r="G414" s="94"/>
      <c r="H414" s="95"/>
      <c r="I414" s="95"/>
      <c r="J414" s="95"/>
      <c r="K414" s="95"/>
      <c r="L414" s="95"/>
      <c r="M414" s="95"/>
      <c r="N414" s="95"/>
    </row>
    <row r="415" spans="2:14">
      <c r="B415" s="94"/>
      <c r="C415" s="94"/>
      <c r="D415" s="94"/>
      <c r="E415" s="94"/>
      <c r="F415" s="94"/>
      <c r="G415" s="94"/>
      <c r="H415" s="95"/>
      <c r="I415" s="95"/>
      <c r="J415" s="95"/>
      <c r="K415" s="95"/>
      <c r="L415" s="95"/>
      <c r="M415" s="95"/>
      <c r="N415" s="95"/>
    </row>
    <row r="416" spans="2:14">
      <c r="B416" s="94"/>
      <c r="C416" s="94"/>
      <c r="D416" s="94"/>
      <c r="E416" s="94"/>
      <c r="F416" s="94"/>
      <c r="G416" s="94"/>
      <c r="H416" s="95"/>
      <c r="I416" s="95"/>
      <c r="J416" s="95"/>
      <c r="K416" s="95"/>
      <c r="L416" s="95"/>
      <c r="M416" s="95"/>
      <c r="N416" s="95"/>
    </row>
    <row r="417" spans="2:14">
      <c r="B417" s="94"/>
      <c r="C417" s="94"/>
      <c r="D417" s="94"/>
      <c r="E417" s="94"/>
      <c r="F417" s="94"/>
      <c r="G417" s="94"/>
      <c r="H417" s="95"/>
      <c r="I417" s="95"/>
      <c r="J417" s="95"/>
      <c r="K417" s="95"/>
      <c r="L417" s="95"/>
      <c r="M417" s="95"/>
      <c r="N417" s="95"/>
    </row>
    <row r="418" spans="2:14">
      <c r="B418" s="94"/>
      <c r="C418" s="94"/>
      <c r="D418" s="94"/>
      <c r="E418" s="94"/>
      <c r="F418" s="94"/>
      <c r="G418" s="94"/>
      <c r="H418" s="95"/>
      <c r="I418" s="95"/>
      <c r="J418" s="95"/>
      <c r="K418" s="95"/>
      <c r="L418" s="95"/>
      <c r="M418" s="95"/>
      <c r="N418" s="95"/>
    </row>
    <row r="419" spans="2:14">
      <c r="B419" s="94"/>
      <c r="C419" s="94"/>
      <c r="D419" s="94"/>
      <c r="E419" s="94"/>
      <c r="F419" s="94"/>
      <c r="G419" s="94"/>
      <c r="H419" s="95"/>
      <c r="I419" s="95"/>
      <c r="J419" s="95"/>
      <c r="K419" s="95"/>
      <c r="L419" s="95"/>
      <c r="M419" s="95"/>
      <c r="N419" s="95"/>
    </row>
    <row r="420" spans="2:14">
      <c r="B420" s="94"/>
      <c r="C420" s="94"/>
      <c r="D420" s="94"/>
      <c r="E420" s="94"/>
      <c r="F420" s="94"/>
      <c r="G420" s="94"/>
      <c r="H420" s="95"/>
      <c r="I420" s="95"/>
      <c r="J420" s="95"/>
      <c r="K420" s="95"/>
      <c r="L420" s="95"/>
      <c r="M420" s="95"/>
      <c r="N420" s="95"/>
    </row>
    <row r="421" spans="2:14">
      <c r="B421" s="94"/>
      <c r="C421" s="94"/>
      <c r="D421" s="94"/>
      <c r="E421" s="94"/>
      <c r="F421" s="94"/>
      <c r="G421" s="94"/>
      <c r="H421" s="95"/>
      <c r="I421" s="95"/>
      <c r="J421" s="95"/>
      <c r="K421" s="95"/>
      <c r="L421" s="95"/>
      <c r="M421" s="95"/>
      <c r="N421" s="95"/>
    </row>
    <row r="422" spans="2:14">
      <c r="B422" s="94"/>
      <c r="C422" s="94"/>
      <c r="D422" s="94"/>
      <c r="E422" s="94"/>
      <c r="F422" s="94"/>
      <c r="G422" s="94"/>
      <c r="H422" s="95"/>
      <c r="I422" s="95"/>
      <c r="J422" s="95"/>
      <c r="K422" s="95"/>
      <c r="L422" s="95"/>
      <c r="M422" s="95"/>
      <c r="N422" s="95"/>
    </row>
    <row r="423" spans="2:14">
      <c r="B423" s="94"/>
      <c r="C423" s="94"/>
      <c r="D423" s="94"/>
      <c r="E423" s="94"/>
      <c r="F423" s="94"/>
      <c r="G423" s="94"/>
      <c r="H423" s="95"/>
      <c r="I423" s="95"/>
      <c r="J423" s="95"/>
      <c r="K423" s="95"/>
      <c r="L423" s="95"/>
      <c r="M423" s="95"/>
      <c r="N423" s="95"/>
    </row>
    <row r="424" spans="2:14">
      <c r="B424" s="94"/>
      <c r="C424" s="94"/>
      <c r="D424" s="94"/>
      <c r="E424" s="94"/>
      <c r="F424" s="94"/>
      <c r="G424" s="94"/>
      <c r="H424" s="95"/>
      <c r="I424" s="95"/>
      <c r="J424" s="95"/>
      <c r="K424" s="95"/>
      <c r="L424" s="95"/>
      <c r="M424" s="95"/>
      <c r="N424" s="95"/>
    </row>
    <row r="425" spans="2:14">
      <c r="B425" s="94"/>
      <c r="C425" s="94"/>
      <c r="D425" s="94"/>
      <c r="E425" s="94"/>
      <c r="F425" s="94"/>
      <c r="G425" s="94"/>
      <c r="H425" s="95"/>
      <c r="I425" s="95"/>
      <c r="J425" s="95"/>
      <c r="K425" s="95"/>
      <c r="L425" s="95"/>
      <c r="M425" s="95"/>
      <c r="N425" s="95"/>
    </row>
    <row r="426" spans="2:14">
      <c r="B426" s="94"/>
      <c r="C426" s="94"/>
      <c r="D426" s="94"/>
      <c r="E426" s="94"/>
      <c r="F426" s="94"/>
      <c r="G426" s="94"/>
      <c r="H426" s="95"/>
      <c r="I426" s="95"/>
      <c r="J426" s="95"/>
      <c r="K426" s="95"/>
      <c r="L426" s="95"/>
      <c r="M426" s="95"/>
      <c r="N426" s="95"/>
    </row>
    <row r="427" spans="2:14">
      <c r="B427" s="94"/>
      <c r="C427" s="94"/>
      <c r="D427" s="94"/>
      <c r="E427" s="94"/>
      <c r="F427" s="94"/>
      <c r="G427" s="94"/>
      <c r="H427" s="95"/>
      <c r="I427" s="95"/>
      <c r="J427" s="95"/>
      <c r="K427" s="95"/>
      <c r="L427" s="95"/>
      <c r="M427" s="95"/>
      <c r="N427" s="95"/>
    </row>
    <row r="428" spans="2:14">
      <c r="B428" s="94"/>
      <c r="C428" s="94"/>
      <c r="D428" s="94"/>
      <c r="E428" s="94"/>
      <c r="F428" s="94"/>
      <c r="G428" s="94"/>
      <c r="H428" s="95"/>
      <c r="I428" s="95"/>
      <c r="J428" s="95"/>
      <c r="K428" s="95"/>
      <c r="L428" s="95"/>
      <c r="M428" s="95"/>
      <c r="N428" s="95"/>
    </row>
    <row r="429" spans="2:14">
      <c r="B429" s="94"/>
      <c r="C429" s="94"/>
      <c r="D429" s="94"/>
      <c r="E429" s="94"/>
      <c r="F429" s="94"/>
      <c r="G429" s="94"/>
      <c r="H429" s="95"/>
      <c r="I429" s="95"/>
      <c r="J429" s="95"/>
      <c r="K429" s="95"/>
      <c r="L429" s="95"/>
      <c r="M429" s="95"/>
      <c r="N429" s="95"/>
    </row>
    <row r="430" spans="2:14">
      <c r="B430" s="94"/>
      <c r="C430" s="94"/>
      <c r="D430" s="94"/>
      <c r="E430" s="94"/>
      <c r="F430" s="94"/>
      <c r="G430" s="94"/>
      <c r="H430" s="95"/>
      <c r="I430" s="95"/>
      <c r="J430" s="95"/>
      <c r="K430" s="95"/>
      <c r="L430" s="95"/>
      <c r="M430" s="95"/>
      <c r="N430" s="95"/>
    </row>
    <row r="431" spans="2:14">
      <c r="B431" s="94"/>
      <c r="C431" s="94"/>
      <c r="D431" s="94"/>
      <c r="E431" s="94"/>
      <c r="F431" s="94"/>
      <c r="G431" s="94"/>
      <c r="H431" s="95"/>
      <c r="I431" s="95"/>
      <c r="J431" s="95"/>
      <c r="K431" s="95"/>
      <c r="L431" s="95"/>
      <c r="M431" s="95"/>
      <c r="N431" s="95"/>
    </row>
    <row r="432" spans="2:14">
      <c r="B432" s="94"/>
      <c r="C432" s="94"/>
      <c r="D432" s="94"/>
      <c r="E432" s="94"/>
      <c r="F432" s="94"/>
      <c r="G432" s="94"/>
      <c r="H432" s="95"/>
      <c r="I432" s="95"/>
      <c r="J432" s="95"/>
      <c r="K432" s="95"/>
      <c r="L432" s="95"/>
      <c r="M432" s="95"/>
      <c r="N432" s="95"/>
    </row>
    <row r="433" spans="2:14">
      <c r="B433" s="94"/>
      <c r="C433" s="94"/>
      <c r="D433" s="94"/>
      <c r="E433" s="94"/>
      <c r="F433" s="94"/>
      <c r="G433" s="94"/>
      <c r="H433" s="95"/>
      <c r="I433" s="95"/>
      <c r="J433" s="95"/>
      <c r="K433" s="95"/>
      <c r="L433" s="95"/>
      <c r="M433" s="95"/>
      <c r="N433" s="95"/>
    </row>
    <row r="434" spans="2:14">
      <c r="B434" s="94"/>
      <c r="C434" s="94"/>
      <c r="D434" s="94"/>
      <c r="E434" s="94"/>
      <c r="F434" s="94"/>
      <c r="G434" s="94"/>
      <c r="H434" s="95"/>
      <c r="I434" s="95"/>
      <c r="J434" s="95"/>
      <c r="K434" s="95"/>
      <c r="L434" s="95"/>
      <c r="M434" s="95"/>
      <c r="N434" s="95"/>
    </row>
    <row r="435" spans="2:14">
      <c r="B435" s="94"/>
      <c r="C435" s="94"/>
      <c r="D435" s="94"/>
      <c r="E435" s="94"/>
      <c r="F435" s="94"/>
      <c r="G435" s="94"/>
      <c r="H435" s="95"/>
      <c r="I435" s="95"/>
      <c r="J435" s="95"/>
      <c r="K435" s="95"/>
      <c r="L435" s="95"/>
      <c r="M435" s="95"/>
      <c r="N435" s="95"/>
    </row>
    <row r="436" spans="2:14">
      <c r="B436" s="94"/>
      <c r="C436" s="94"/>
      <c r="D436" s="94"/>
      <c r="E436" s="94"/>
      <c r="F436" s="94"/>
      <c r="G436" s="94"/>
      <c r="H436" s="95"/>
      <c r="I436" s="95"/>
      <c r="J436" s="95"/>
      <c r="K436" s="95"/>
      <c r="L436" s="95"/>
      <c r="M436" s="95"/>
      <c r="N436" s="95"/>
    </row>
    <row r="437" spans="2:14">
      <c r="B437" s="94"/>
      <c r="C437" s="94"/>
      <c r="D437" s="94"/>
      <c r="E437" s="94"/>
      <c r="F437" s="94"/>
      <c r="G437" s="94"/>
      <c r="H437" s="95"/>
      <c r="I437" s="95"/>
      <c r="J437" s="95"/>
      <c r="K437" s="95"/>
      <c r="L437" s="95"/>
      <c r="M437" s="95"/>
      <c r="N437" s="95"/>
    </row>
    <row r="438" spans="2:14">
      <c r="B438" s="94"/>
      <c r="C438" s="94"/>
      <c r="D438" s="94"/>
      <c r="E438" s="94"/>
      <c r="F438" s="94"/>
      <c r="G438" s="94"/>
      <c r="H438" s="95"/>
      <c r="I438" s="95"/>
      <c r="J438" s="95"/>
      <c r="K438" s="95"/>
      <c r="L438" s="95"/>
      <c r="M438" s="95"/>
      <c r="N438" s="95"/>
    </row>
    <row r="439" spans="2:14">
      <c r="B439" s="94"/>
      <c r="C439" s="94"/>
      <c r="D439" s="94"/>
      <c r="E439" s="94"/>
      <c r="F439" s="94"/>
      <c r="G439" s="94"/>
      <c r="H439" s="95"/>
      <c r="I439" s="95"/>
      <c r="J439" s="95"/>
      <c r="K439" s="95"/>
      <c r="L439" s="95"/>
      <c r="M439" s="95"/>
      <c r="N439" s="95"/>
    </row>
    <row r="440" spans="2:14">
      <c r="B440" s="94"/>
      <c r="C440" s="94"/>
      <c r="D440" s="94"/>
      <c r="E440" s="94"/>
      <c r="F440" s="94"/>
      <c r="G440" s="94"/>
      <c r="H440" s="95"/>
      <c r="I440" s="95"/>
      <c r="J440" s="95"/>
      <c r="K440" s="95"/>
      <c r="L440" s="95"/>
      <c r="M440" s="95"/>
      <c r="N440" s="95"/>
    </row>
    <row r="441" spans="2:14">
      <c r="B441" s="94"/>
      <c r="C441" s="94"/>
      <c r="D441" s="94"/>
      <c r="E441" s="94"/>
      <c r="F441" s="94"/>
      <c r="G441" s="94"/>
      <c r="H441" s="95"/>
      <c r="I441" s="95"/>
      <c r="J441" s="95"/>
      <c r="K441" s="95"/>
      <c r="L441" s="95"/>
      <c r="M441" s="95"/>
      <c r="N441" s="95"/>
    </row>
    <row r="442" spans="2:14">
      <c r="B442" s="94"/>
      <c r="C442" s="94"/>
      <c r="D442" s="94"/>
      <c r="E442" s="94"/>
      <c r="F442" s="94"/>
      <c r="G442" s="94"/>
      <c r="H442" s="95"/>
      <c r="I442" s="95"/>
      <c r="J442" s="95"/>
      <c r="K442" s="95"/>
      <c r="L442" s="95"/>
      <c r="M442" s="95"/>
      <c r="N442" s="95"/>
    </row>
    <row r="443" spans="2:14">
      <c r="B443" s="94"/>
      <c r="C443" s="94"/>
      <c r="D443" s="94"/>
      <c r="E443" s="94"/>
      <c r="F443" s="94"/>
      <c r="G443" s="94"/>
      <c r="H443" s="95"/>
      <c r="I443" s="95"/>
      <c r="J443" s="95"/>
      <c r="K443" s="95"/>
      <c r="L443" s="95"/>
      <c r="M443" s="95"/>
      <c r="N443" s="95"/>
    </row>
    <row r="444" spans="2:14">
      <c r="B444" s="94"/>
      <c r="C444" s="94"/>
      <c r="D444" s="94"/>
      <c r="E444" s="94"/>
      <c r="F444" s="94"/>
      <c r="G444" s="94"/>
      <c r="H444" s="95"/>
      <c r="I444" s="95"/>
      <c r="J444" s="95"/>
      <c r="K444" s="95"/>
      <c r="L444" s="95"/>
      <c r="M444" s="95"/>
      <c r="N444" s="95"/>
    </row>
    <row r="445" spans="2:14">
      <c r="B445" s="94"/>
      <c r="C445" s="94"/>
      <c r="D445" s="94"/>
      <c r="E445" s="94"/>
      <c r="F445" s="94"/>
      <c r="G445" s="94"/>
      <c r="H445" s="95"/>
      <c r="I445" s="95"/>
      <c r="J445" s="95"/>
      <c r="K445" s="95"/>
      <c r="L445" s="95"/>
      <c r="M445" s="95"/>
      <c r="N445" s="95"/>
    </row>
    <row r="446" spans="2:14">
      <c r="B446" s="94"/>
      <c r="C446" s="94"/>
      <c r="D446" s="94"/>
      <c r="E446" s="94"/>
      <c r="F446" s="94"/>
      <c r="G446" s="94"/>
      <c r="H446" s="95"/>
      <c r="I446" s="95"/>
      <c r="J446" s="95"/>
      <c r="K446" s="95"/>
      <c r="L446" s="95"/>
      <c r="M446" s="95"/>
      <c r="N446" s="95"/>
    </row>
    <row r="447" spans="2:14">
      <c r="B447" s="94"/>
      <c r="C447" s="94"/>
      <c r="D447" s="94"/>
      <c r="E447" s="94"/>
      <c r="F447" s="94"/>
      <c r="G447" s="94"/>
      <c r="H447" s="95"/>
      <c r="I447" s="95"/>
      <c r="J447" s="95"/>
      <c r="K447" s="95"/>
      <c r="L447" s="95"/>
      <c r="M447" s="95"/>
      <c r="N447" s="95"/>
    </row>
    <row r="448" spans="2:14">
      <c r="B448" s="94"/>
      <c r="C448" s="94"/>
      <c r="D448" s="94"/>
      <c r="E448" s="94"/>
      <c r="F448" s="94"/>
      <c r="G448" s="94"/>
      <c r="H448" s="95"/>
      <c r="I448" s="95"/>
      <c r="J448" s="95"/>
      <c r="K448" s="95"/>
      <c r="L448" s="95"/>
      <c r="M448" s="95"/>
      <c r="N448" s="95"/>
    </row>
    <row r="449" spans="2:14">
      <c r="B449" s="94"/>
      <c r="C449" s="94"/>
      <c r="D449" s="94"/>
      <c r="E449" s="94"/>
      <c r="F449" s="94"/>
      <c r="G449" s="94"/>
      <c r="H449" s="95"/>
      <c r="I449" s="95"/>
      <c r="J449" s="95"/>
      <c r="K449" s="95"/>
      <c r="L449" s="95"/>
      <c r="M449" s="95"/>
      <c r="N449" s="95"/>
    </row>
    <row r="450" spans="2:14">
      <c r="B450" s="94"/>
      <c r="C450" s="94"/>
      <c r="D450" s="94"/>
      <c r="E450" s="94"/>
      <c r="F450" s="94"/>
      <c r="G450" s="94"/>
      <c r="H450" s="95"/>
      <c r="I450" s="95"/>
      <c r="J450" s="95"/>
      <c r="K450" s="95"/>
      <c r="L450" s="95"/>
      <c r="M450" s="95"/>
      <c r="N450" s="95"/>
    </row>
    <row r="451" spans="2:14">
      <c r="B451" s="94"/>
      <c r="C451" s="94"/>
      <c r="D451" s="94"/>
      <c r="E451" s="94"/>
      <c r="F451" s="94"/>
      <c r="G451" s="94"/>
      <c r="H451" s="95"/>
      <c r="I451" s="95"/>
      <c r="J451" s="95"/>
      <c r="K451" s="95"/>
      <c r="L451" s="95"/>
      <c r="M451" s="95"/>
      <c r="N451" s="95"/>
    </row>
    <row r="452" spans="2:14">
      <c r="B452" s="94"/>
      <c r="C452" s="94"/>
      <c r="D452" s="94"/>
      <c r="E452" s="94"/>
      <c r="F452" s="94"/>
      <c r="G452" s="94"/>
      <c r="H452" s="95"/>
      <c r="I452" s="95"/>
      <c r="J452" s="95"/>
      <c r="K452" s="95"/>
      <c r="L452" s="95"/>
      <c r="M452" s="95"/>
      <c r="N452" s="95"/>
    </row>
    <row r="453" spans="2:14">
      <c r="B453" s="94"/>
      <c r="C453" s="94"/>
      <c r="D453" s="94"/>
      <c r="E453" s="94"/>
      <c r="F453" s="94"/>
      <c r="G453" s="94"/>
      <c r="H453" s="95"/>
      <c r="I453" s="95"/>
      <c r="J453" s="95"/>
      <c r="K453" s="95"/>
      <c r="L453" s="95"/>
      <c r="M453" s="95"/>
      <c r="N453" s="95"/>
    </row>
    <row r="454" spans="2:14">
      <c r="B454" s="94"/>
      <c r="C454" s="94"/>
      <c r="D454" s="94"/>
      <c r="E454" s="94"/>
      <c r="F454" s="94"/>
      <c r="G454" s="94"/>
      <c r="H454" s="95"/>
      <c r="I454" s="95"/>
      <c r="J454" s="95"/>
      <c r="K454" s="95"/>
      <c r="L454" s="95"/>
      <c r="M454" s="95"/>
      <c r="N454" s="95"/>
    </row>
    <row r="455" spans="2:14">
      <c r="B455" s="94"/>
      <c r="C455" s="94"/>
      <c r="D455" s="94"/>
      <c r="E455" s="94"/>
      <c r="F455" s="94"/>
      <c r="G455" s="94"/>
      <c r="H455" s="95"/>
      <c r="I455" s="95"/>
      <c r="J455" s="95"/>
      <c r="K455" s="95"/>
      <c r="L455" s="95"/>
      <c r="M455" s="95"/>
      <c r="N455" s="95"/>
    </row>
    <row r="456" spans="2:14">
      <c r="B456" s="94"/>
      <c r="C456" s="94"/>
      <c r="D456" s="94"/>
      <c r="E456" s="94"/>
      <c r="F456" s="94"/>
      <c r="G456" s="94"/>
      <c r="H456" s="95"/>
      <c r="I456" s="95"/>
      <c r="J456" s="95"/>
      <c r="K456" s="95"/>
      <c r="L456" s="95"/>
      <c r="M456" s="95"/>
      <c r="N456" s="95"/>
    </row>
    <row r="457" spans="2:14">
      <c r="B457" s="94"/>
      <c r="C457" s="94"/>
      <c r="D457" s="94"/>
      <c r="E457" s="94"/>
      <c r="F457" s="94"/>
      <c r="G457" s="94"/>
      <c r="H457" s="95"/>
      <c r="I457" s="95"/>
      <c r="J457" s="95"/>
      <c r="K457" s="95"/>
      <c r="L457" s="95"/>
      <c r="M457" s="95"/>
      <c r="N457" s="95"/>
    </row>
    <row r="458" spans="2:14">
      <c r="B458" s="94"/>
      <c r="C458" s="94"/>
      <c r="D458" s="94"/>
      <c r="E458" s="94"/>
      <c r="F458" s="94"/>
      <c r="G458" s="94"/>
      <c r="H458" s="95"/>
      <c r="I458" s="95"/>
      <c r="J458" s="95"/>
      <c r="K458" s="95"/>
      <c r="L458" s="95"/>
      <c r="M458" s="95"/>
      <c r="N458" s="95"/>
    </row>
    <row r="459" spans="2:14">
      <c r="B459" s="94"/>
      <c r="C459" s="94"/>
      <c r="D459" s="94"/>
      <c r="E459" s="94"/>
      <c r="F459" s="94"/>
      <c r="G459" s="94"/>
      <c r="H459" s="95"/>
      <c r="I459" s="95"/>
      <c r="J459" s="95"/>
      <c r="K459" s="95"/>
      <c r="L459" s="95"/>
      <c r="M459" s="95"/>
      <c r="N459" s="95"/>
    </row>
    <row r="460" spans="2:14">
      <c r="B460" s="94"/>
      <c r="C460" s="94"/>
      <c r="D460" s="94"/>
      <c r="E460" s="94"/>
      <c r="F460" s="94"/>
      <c r="G460" s="94"/>
      <c r="H460" s="95"/>
      <c r="I460" s="95"/>
      <c r="J460" s="95"/>
      <c r="K460" s="95"/>
      <c r="L460" s="95"/>
      <c r="M460" s="95"/>
      <c r="N460" s="95"/>
    </row>
    <row r="461" spans="2:14">
      <c r="B461" s="94"/>
      <c r="C461" s="94"/>
      <c r="D461" s="94"/>
      <c r="E461" s="94"/>
      <c r="F461" s="94"/>
      <c r="G461" s="94"/>
      <c r="H461" s="95"/>
      <c r="I461" s="95"/>
      <c r="J461" s="95"/>
      <c r="K461" s="95"/>
      <c r="L461" s="95"/>
      <c r="M461" s="95"/>
      <c r="N461" s="95"/>
    </row>
    <row r="462" spans="2:14">
      <c r="B462" s="94"/>
      <c r="C462" s="94"/>
      <c r="D462" s="94"/>
      <c r="E462" s="94"/>
      <c r="F462" s="94"/>
      <c r="G462" s="94"/>
      <c r="H462" s="95"/>
      <c r="I462" s="95"/>
      <c r="J462" s="95"/>
      <c r="K462" s="95"/>
      <c r="L462" s="95"/>
      <c r="M462" s="95"/>
      <c r="N462" s="95"/>
    </row>
    <row r="463" spans="2:14">
      <c r="B463" s="94"/>
      <c r="C463" s="94"/>
      <c r="D463" s="94"/>
      <c r="E463" s="94"/>
      <c r="F463" s="94"/>
      <c r="G463" s="94"/>
      <c r="H463" s="95"/>
      <c r="I463" s="95"/>
      <c r="J463" s="95"/>
      <c r="K463" s="95"/>
      <c r="L463" s="95"/>
      <c r="M463" s="95"/>
      <c r="N463" s="95"/>
    </row>
    <row r="464" spans="2:14">
      <c r="B464" s="94"/>
      <c r="C464" s="94"/>
      <c r="D464" s="94"/>
      <c r="E464" s="94"/>
      <c r="F464" s="94"/>
      <c r="G464" s="94"/>
      <c r="H464" s="95"/>
      <c r="I464" s="95"/>
      <c r="J464" s="95"/>
      <c r="K464" s="95"/>
      <c r="L464" s="95"/>
      <c r="M464" s="95"/>
      <c r="N464" s="95"/>
    </row>
    <row r="465" spans="2:14">
      <c r="B465" s="94"/>
      <c r="C465" s="94"/>
      <c r="D465" s="94"/>
      <c r="E465" s="94"/>
      <c r="F465" s="94"/>
      <c r="G465" s="94"/>
      <c r="H465" s="95"/>
      <c r="I465" s="95"/>
      <c r="J465" s="95"/>
      <c r="K465" s="95"/>
      <c r="L465" s="95"/>
      <c r="M465" s="95"/>
      <c r="N465" s="95"/>
    </row>
    <row r="466" spans="2:14">
      <c r="B466" s="94"/>
      <c r="C466" s="94"/>
      <c r="D466" s="94"/>
      <c r="E466" s="94"/>
      <c r="F466" s="94"/>
      <c r="G466" s="94"/>
      <c r="H466" s="95"/>
      <c r="I466" s="95"/>
      <c r="J466" s="95"/>
      <c r="K466" s="95"/>
      <c r="L466" s="95"/>
      <c r="M466" s="95"/>
      <c r="N466" s="95"/>
    </row>
    <row r="467" spans="2:14">
      <c r="B467" s="94"/>
      <c r="C467" s="94"/>
      <c r="D467" s="94"/>
      <c r="E467" s="94"/>
      <c r="F467" s="94"/>
      <c r="G467" s="94"/>
      <c r="H467" s="95"/>
      <c r="I467" s="95"/>
      <c r="J467" s="95"/>
      <c r="K467" s="95"/>
      <c r="L467" s="95"/>
      <c r="M467" s="95"/>
      <c r="N467" s="95"/>
    </row>
    <row r="468" spans="2:14">
      <c r="B468" s="94"/>
      <c r="C468" s="94"/>
      <c r="D468" s="94"/>
      <c r="E468" s="94"/>
      <c r="F468" s="94"/>
      <c r="G468" s="94"/>
      <c r="H468" s="95"/>
      <c r="I468" s="95"/>
      <c r="J468" s="95"/>
      <c r="K468" s="95"/>
      <c r="L468" s="95"/>
      <c r="M468" s="95"/>
      <c r="N468" s="95"/>
    </row>
    <row r="469" spans="2:14">
      <c r="B469" s="94"/>
      <c r="C469" s="94"/>
      <c r="D469" s="94"/>
      <c r="E469" s="94"/>
      <c r="F469" s="94"/>
      <c r="G469" s="94"/>
      <c r="H469" s="95"/>
      <c r="I469" s="95"/>
      <c r="J469" s="95"/>
      <c r="K469" s="95"/>
      <c r="L469" s="95"/>
      <c r="M469" s="95"/>
      <c r="N469" s="95"/>
    </row>
    <row r="470" spans="2:14">
      <c r="B470" s="94"/>
      <c r="C470" s="94"/>
      <c r="D470" s="94"/>
      <c r="E470" s="94"/>
      <c r="F470" s="94"/>
      <c r="G470" s="94"/>
      <c r="H470" s="95"/>
      <c r="I470" s="95"/>
      <c r="J470" s="95"/>
      <c r="K470" s="95"/>
      <c r="L470" s="95"/>
      <c r="M470" s="95"/>
      <c r="N470" s="95"/>
    </row>
    <row r="471" spans="2:14">
      <c r="B471" s="94"/>
      <c r="C471" s="94"/>
      <c r="D471" s="94"/>
      <c r="E471" s="94"/>
      <c r="F471" s="94"/>
      <c r="G471" s="94"/>
      <c r="H471" s="95"/>
      <c r="I471" s="95"/>
      <c r="J471" s="95"/>
      <c r="K471" s="95"/>
      <c r="L471" s="95"/>
      <c r="M471" s="95"/>
      <c r="N471" s="95"/>
    </row>
    <row r="472" spans="2:14">
      <c r="B472" s="94"/>
      <c r="C472" s="94"/>
      <c r="D472" s="94"/>
      <c r="E472" s="94"/>
      <c r="F472" s="94"/>
      <c r="G472" s="94"/>
      <c r="H472" s="95"/>
      <c r="I472" s="95"/>
      <c r="J472" s="95"/>
      <c r="K472" s="95"/>
      <c r="L472" s="95"/>
      <c r="M472" s="95"/>
      <c r="N472" s="95"/>
    </row>
    <row r="473" spans="2:14">
      <c r="B473" s="94"/>
      <c r="C473" s="94"/>
      <c r="D473" s="94"/>
      <c r="E473" s="94"/>
      <c r="F473" s="94"/>
      <c r="G473" s="94"/>
      <c r="H473" s="95"/>
      <c r="I473" s="95"/>
      <c r="J473" s="95"/>
      <c r="K473" s="95"/>
      <c r="L473" s="95"/>
      <c r="M473" s="95"/>
      <c r="N473" s="95"/>
    </row>
    <row r="474" spans="2:14">
      <c r="B474" s="94"/>
      <c r="C474" s="94"/>
      <c r="D474" s="94"/>
      <c r="E474" s="94"/>
      <c r="F474" s="94"/>
      <c r="G474" s="94"/>
      <c r="H474" s="95"/>
      <c r="I474" s="95"/>
      <c r="J474" s="95"/>
      <c r="K474" s="95"/>
      <c r="L474" s="95"/>
      <c r="M474" s="95"/>
      <c r="N474" s="95"/>
    </row>
    <row r="475" spans="2:14">
      <c r="B475" s="94"/>
      <c r="C475" s="94"/>
      <c r="D475" s="94"/>
      <c r="E475" s="94"/>
      <c r="F475" s="94"/>
      <c r="G475" s="94"/>
      <c r="H475" s="95"/>
      <c r="I475" s="95"/>
      <c r="J475" s="95"/>
      <c r="K475" s="95"/>
      <c r="L475" s="95"/>
      <c r="M475" s="95"/>
      <c r="N475" s="95"/>
    </row>
    <row r="476" spans="2:14">
      <c r="B476" s="94"/>
      <c r="C476" s="94"/>
      <c r="D476" s="94"/>
      <c r="E476" s="94"/>
      <c r="F476" s="94"/>
      <c r="G476" s="94"/>
      <c r="H476" s="95"/>
      <c r="I476" s="95"/>
      <c r="J476" s="95"/>
      <c r="K476" s="95"/>
      <c r="L476" s="95"/>
      <c r="M476" s="95"/>
      <c r="N476" s="95"/>
    </row>
    <row r="477" spans="2:14">
      <c r="B477" s="94"/>
      <c r="C477" s="94"/>
      <c r="D477" s="94"/>
      <c r="E477" s="94"/>
      <c r="F477" s="94"/>
      <c r="G477" s="94"/>
      <c r="H477" s="95"/>
      <c r="I477" s="95"/>
      <c r="J477" s="95"/>
      <c r="K477" s="95"/>
      <c r="L477" s="95"/>
      <c r="M477" s="95"/>
      <c r="N477" s="95"/>
    </row>
    <row r="478" spans="2:14">
      <c r="B478" s="94"/>
      <c r="C478" s="94"/>
      <c r="D478" s="94"/>
      <c r="E478" s="94"/>
      <c r="F478" s="94"/>
      <c r="G478" s="94"/>
      <c r="H478" s="95"/>
      <c r="I478" s="95"/>
      <c r="J478" s="95"/>
      <c r="K478" s="95"/>
      <c r="L478" s="95"/>
      <c r="M478" s="95"/>
      <c r="N478" s="95"/>
    </row>
    <row r="479" spans="2:14">
      <c r="B479" s="94"/>
      <c r="C479" s="94"/>
      <c r="D479" s="94"/>
      <c r="E479" s="94"/>
      <c r="F479" s="94"/>
      <c r="G479" s="94"/>
      <c r="H479" s="95"/>
      <c r="I479" s="95"/>
      <c r="J479" s="95"/>
      <c r="K479" s="95"/>
      <c r="L479" s="95"/>
      <c r="M479" s="95"/>
      <c r="N479" s="95"/>
    </row>
    <row r="480" spans="2:14">
      <c r="B480" s="94"/>
      <c r="C480" s="94"/>
      <c r="D480" s="94"/>
      <c r="E480" s="94"/>
      <c r="F480" s="94"/>
      <c r="G480" s="94"/>
      <c r="H480" s="95"/>
      <c r="I480" s="95"/>
      <c r="J480" s="95"/>
      <c r="K480" s="95"/>
      <c r="L480" s="95"/>
      <c r="M480" s="95"/>
      <c r="N480" s="95"/>
    </row>
    <row r="481" spans="2:14">
      <c r="B481" s="94"/>
      <c r="C481" s="94"/>
      <c r="D481" s="94"/>
      <c r="E481" s="94"/>
      <c r="F481" s="94"/>
      <c r="G481" s="94"/>
      <c r="H481" s="95"/>
      <c r="I481" s="95"/>
      <c r="J481" s="95"/>
      <c r="K481" s="95"/>
      <c r="L481" s="95"/>
      <c r="M481" s="95"/>
      <c r="N481" s="95"/>
    </row>
    <row r="482" spans="2:14">
      <c r="B482" s="94"/>
      <c r="C482" s="94"/>
      <c r="D482" s="94"/>
      <c r="E482" s="94"/>
      <c r="F482" s="94"/>
      <c r="G482" s="94"/>
      <c r="H482" s="95"/>
      <c r="I482" s="95"/>
      <c r="J482" s="95"/>
      <c r="K482" s="95"/>
      <c r="L482" s="95"/>
      <c r="M482" s="95"/>
      <c r="N482" s="95"/>
    </row>
    <row r="483" spans="2:14">
      <c r="B483" s="94"/>
      <c r="C483" s="94"/>
      <c r="D483" s="94"/>
      <c r="E483" s="94"/>
      <c r="F483" s="94"/>
      <c r="G483" s="94"/>
      <c r="H483" s="95"/>
      <c r="I483" s="95"/>
      <c r="J483" s="95"/>
      <c r="K483" s="95"/>
      <c r="L483" s="95"/>
      <c r="M483" s="95"/>
      <c r="N483" s="95"/>
    </row>
    <row r="484" spans="2:14">
      <c r="B484" s="94"/>
      <c r="C484" s="94"/>
      <c r="D484" s="94"/>
      <c r="E484" s="94"/>
      <c r="F484" s="94"/>
      <c r="G484" s="94"/>
      <c r="H484" s="95"/>
      <c r="I484" s="95"/>
      <c r="J484" s="95"/>
      <c r="K484" s="95"/>
      <c r="L484" s="95"/>
      <c r="M484" s="95"/>
      <c r="N484" s="95"/>
    </row>
    <row r="485" spans="2:14">
      <c r="B485" s="94"/>
      <c r="C485" s="94"/>
      <c r="D485" s="94"/>
      <c r="E485" s="94"/>
      <c r="F485" s="94"/>
      <c r="G485" s="94"/>
      <c r="H485" s="95"/>
      <c r="I485" s="95"/>
      <c r="J485" s="95"/>
      <c r="K485" s="95"/>
      <c r="L485" s="95"/>
      <c r="M485" s="95"/>
      <c r="N485" s="95"/>
    </row>
    <row r="486" spans="2:14">
      <c r="B486" s="94"/>
      <c r="C486" s="94"/>
      <c r="D486" s="94"/>
      <c r="E486" s="94"/>
      <c r="F486" s="94"/>
      <c r="G486" s="94"/>
      <c r="H486" s="95"/>
      <c r="I486" s="95"/>
      <c r="J486" s="95"/>
      <c r="K486" s="95"/>
      <c r="L486" s="95"/>
      <c r="M486" s="95"/>
      <c r="N486" s="95"/>
    </row>
    <row r="487" spans="2:14">
      <c r="B487" s="94"/>
      <c r="C487" s="94"/>
      <c r="D487" s="94"/>
      <c r="E487" s="94"/>
      <c r="F487" s="94"/>
      <c r="G487" s="94"/>
      <c r="H487" s="95"/>
      <c r="I487" s="95"/>
      <c r="J487" s="95"/>
      <c r="K487" s="95"/>
      <c r="L487" s="95"/>
      <c r="M487" s="95"/>
      <c r="N487" s="95"/>
    </row>
    <row r="488" spans="2:14">
      <c r="B488" s="94"/>
      <c r="C488" s="94"/>
      <c r="D488" s="94"/>
      <c r="E488" s="94"/>
      <c r="F488" s="94"/>
      <c r="G488" s="94"/>
      <c r="H488" s="95"/>
      <c r="I488" s="95"/>
      <c r="J488" s="95"/>
      <c r="K488" s="95"/>
      <c r="L488" s="95"/>
      <c r="M488" s="95"/>
      <c r="N488" s="95"/>
    </row>
    <row r="489" spans="2:14">
      <c r="B489" s="94"/>
      <c r="C489" s="94"/>
      <c r="D489" s="94"/>
      <c r="E489" s="94"/>
      <c r="F489" s="94"/>
      <c r="G489" s="94"/>
      <c r="H489" s="95"/>
      <c r="I489" s="95"/>
      <c r="J489" s="95"/>
      <c r="K489" s="95"/>
      <c r="L489" s="95"/>
      <c r="M489" s="95"/>
      <c r="N489" s="95"/>
    </row>
    <row r="490" spans="2:14">
      <c r="B490" s="94"/>
      <c r="C490" s="94"/>
      <c r="D490" s="94"/>
      <c r="E490" s="94"/>
      <c r="F490" s="94"/>
      <c r="G490" s="94"/>
      <c r="H490" s="95"/>
      <c r="I490" s="95"/>
      <c r="J490" s="95"/>
      <c r="K490" s="95"/>
      <c r="L490" s="95"/>
      <c r="M490" s="95"/>
      <c r="N490" s="95"/>
    </row>
    <row r="491" spans="2:14">
      <c r="B491" s="94"/>
      <c r="C491" s="94"/>
      <c r="D491" s="94"/>
      <c r="E491" s="94"/>
      <c r="F491" s="94"/>
      <c r="G491" s="94"/>
      <c r="H491" s="95"/>
      <c r="I491" s="95"/>
      <c r="J491" s="95"/>
      <c r="K491" s="95"/>
      <c r="L491" s="95"/>
      <c r="M491" s="95"/>
      <c r="N491" s="95"/>
    </row>
    <row r="492" spans="2:14">
      <c r="B492" s="94"/>
      <c r="C492" s="94"/>
      <c r="D492" s="94"/>
      <c r="E492" s="94"/>
      <c r="F492" s="94"/>
      <c r="G492" s="94"/>
      <c r="H492" s="95"/>
      <c r="I492" s="95"/>
      <c r="J492" s="95"/>
      <c r="K492" s="95"/>
      <c r="L492" s="95"/>
      <c r="M492" s="95"/>
      <c r="N492" s="95"/>
    </row>
    <row r="493" spans="2:14">
      <c r="B493" s="94"/>
      <c r="C493" s="94"/>
      <c r="D493" s="94"/>
      <c r="E493" s="94"/>
      <c r="F493" s="94"/>
      <c r="G493" s="94"/>
      <c r="H493" s="95"/>
      <c r="I493" s="95"/>
      <c r="J493" s="95"/>
      <c r="K493" s="95"/>
      <c r="L493" s="95"/>
      <c r="M493" s="95"/>
      <c r="N493" s="95"/>
    </row>
    <row r="494" spans="2:14">
      <c r="B494" s="94"/>
      <c r="C494" s="94"/>
      <c r="D494" s="94"/>
      <c r="E494" s="94"/>
      <c r="F494" s="94"/>
      <c r="G494" s="94"/>
      <c r="H494" s="95"/>
      <c r="I494" s="95"/>
      <c r="J494" s="95"/>
      <c r="K494" s="95"/>
      <c r="L494" s="95"/>
      <c r="M494" s="95"/>
      <c r="N494" s="95"/>
    </row>
    <row r="495" spans="2:14">
      <c r="B495" s="94"/>
      <c r="C495" s="94"/>
      <c r="D495" s="94"/>
      <c r="E495" s="94"/>
      <c r="F495" s="94"/>
      <c r="G495" s="94"/>
      <c r="H495" s="95"/>
      <c r="I495" s="95"/>
      <c r="J495" s="95"/>
      <c r="K495" s="95"/>
      <c r="L495" s="95"/>
      <c r="M495" s="95"/>
      <c r="N495" s="95"/>
    </row>
    <row r="496" spans="2:14">
      <c r="B496" s="94"/>
      <c r="C496" s="94"/>
      <c r="D496" s="94"/>
      <c r="E496" s="94"/>
      <c r="F496" s="94"/>
      <c r="G496" s="94"/>
      <c r="H496" s="95"/>
      <c r="I496" s="95"/>
      <c r="J496" s="95"/>
      <c r="K496" s="95"/>
      <c r="L496" s="95"/>
      <c r="M496" s="95"/>
      <c r="N496" s="95"/>
    </row>
    <row r="497" spans="2:14">
      <c r="B497" s="94"/>
      <c r="C497" s="94"/>
      <c r="D497" s="94"/>
      <c r="E497" s="94"/>
      <c r="F497" s="94"/>
      <c r="G497" s="94"/>
      <c r="H497" s="95"/>
      <c r="I497" s="95"/>
      <c r="J497" s="95"/>
      <c r="K497" s="95"/>
      <c r="L497" s="95"/>
      <c r="M497" s="95"/>
      <c r="N497" s="95"/>
    </row>
    <row r="498" spans="2:14">
      <c r="B498" s="94"/>
      <c r="C498" s="94"/>
      <c r="D498" s="94"/>
      <c r="E498" s="94"/>
      <c r="F498" s="94"/>
      <c r="G498" s="94"/>
      <c r="H498" s="95"/>
      <c r="I498" s="95"/>
      <c r="J498" s="95"/>
      <c r="K498" s="95"/>
      <c r="L498" s="95"/>
      <c r="M498" s="95"/>
      <c r="N498" s="95"/>
    </row>
    <row r="499" spans="2:14">
      <c r="B499" s="94"/>
      <c r="C499" s="94"/>
      <c r="D499" s="94"/>
      <c r="E499" s="94"/>
      <c r="F499" s="94"/>
      <c r="G499" s="94"/>
      <c r="H499" s="95"/>
      <c r="I499" s="95"/>
      <c r="J499" s="95"/>
      <c r="K499" s="95"/>
      <c r="L499" s="95"/>
      <c r="M499" s="95"/>
      <c r="N499" s="95"/>
    </row>
    <row r="500" spans="2:14">
      <c r="B500" s="94"/>
      <c r="C500" s="94"/>
      <c r="D500" s="94"/>
      <c r="E500" s="94"/>
      <c r="F500" s="94"/>
      <c r="G500" s="94"/>
      <c r="H500" s="95"/>
      <c r="I500" s="95"/>
      <c r="J500" s="95"/>
      <c r="K500" s="95"/>
      <c r="L500" s="95"/>
      <c r="M500" s="95"/>
      <c r="N500" s="95"/>
    </row>
    <row r="501" spans="2:14">
      <c r="B501" s="94"/>
      <c r="C501" s="94"/>
      <c r="D501" s="94"/>
      <c r="E501" s="94"/>
      <c r="F501" s="94"/>
      <c r="G501" s="94"/>
      <c r="H501" s="95"/>
      <c r="I501" s="95"/>
      <c r="J501" s="95"/>
      <c r="K501" s="95"/>
      <c r="L501" s="95"/>
      <c r="M501" s="95"/>
      <c r="N501" s="95"/>
    </row>
    <row r="502" spans="2:14">
      <c r="B502" s="94"/>
      <c r="C502" s="94"/>
      <c r="D502" s="94"/>
      <c r="E502" s="94"/>
      <c r="F502" s="94"/>
      <c r="G502" s="94"/>
      <c r="H502" s="95"/>
      <c r="I502" s="95"/>
      <c r="J502" s="95"/>
      <c r="K502" s="95"/>
      <c r="L502" s="95"/>
      <c r="M502" s="95"/>
      <c r="N502" s="95"/>
    </row>
    <row r="503" spans="2:14">
      <c r="B503" s="94"/>
      <c r="C503" s="94"/>
      <c r="D503" s="94"/>
      <c r="E503" s="94"/>
      <c r="F503" s="94"/>
      <c r="G503" s="94"/>
      <c r="H503" s="95"/>
      <c r="I503" s="95"/>
      <c r="J503" s="95"/>
      <c r="K503" s="95"/>
      <c r="L503" s="95"/>
      <c r="M503" s="95"/>
      <c r="N503" s="95"/>
    </row>
    <row r="504" spans="2:14">
      <c r="B504" s="94"/>
      <c r="C504" s="94"/>
      <c r="D504" s="94"/>
      <c r="E504" s="94"/>
      <c r="F504" s="94"/>
      <c r="G504" s="94"/>
      <c r="H504" s="95"/>
      <c r="I504" s="95"/>
      <c r="J504" s="95"/>
      <c r="K504" s="95"/>
      <c r="L504" s="95"/>
      <c r="M504" s="95"/>
      <c r="N504" s="95"/>
    </row>
    <row r="505" spans="2:14">
      <c r="B505" s="94"/>
      <c r="C505" s="94"/>
      <c r="D505" s="94"/>
      <c r="E505" s="94"/>
      <c r="F505" s="94"/>
      <c r="G505" s="94"/>
      <c r="H505" s="95"/>
      <c r="I505" s="95"/>
      <c r="J505" s="95"/>
      <c r="K505" s="95"/>
      <c r="L505" s="95"/>
      <c r="M505" s="95"/>
      <c r="N505" s="95"/>
    </row>
    <row r="506" spans="2:14">
      <c r="B506" s="94"/>
      <c r="C506" s="94"/>
      <c r="D506" s="94"/>
      <c r="E506" s="94"/>
      <c r="F506" s="94"/>
      <c r="G506" s="94"/>
      <c r="H506" s="95"/>
      <c r="I506" s="95"/>
      <c r="J506" s="95"/>
      <c r="K506" s="95"/>
      <c r="L506" s="95"/>
      <c r="M506" s="95"/>
      <c r="N506" s="95"/>
    </row>
    <row r="507" spans="2:14">
      <c r="B507" s="94"/>
      <c r="C507" s="94"/>
      <c r="D507" s="94"/>
      <c r="E507" s="94"/>
      <c r="F507" s="94"/>
      <c r="G507" s="94"/>
      <c r="H507" s="95"/>
      <c r="I507" s="95"/>
      <c r="J507" s="95"/>
      <c r="K507" s="95"/>
      <c r="L507" s="95"/>
      <c r="M507" s="95"/>
      <c r="N507" s="95"/>
    </row>
    <row r="508" spans="2:14">
      <c r="B508" s="94"/>
      <c r="C508" s="94"/>
      <c r="D508" s="94"/>
      <c r="E508" s="94"/>
      <c r="F508" s="94"/>
      <c r="G508" s="94"/>
      <c r="H508" s="95"/>
      <c r="I508" s="95"/>
      <c r="J508" s="95"/>
      <c r="K508" s="95"/>
      <c r="L508" s="95"/>
      <c r="M508" s="95"/>
      <c r="N508" s="95"/>
    </row>
    <row r="509" spans="2:14">
      <c r="B509" s="94"/>
      <c r="C509" s="94"/>
      <c r="D509" s="94"/>
      <c r="E509" s="94"/>
      <c r="F509" s="94"/>
      <c r="G509" s="94"/>
      <c r="H509" s="95"/>
      <c r="I509" s="95"/>
      <c r="J509" s="95"/>
      <c r="K509" s="95"/>
      <c r="L509" s="95"/>
      <c r="M509" s="95"/>
      <c r="N509" s="95"/>
    </row>
    <row r="510" spans="2:14">
      <c r="B510" s="94"/>
      <c r="C510" s="94"/>
      <c r="D510" s="94"/>
      <c r="E510" s="94"/>
      <c r="F510" s="94"/>
      <c r="G510" s="94"/>
      <c r="H510" s="95"/>
      <c r="I510" s="95"/>
      <c r="J510" s="95"/>
      <c r="K510" s="95"/>
      <c r="L510" s="95"/>
      <c r="M510" s="95"/>
      <c r="N510" s="95"/>
    </row>
    <row r="511" spans="2:14">
      <c r="B511" s="94"/>
      <c r="C511" s="94"/>
      <c r="D511" s="94"/>
      <c r="E511" s="94"/>
      <c r="F511" s="94"/>
      <c r="G511" s="94"/>
      <c r="H511" s="95"/>
      <c r="I511" s="95"/>
      <c r="J511" s="95"/>
      <c r="K511" s="95"/>
      <c r="L511" s="95"/>
      <c r="M511" s="95"/>
      <c r="N511" s="95"/>
    </row>
    <row r="512" spans="2:14">
      <c r="B512" s="94"/>
      <c r="C512" s="94"/>
      <c r="D512" s="94"/>
      <c r="E512" s="94"/>
      <c r="F512" s="94"/>
      <c r="G512" s="94"/>
      <c r="H512" s="95"/>
      <c r="I512" s="95"/>
      <c r="J512" s="95"/>
      <c r="K512" s="95"/>
      <c r="L512" s="95"/>
      <c r="M512" s="95"/>
      <c r="N512" s="95"/>
    </row>
    <row r="513" spans="2:14">
      <c r="B513" s="94"/>
      <c r="C513" s="94"/>
      <c r="D513" s="94"/>
      <c r="E513" s="94"/>
      <c r="F513" s="94"/>
      <c r="G513" s="94"/>
      <c r="H513" s="95"/>
      <c r="I513" s="95"/>
      <c r="J513" s="95"/>
      <c r="K513" s="95"/>
      <c r="L513" s="95"/>
      <c r="M513" s="95"/>
      <c r="N513" s="95"/>
    </row>
    <row r="514" spans="2:14">
      <c r="B514" s="94"/>
      <c r="C514" s="94"/>
      <c r="D514" s="94"/>
      <c r="E514" s="94"/>
      <c r="F514" s="94"/>
      <c r="G514" s="94"/>
      <c r="H514" s="95"/>
      <c r="I514" s="95"/>
      <c r="J514" s="95"/>
      <c r="K514" s="95"/>
      <c r="L514" s="95"/>
      <c r="M514" s="95"/>
      <c r="N514" s="95"/>
    </row>
    <row r="515" spans="2:14">
      <c r="B515" s="94"/>
      <c r="C515" s="94"/>
      <c r="D515" s="94"/>
      <c r="E515" s="94"/>
      <c r="F515" s="94"/>
      <c r="G515" s="94"/>
      <c r="H515" s="95"/>
      <c r="I515" s="95"/>
      <c r="J515" s="95"/>
      <c r="K515" s="95"/>
      <c r="L515" s="95"/>
      <c r="M515" s="95"/>
      <c r="N515" s="95"/>
    </row>
    <row r="516" spans="2:14">
      <c r="B516" s="94"/>
      <c r="C516" s="94"/>
      <c r="D516" s="94"/>
      <c r="E516" s="94"/>
      <c r="F516" s="94"/>
      <c r="G516" s="94"/>
      <c r="H516" s="95"/>
      <c r="I516" s="95"/>
      <c r="J516" s="95"/>
      <c r="K516" s="95"/>
      <c r="L516" s="95"/>
      <c r="M516" s="95"/>
      <c r="N516" s="95"/>
    </row>
    <row r="517" spans="2:14">
      <c r="B517" s="94"/>
      <c r="C517" s="94"/>
      <c r="D517" s="94"/>
      <c r="E517" s="94"/>
      <c r="F517" s="94"/>
      <c r="G517" s="94"/>
      <c r="H517" s="95"/>
      <c r="I517" s="95"/>
      <c r="J517" s="95"/>
      <c r="K517" s="95"/>
      <c r="L517" s="95"/>
      <c r="M517" s="95"/>
      <c r="N517" s="95"/>
    </row>
    <row r="518" spans="2:14">
      <c r="B518" s="94"/>
      <c r="C518" s="94"/>
      <c r="D518" s="94"/>
      <c r="E518" s="94"/>
      <c r="F518" s="94"/>
      <c r="G518" s="94"/>
      <c r="H518" s="95"/>
      <c r="I518" s="95"/>
      <c r="J518" s="95"/>
      <c r="K518" s="95"/>
      <c r="L518" s="95"/>
      <c r="M518" s="95"/>
      <c r="N518" s="95"/>
    </row>
    <row r="519" spans="2:14">
      <c r="B519" s="94"/>
      <c r="C519" s="94"/>
      <c r="D519" s="94"/>
      <c r="E519" s="94"/>
      <c r="F519" s="94"/>
      <c r="G519" s="94"/>
      <c r="H519" s="95"/>
      <c r="I519" s="95"/>
      <c r="J519" s="95"/>
      <c r="K519" s="95"/>
      <c r="L519" s="95"/>
      <c r="M519" s="95"/>
      <c r="N519" s="95"/>
    </row>
    <row r="520" spans="2:14">
      <c r="B520" s="94"/>
      <c r="C520" s="94"/>
      <c r="D520" s="94"/>
      <c r="E520" s="94"/>
      <c r="F520" s="94"/>
      <c r="G520" s="94"/>
      <c r="H520" s="95"/>
      <c r="I520" s="95"/>
      <c r="J520" s="95"/>
      <c r="K520" s="95"/>
      <c r="L520" s="95"/>
      <c r="M520" s="95"/>
      <c r="N520" s="95"/>
    </row>
    <row r="521" spans="2:14">
      <c r="B521" s="94"/>
      <c r="C521" s="94"/>
      <c r="D521" s="94"/>
      <c r="E521" s="94"/>
      <c r="F521" s="94"/>
      <c r="G521" s="94"/>
      <c r="H521" s="95"/>
      <c r="I521" s="95"/>
      <c r="J521" s="95"/>
      <c r="K521" s="95"/>
      <c r="L521" s="95"/>
      <c r="M521" s="95"/>
      <c r="N521" s="95"/>
    </row>
    <row r="522" spans="2:14">
      <c r="B522" s="94"/>
      <c r="C522" s="94"/>
      <c r="D522" s="94"/>
      <c r="E522" s="94"/>
      <c r="F522" s="94"/>
      <c r="G522" s="94"/>
      <c r="H522" s="95"/>
      <c r="I522" s="95"/>
      <c r="J522" s="95"/>
      <c r="K522" s="95"/>
      <c r="L522" s="95"/>
      <c r="M522" s="95"/>
      <c r="N522" s="95"/>
    </row>
    <row r="523" spans="2:14">
      <c r="B523" s="94"/>
      <c r="C523" s="94"/>
      <c r="D523" s="94"/>
      <c r="E523" s="94"/>
      <c r="F523" s="94"/>
      <c r="G523" s="94"/>
      <c r="H523" s="95"/>
      <c r="I523" s="95"/>
      <c r="J523" s="95"/>
      <c r="K523" s="95"/>
      <c r="L523" s="95"/>
      <c r="M523" s="95"/>
      <c r="N523" s="95"/>
    </row>
    <row r="524" spans="2:14">
      <c r="B524" s="94"/>
      <c r="C524" s="94"/>
      <c r="D524" s="94"/>
      <c r="E524" s="94"/>
      <c r="F524" s="94"/>
      <c r="G524" s="94"/>
      <c r="H524" s="95"/>
      <c r="I524" s="95"/>
      <c r="J524" s="95"/>
      <c r="K524" s="95"/>
      <c r="L524" s="95"/>
      <c r="M524" s="95"/>
      <c r="N524" s="95"/>
    </row>
    <row r="525" spans="2:14">
      <c r="B525" s="94"/>
      <c r="C525" s="94"/>
      <c r="D525" s="94"/>
      <c r="E525" s="94"/>
      <c r="F525" s="94"/>
      <c r="G525" s="94"/>
      <c r="H525" s="95"/>
      <c r="I525" s="95"/>
      <c r="J525" s="95"/>
      <c r="K525" s="95"/>
      <c r="L525" s="95"/>
      <c r="M525" s="95"/>
      <c r="N525" s="95"/>
    </row>
    <row r="526" spans="2:14">
      <c r="B526" s="94"/>
      <c r="C526" s="94"/>
      <c r="D526" s="94"/>
      <c r="E526" s="94"/>
      <c r="F526" s="94"/>
      <c r="G526" s="94"/>
      <c r="H526" s="95"/>
      <c r="I526" s="95"/>
      <c r="J526" s="95"/>
      <c r="K526" s="95"/>
      <c r="L526" s="95"/>
      <c r="M526" s="95"/>
      <c r="N526" s="95"/>
    </row>
    <row r="527" spans="2:14">
      <c r="B527" s="94"/>
      <c r="C527" s="94"/>
      <c r="D527" s="94"/>
      <c r="E527" s="94"/>
      <c r="F527" s="94"/>
      <c r="G527" s="94"/>
      <c r="H527" s="95"/>
      <c r="I527" s="95"/>
      <c r="J527" s="95"/>
      <c r="K527" s="95"/>
      <c r="L527" s="95"/>
      <c r="M527" s="95"/>
      <c r="N527" s="95"/>
    </row>
    <row r="528" spans="2:14">
      <c r="B528" s="94"/>
      <c r="C528" s="94"/>
      <c r="D528" s="94"/>
      <c r="E528" s="94"/>
      <c r="F528" s="94"/>
      <c r="G528" s="94"/>
      <c r="H528" s="95"/>
      <c r="I528" s="95"/>
      <c r="J528" s="95"/>
      <c r="K528" s="95"/>
      <c r="L528" s="95"/>
      <c r="M528" s="95"/>
      <c r="N528" s="95"/>
    </row>
    <row r="529" spans="2:14">
      <c r="B529" s="94"/>
      <c r="C529" s="94"/>
      <c r="D529" s="94"/>
      <c r="E529" s="94"/>
      <c r="F529" s="94"/>
      <c r="G529" s="94"/>
      <c r="H529" s="95"/>
      <c r="I529" s="95"/>
      <c r="J529" s="95"/>
      <c r="K529" s="95"/>
      <c r="L529" s="95"/>
      <c r="M529" s="95"/>
      <c r="N529" s="95"/>
    </row>
    <row r="530" spans="2:14">
      <c r="B530" s="94"/>
      <c r="C530" s="94"/>
      <c r="D530" s="94"/>
      <c r="E530" s="94"/>
      <c r="F530" s="94"/>
      <c r="G530" s="94"/>
      <c r="H530" s="95"/>
      <c r="I530" s="95"/>
      <c r="J530" s="95"/>
      <c r="K530" s="95"/>
      <c r="L530" s="95"/>
      <c r="M530" s="95"/>
      <c r="N530" s="95"/>
    </row>
    <row r="531" spans="2:14">
      <c r="B531" s="94"/>
      <c r="C531" s="94"/>
      <c r="D531" s="94"/>
      <c r="E531" s="94"/>
      <c r="F531" s="94"/>
      <c r="G531" s="94"/>
      <c r="H531" s="95"/>
      <c r="I531" s="95"/>
      <c r="J531" s="95"/>
      <c r="K531" s="95"/>
      <c r="L531" s="95"/>
      <c r="M531" s="95"/>
      <c r="N531" s="95"/>
    </row>
    <row r="532" spans="2:14">
      <c r="B532" s="94"/>
      <c r="C532" s="94"/>
      <c r="D532" s="94"/>
      <c r="E532" s="94"/>
      <c r="F532" s="94"/>
      <c r="G532" s="94"/>
      <c r="H532" s="95"/>
      <c r="I532" s="95"/>
      <c r="J532" s="95"/>
      <c r="K532" s="95"/>
      <c r="L532" s="95"/>
      <c r="M532" s="95"/>
      <c r="N532" s="95"/>
    </row>
    <row r="533" spans="2:14">
      <c r="B533" s="94"/>
      <c r="C533" s="94"/>
      <c r="D533" s="94"/>
      <c r="E533" s="94"/>
      <c r="F533" s="94"/>
      <c r="G533" s="94"/>
      <c r="H533" s="95"/>
      <c r="I533" s="95"/>
      <c r="J533" s="95"/>
      <c r="K533" s="95"/>
      <c r="L533" s="95"/>
      <c r="M533" s="95"/>
      <c r="N533" s="95"/>
    </row>
    <row r="534" spans="2:14">
      <c r="B534" s="94"/>
      <c r="C534" s="94"/>
      <c r="D534" s="94"/>
      <c r="E534" s="94"/>
      <c r="F534" s="94"/>
      <c r="G534" s="94"/>
      <c r="H534" s="95"/>
      <c r="I534" s="95"/>
      <c r="J534" s="95"/>
      <c r="K534" s="95"/>
      <c r="L534" s="95"/>
      <c r="M534" s="95"/>
      <c r="N534" s="95"/>
    </row>
    <row r="535" spans="2:14">
      <c r="B535" s="94"/>
      <c r="C535" s="94"/>
      <c r="D535" s="94"/>
      <c r="E535" s="94"/>
      <c r="F535" s="94"/>
      <c r="G535" s="94"/>
      <c r="H535" s="95"/>
      <c r="I535" s="95"/>
      <c r="J535" s="95"/>
      <c r="K535" s="95"/>
      <c r="L535" s="95"/>
      <c r="M535" s="95"/>
      <c r="N535" s="95"/>
    </row>
    <row r="536" spans="2:14">
      <c r="B536" s="94"/>
      <c r="C536" s="94"/>
      <c r="D536" s="94"/>
      <c r="E536" s="94"/>
      <c r="F536" s="94"/>
      <c r="G536" s="94"/>
      <c r="H536" s="95"/>
      <c r="I536" s="95"/>
      <c r="J536" s="95"/>
      <c r="K536" s="95"/>
      <c r="L536" s="95"/>
      <c r="M536" s="95"/>
      <c r="N536" s="95"/>
    </row>
    <row r="537" spans="2:14">
      <c r="B537" s="94"/>
      <c r="C537" s="94"/>
      <c r="D537" s="94"/>
      <c r="E537" s="94"/>
      <c r="F537" s="94"/>
      <c r="G537" s="94"/>
      <c r="H537" s="95"/>
      <c r="I537" s="95"/>
      <c r="J537" s="95"/>
      <c r="K537" s="95"/>
      <c r="L537" s="95"/>
      <c r="M537" s="95"/>
      <c r="N537" s="95"/>
    </row>
    <row r="538" spans="2:14">
      <c r="B538" s="94"/>
      <c r="C538" s="94"/>
      <c r="D538" s="94"/>
      <c r="E538" s="94"/>
      <c r="F538" s="94"/>
      <c r="G538" s="94"/>
      <c r="H538" s="95"/>
      <c r="I538" s="95"/>
      <c r="J538" s="95"/>
      <c r="K538" s="95"/>
      <c r="L538" s="95"/>
      <c r="M538" s="95"/>
      <c r="N538" s="95"/>
    </row>
    <row r="539" spans="2:14">
      <c r="B539" s="94"/>
      <c r="C539" s="94"/>
      <c r="D539" s="94"/>
      <c r="E539" s="94"/>
      <c r="F539" s="94"/>
      <c r="G539" s="94"/>
      <c r="H539" s="95"/>
      <c r="I539" s="95"/>
      <c r="J539" s="95"/>
      <c r="K539" s="95"/>
      <c r="L539" s="95"/>
      <c r="M539" s="95"/>
      <c r="N539" s="95"/>
    </row>
    <row r="540" spans="2:14">
      <c r="B540" s="94"/>
      <c r="C540" s="94"/>
      <c r="D540" s="94"/>
      <c r="E540" s="94"/>
      <c r="F540" s="94"/>
      <c r="G540" s="94"/>
      <c r="H540" s="95"/>
      <c r="I540" s="95"/>
      <c r="J540" s="95"/>
      <c r="K540" s="95"/>
      <c r="L540" s="95"/>
      <c r="M540" s="95"/>
      <c r="N540" s="95"/>
    </row>
    <row r="541" spans="2:14">
      <c r="B541" s="94"/>
      <c r="C541" s="94"/>
      <c r="D541" s="94"/>
      <c r="E541" s="94"/>
      <c r="F541" s="94"/>
      <c r="G541" s="94"/>
      <c r="H541" s="95"/>
      <c r="I541" s="95"/>
      <c r="J541" s="95"/>
      <c r="K541" s="95"/>
      <c r="L541" s="95"/>
      <c r="M541" s="95"/>
      <c r="N541" s="95"/>
    </row>
    <row r="542" spans="2:14">
      <c r="B542" s="94"/>
      <c r="C542" s="94"/>
      <c r="D542" s="94"/>
      <c r="E542" s="94"/>
      <c r="F542" s="94"/>
      <c r="G542" s="94"/>
      <c r="H542" s="95"/>
      <c r="I542" s="95"/>
      <c r="J542" s="95"/>
      <c r="K542" s="95"/>
      <c r="L542" s="95"/>
      <c r="M542" s="95"/>
      <c r="N542" s="95"/>
    </row>
    <row r="543" spans="2:14">
      <c r="B543" s="94"/>
      <c r="C543" s="94"/>
      <c r="D543" s="94"/>
      <c r="E543" s="94"/>
      <c r="F543" s="94"/>
      <c r="G543" s="94"/>
      <c r="H543" s="95"/>
      <c r="I543" s="95"/>
      <c r="J543" s="95"/>
      <c r="K543" s="95"/>
      <c r="L543" s="95"/>
      <c r="M543" s="95"/>
      <c r="N543" s="95"/>
    </row>
    <row r="544" spans="2:14">
      <c r="B544" s="94"/>
      <c r="C544" s="94"/>
      <c r="D544" s="94"/>
      <c r="E544" s="94"/>
      <c r="F544" s="94"/>
      <c r="G544" s="94"/>
      <c r="H544" s="95"/>
      <c r="I544" s="95"/>
      <c r="J544" s="95"/>
      <c r="K544" s="95"/>
      <c r="L544" s="95"/>
      <c r="M544" s="95"/>
      <c r="N544" s="95"/>
    </row>
    <row r="545" spans="2:14">
      <c r="B545" s="94"/>
      <c r="C545" s="94"/>
      <c r="D545" s="94"/>
      <c r="E545" s="94"/>
      <c r="F545" s="94"/>
      <c r="G545" s="94"/>
      <c r="H545" s="95"/>
      <c r="I545" s="95"/>
      <c r="J545" s="95"/>
      <c r="K545" s="95"/>
      <c r="L545" s="95"/>
      <c r="M545" s="95"/>
      <c r="N545" s="95"/>
    </row>
    <row r="546" spans="2:14">
      <c r="B546" s="94"/>
      <c r="C546" s="94"/>
      <c r="D546" s="94"/>
      <c r="E546" s="94"/>
      <c r="F546" s="94"/>
      <c r="G546" s="94"/>
      <c r="H546" s="95"/>
      <c r="I546" s="95"/>
      <c r="J546" s="95"/>
      <c r="K546" s="95"/>
      <c r="L546" s="95"/>
      <c r="M546" s="95"/>
      <c r="N546" s="95"/>
    </row>
    <row r="547" spans="2:14">
      <c r="B547" s="94"/>
      <c r="C547" s="94"/>
      <c r="D547" s="94"/>
      <c r="E547" s="94"/>
      <c r="F547" s="94"/>
      <c r="G547" s="94"/>
      <c r="H547" s="95"/>
      <c r="I547" s="95"/>
      <c r="J547" s="95"/>
      <c r="K547" s="95"/>
      <c r="L547" s="95"/>
      <c r="M547" s="95"/>
      <c r="N547" s="95"/>
    </row>
    <row r="548" spans="2:14">
      <c r="B548" s="94"/>
      <c r="C548" s="94"/>
      <c r="D548" s="94"/>
      <c r="E548" s="94"/>
      <c r="F548" s="94"/>
      <c r="G548" s="94"/>
      <c r="H548" s="95"/>
      <c r="I548" s="95"/>
      <c r="J548" s="95"/>
      <c r="K548" s="95"/>
      <c r="L548" s="95"/>
      <c r="M548" s="95"/>
      <c r="N548" s="95"/>
    </row>
    <row r="549" spans="2:14">
      <c r="B549" s="94"/>
      <c r="C549" s="94"/>
      <c r="D549" s="94"/>
      <c r="E549" s="94"/>
      <c r="F549" s="94"/>
      <c r="G549" s="94"/>
      <c r="H549" s="95"/>
      <c r="I549" s="95"/>
      <c r="J549" s="95"/>
      <c r="K549" s="95"/>
      <c r="L549" s="95"/>
      <c r="M549" s="95"/>
      <c r="N549" s="95"/>
    </row>
    <row r="550" spans="2:14">
      <c r="B550" s="94"/>
      <c r="C550" s="94"/>
      <c r="D550" s="94"/>
      <c r="E550" s="94"/>
      <c r="F550" s="94"/>
      <c r="G550" s="94"/>
      <c r="H550" s="95"/>
      <c r="I550" s="95"/>
      <c r="J550" s="95"/>
      <c r="K550" s="95"/>
      <c r="L550" s="95"/>
      <c r="M550" s="95"/>
      <c r="N550" s="95"/>
    </row>
    <row r="551" spans="2:14">
      <c r="B551" s="94"/>
      <c r="C551" s="94"/>
      <c r="D551" s="94"/>
      <c r="E551" s="94"/>
      <c r="F551" s="94"/>
      <c r="G551" s="94"/>
      <c r="H551" s="95"/>
      <c r="I551" s="95"/>
      <c r="J551" s="95"/>
      <c r="K551" s="95"/>
      <c r="L551" s="95"/>
      <c r="M551" s="95"/>
      <c r="N551" s="95"/>
    </row>
    <row r="552" spans="2:14">
      <c r="B552" s="94"/>
      <c r="C552" s="94"/>
      <c r="D552" s="94"/>
      <c r="E552" s="94"/>
      <c r="F552" s="94"/>
      <c r="G552" s="94"/>
      <c r="H552" s="95"/>
      <c r="I552" s="95"/>
      <c r="J552" s="95"/>
      <c r="K552" s="95"/>
      <c r="L552" s="95"/>
      <c r="M552" s="95"/>
      <c r="N552" s="95"/>
    </row>
    <row r="553" spans="2:14">
      <c r="B553" s="94"/>
      <c r="C553" s="94"/>
      <c r="D553" s="94"/>
      <c r="E553" s="94"/>
      <c r="F553" s="94"/>
      <c r="G553" s="94"/>
      <c r="H553" s="95"/>
      <c r="I553" s="95"/>
      <c r="J553" s="95"/>
      <c r="K553" s="95"/>
      <c r="L553" s="95"/>
      <c r="M553" s="95"/>
      <c r="N553" s="95"/>
    </row>
    <row r="554" spans="2:14">
      <c r="B554" s="94"/>
      <c r="C554" s="94"/>
      <c r="D554" s="94"/>
      <c r="E554" s="94"/>
      <c r="F554" s="94"/>
      <c r="G554" s="94"/>
      <c r="H554" s="95"/>
      <c r="I554" s="95"/>
      <c r="J554" s="95"/>
      <c r="K554" s="95"/>
      <c r="L554" s="95"/>
      <c r="M554" s="95"/>
      <c r="N554" s="95"/>
    </row>
    <row r="555" spans="2:14">
      <c r="B555" s="94"/>
      <c r="C555" s="94"/>
      <c r="D555" s="94"/>
      <c r="E555" s="94"/>
      <c r="F555" s="94"/>
      <c r="G555" s="94"/>
      <c r="H555" s="95"/>
      <c r="I555" s="95"/>
      <c r="J555" s="95"/>
      <c r="K555" s="95"/>
      <c r="L555" s="95"/>
      <c r="M555" s="95"/>
      <c r="N555" s="95"/>
    </row>
    <row r="556" spans="2:14">
      <c r="B556" s="94"/>
      <c r="C556" s="94"/>
      <c r="D556" s="94"/>
      <c r="E556" s="94"/>
      <c r="F556" s="94"/>
      <c r="G556" s="94"/>
      <c r="H556" s="95"/>
      <c r="I556" s="95"/>
      <c r="J556" s="95"/>
      <c r="K556" s="95"/>
      <c r="L556" s="95"/>
      <c r="M556" s="95"/>
      <c r="N556" s="95"/>
    </row>
    <row r="557" spans="2:14">
      <c r="B557" s="94"/>
      <c r="C557" s="94"/>
      <c r="D557" s="94"/>
      <c r="E557" s="94"/>
      <c r="F557" s="94"/>
      <c r="G557" s="94"/>
      <c r="H557" s="95"/>
      <c r="I557" s="95"/>
      <c r="J557" s="95"/>
      <c r="K557" s="95"/>
      <c r="L557" s="95"/>
      <c r="M557" s="95"/>
      <c r="N557" s="95"/>
    </row>
    <row r="558" spans="2:14">
      <c r="B558" s="94"/>
      <c r="C558" s="94"/>
      <c r="D558" s="94"/>
      <c r="E558" s="94"/>
      <c r="F558" s="94"/>
      <c r="G558" s="94"/>
      <c r="H558" s="95"/>
      <c r="I558" s="95"/>
      <c r="J558" s="95"/>
      <c r="K558" s="95"/>
      <c r="L558" s="95"/>
      <c r="M558" s="95"/>
      <c r="N558" s="95"/>
    </row>
    <row r="559" spans="2:14">
      <c r="B559" s="94"/>
      <c r="C559" s="94"/>
      <c r="D559" s="94"/>
      <c r="E559" s="94"/>
      <c r="F559" s="94"/>
      <c r="G559" s="94"/>
      <c r="H559" s="95"/>
      <c r="I559" s="95"/>
      <c r="J559" s="95"/>
      <c r="K559" s="95"/>
      <c r="L559" s="95"/>
      <c r="M559" s="95"/>
      <c r="N559" s="95"/>
    </row>
    <row r="560" spans="2:14">
      <c r="B560" s="94"/>
      <c r="C560" s="94"/>
      <c r="D560" s="94"/>
      <c r="E560" s="94"/>
      <c r="F560" s="94"/>
      <c r="G560" s="94"/>
      <c r="H560" s="95"/>
      <c r="I560" s="95"/>
      <c r="J560" s="95"/>
      <c r="K560" s="95"/>
      <c r="L560" s="95"/>
      <c r="M560" s="95"/>
      <c r="N560" s="95"/>
    </row>
    <row r="561" spans="2:14">
      <c r="B561" s="94"/>
      <c r="C561" s="94"/>
      <c r="D561" s="94"/>
      <c r="E561" s="94"/>
      <c r="F561" s="94"/>
      <c r="G561" s="94"/>
      <c r="H561" s="95"/>
      <c r="I561" s="95"/>
      <c r="J561" s="95"/>
      <c r="K561" s="95"/>
      <c r="L561" s="95"/>
      <c r="M561" s="95"/>
      <c r="N561" s="95"/>
    </row>
    <row r="562" spans="2:14">
      <c r="B562" s="94"/>
      <c r="C562" s="94"/>
      <c r="D562" s="94"/>
      <c r="E562" s="94"/>
      <c r="F562" s="94"/>
      <c r="G562" s="94"/>
      <c r="H562" s="95"/>
      <c r="I562" s="95"/>
      <c r="J562" s="95"/>
      <c r="K562" s="95"/>
      <c r="L562" s="95"/>
      <c r="M562" s="95"/>
      <c r="N562" s="95"/>
    </row>
    <row r="563" spans="2:14">
      <c r="B563" s="94"/>
      <c r="C563" s="94"/>
      <c r="D563" s="94"/>
      <c r="E563" s="94"/>
      <c r="F563" s="94"/>
      <c r="G563" s="94"/>
      <c r="H563" s="95"/>
      <c r="I563" s="95"/>
      <c r="J563" s="95"/>
      <c r="K563" s="95"/>
      <c r="L563" s="95"/>
      <c r="M563" s="95"/>
      <c r="N563" s="95"/>
    </row>
    <row r="564" spans="2:14">
      <c r="B564" s="94"/>
      <c r="C564" s="94"/>
      <c r="D564" s="94"/>
      <c r="E564" s="94"/>
      <c r="F564" s="94"/>
      <c r="G564" s="94"/>
      <c r="H564" s="95"/>
      <c r="I564" s="95"/>
      <c r="J564" s="95"/>
      <c r="K564" s="95"/>
      <c r="L564" s="95"/>
      <c r="M564" s="95"/>
      <c r="N564" s="95"/>
    </row>
    <row r="565" spans="2:14">
      <c r="B565" s="94"/>
      <c r="C565" s="94"/>
      <c r="D565" s="94"/>
      <c r="E565" s="94"/>
      <c r="F565" s="94"/>
      <c r="G565" s="94"/>
      <c r="H565" s="95"/>
      <c r="I565" s="95"/>
      <c r="J565" s="95"/>
      <c r="K565" s="95"/>
      <c r="L565" s="95"/>
      <c r="M565" s="95"/>
      <c r="N565" s="95"/>
    </row>
    <row r="566" spans="2:14">
      <c r="B566" s="94"/>
      <c r="C566" s="94"/>
      <c r="D566" s="94"/>
      <c r="E566" s="94"/>
      <c r="F566" s="94"/>
      <c r="G566" s="94"/>
      <c r="H566" s="95"/>
      <c r="I566" s="95"/>
      <c r="J566" s="95"/>
      <c r="K566" s="95"/>
      <c r="L566" s="95"/>
      <c r="M566" s="95"/>
      <c r="N566" s="95"/>
    </row>
    <row r="567" spans="2:14">
      <c r="B567" s="94"/>
      <c r="C567" s="94"/>
      <c r="D567" s="94"/>
      <c r="E567" s="94"/>
      <c r="F567" s="94"/>
      <c r="G567" s="94"/>
      <c r="H567" s="95"/>
      <c r="I567" s="95"/>
      <c r="J567" s="95"/>
      <c r="K567" s="95"/>
      <c r="L567" s="95"/>
      <c r="M567" s="95"/>
      <c r="N567" s="95"/>
    </row>
    <row r="568" spans="2:14">
      <c r="B568" s="94"/>
      <c r="C568" s="94"/>
      <c r="D568" s="94"/>
      <c r="E568" s="94"/>
      <c r="F568" s="94"/>
      <c r="G568" s="94"/>
      <c r="H568" s="95"/>
      <c r="I568" s="95"/>
      <c r="J568" s="95"/>
      <c r="K568" s="95"/>
      <c r="L568" s="95"/>
      <c r="M568" s="95"/>
      <c r="N568" s="95"/>
    </row>
    <row r="569" spans="2:14">
      <c r="B569" s="94"/>
      <c r="C569" s="94"/>
      <c r="D569" s="94"/>
      <c r="E569" s="94"/>
      <c r="F569" s="94"/>
      <c r="G569" s="94"/>
      <c r="H569" s="95"/>
      <c r="I569" s="95"/>
      <c r="J569" s="95"/>
      <c r="K569" s="95"/>
      <c r="L569" s="95"/>
      <c r="M569" s="95"/>
      <c r="N569" s="95"/>
    </row>
    <row r="570" spans="2:14">
      <c r="B570" s="94"/>
      <c r="C570" s="94"/>
      <c r="D570" s="94"/>
      <c r="E570" s="94"/>
      <c r="F570" s="94"/>
      <c r="G570" s="94"/>
      <c r="H570" s="95"/>
      <c r="I570" s="95"/>
      <c r="J570" s="95"/>
      <c r="K570" s="95"/>
      <c r="L570" s="95"/>
      <c r="M570" s="95"/>
      <c r="N570" s="95"/>
    </row>
    <row r="571" spans="2:14">
      <c r="B571" s="94"/>
      <c r="C571" s="94"/>
      <c r="D571" s="94"/>
      <c r="E571" s="94"/>
      <c r="F571" s="94"/>
      <c r="G571" s="94"/>
      <c r="H571" s="95"/>
      <c r="I571" s="95"/>
      <c r="J571" s="95"/>
      <c r="K571" s="95"/>
      <c r="L571" s="95"/>
      <c r="M571" s="95"/>
      <c r="N571" s="95"/>
    </row>
    <row r="572" spans="2:14">
      <c r="B572" s="94"/>
      <c r="C572" s="94"/>
      <c r="D572" s="94"/>
      <c r="E572" s="94"/>
      <c r="F572" s="94"/>
      <c r="G572" s="94"/>
      <c r="H572" s="95"/>
      <c r="I572" s="95"/>
      <c r="J572" s="95"/>
      <c r="K572" s="95"/>
      <c r="L572" s="95"/>
      <c r="M572" s="95"/>
      <c r="N572" s="95"/>
    </row>
    <row r="573" spans="2:14">
      <c r="B573" s="94"/>
      <c r="C573" s="94"/>
      <c r="D573" s="94"/>
      <c r="E573" s="94"/>
      <c r="F573" s="94"/>
      <c r="G573" s="94"/>
      <c r="H573" s="95"/>
      <c r="I573" s="95"/>
      <c r="J573" s="95"/>
      <c r="K573" s="95"/>
      <c r="L573" s="95"/>
      <c r="M573" s="95"/>
      <c r="N573" s="95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6" style="2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9" style="1" bestFit="1" customWidth="1"/>
    <col min="13" max="13" width="10.2851562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15">
      <c r="B1" s="46" t="s">
        <v>145</v>
      </c>
      <c r="C1" s="46" t="s" vm="1">
        <v>229</v>
      </c>
    </row>
    <row r="2" spans="2:15">
      <c r="B2" s="46" t="s">
        <v>144</v>
      </c>
      <c r="C2" s="46" t="s">
        <v>230</v>
      </c>
    </row>
    <row r="3" spans="2:15">
      <c r="B3" s="46" t="s">
        <v>146</v>
      </c>
      <c r="C3" s="46" t="s">
        <v>231</v>
      </c>
    </row>
    <row r="4" spans="2:15">
      <c r="B4" s="46" t="s">
        <v>147</v>
      </c>
      <c r="C4" s="46">
        <v>12152</v>
      </c>
    </row>
    <row r="6" spans="2:15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</row>
    <row r="7" spans="2:15" ht="26.25" customHeight="1">
      <c r="B7" s="137" t="s">
        <v>92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2:15" s="3" customFormat="1" ht="63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205</v>
      </c>
      <c r="K8" s="29" t="s">
        <v>204</v>
      </c>
      <c r="L8" s="29" t="s">
        <v>62</v>
      </c>
      <c r="M8" s="29" t="s">
        <v>59</v>
      </c>
      <c r="N8" s="29" t="s">
        <v>148</v>
      </c>
      <c r="O8" s="19" t="s">
        <v>150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31</v>
      </c>
      <c r="C11" s="88"/>
      <c r="D11" s="89"/>
      <c r="E11" s="88"/>
      <c r="F11" s="89"/>
      <c r="G11" s="88"/>
      <c r="H11" s="88"/>
      <c r="I11" s="89"/>
      <c r="J11" s="91"/>
      <c r="K11" s="103"/>
      <c r="L11" s="91">
        <v>1940.6398175530001</v>
      </c>
      <c r="M11" s="92"/>
      <c r="N11" s="92">
        <f>IFERROR(L11/$L$11,0)</f>
        <v>1</v>
      </c>
      <c r="O11" s="92">
        <f>L11/'סכום נכסי הקרן'!$C$42</f>
        <v>1.2729894774247326E-2</v>
      </c>
    </row>
    <row r="12" spans="2:15" s="4" customFormat="1" ht="18" customHeight="1">
      <c r="B12" s="113" t="s">
        <v>196</v>
      </c>
      <c r="C12" s="88"/>
      <c r="D12" s="89"/>
      <c r="E12" s="88"/>
      <c r="F12" s="89"/>
      <c r="G12" s="88"/>
      <c r="H12" s="88"/>
      <c r="I12" s="89"/>
      <c r="J12" s="91"/>
      <c r="K12" s="103"/>
      <c r="L12" s="91">
        <v>1940.6398175530001</v>
      </c>
      <c r="M12" s="92"/>
      <c r="N12" s="92">
        <f t="shared" ref="N12:N26" si="0">IFERROR(L12/$L$11,0)</f>
        <v>1</v>
      </c>
      <c r="O12" s="92">
        <f>L12/'סכום נכסי הקרן'!$C$42</f>
        <v>1.2729894774247326E-2</v>
      </c>
    </row>
    <row r="13" spans="2:15">
      <c r="B13" s="85" t="s">
        <v>53</v>
      </c>
      <c r="C13" s="80"/>
      <c r="D13" s="81"/>
      <c r="E13" s="80"/>
      <c r="F13" s="81"/>
      <c r="G13" s="80"/>
      <c r="H13" s="80"/>
      <c r="I13" s="81"/>
      <c r="J13" s="83"/>
      <c r="K13" s="101"/>
      <c r="L13" s="83">
        <v>1264.201502205</v>
      </c>
      <c r="M13" s="84"/>
      <c r="N13" s="84">
        <f t="shared" si="0"/>
        <v>0.65143541360449997</v>
      </c>
      <c r="O13" s="84">
        <f>L13/'סכום נכסי הקרן'!$C$42</f>
        <v>8.2927042674035695E-3</v>
      </c>
    </row>
    <row r="14" spans="2:15">
      <c r="B14" s="86" t="s">
        <v>1701</v>
      </c>
      <c r="C14" s="88" t="s">
        <v>1702</v>
      </c>
      <c r="D14" s="89" t="s">
        <v>28</v>
      </c>
      <c r="E14" s="88"/>
      <c r="F14" s="89" t="s">
        <v>1601</v>
      </c>
      <c r="G14" s="88" t="s">
        <v>668</v>
      </c>
      <c r="H14" s="88" t="s">
        <v>669</v>
      </c>
      <c r="I14" s="89" t="s">
        <v>133</v>
      </c>
      <c r="J14" s="91">
        <v>22.827775000000003</v>
      </c>
      <c r="K14" s="103">
        <v>102865.8878</v>
      </c>
      <c r="L14" s="91">
        <v>94.362392052000004</v>
      </c>
      <c r="M14" s="92">
        <v>7.4080192004584057E-8</v>
      </c>
      <c r="N14" s="92">
        <f t="shared" si="0"/>
        <v>4.8624371817220485E-2</v>
      </c>
      <c r="O14" s="92">
        <f>L14/'סכום נכסי הקרן'!$C$42</f>
        <v>6.1898313669709411E-4</v>
      </c>
    </row>
    <row r="15" spans="2:15">
      <c r="B15" s="86" t="s">
        <v>1703</v>
      </c>
      <c r="C15" s="88" t="s">
        <v>1704</v>
      </c>
      <c r="D15" s="89" t="s">
        <v>28</v>
      </c>
      <c r="E15" s="88"/>
      <c r="F15" s="89" t="s">
        <v>1601</v>
      </c>
      <c r="G15" s="88" t="s">
        <v>831</v>
      </c>
      <c r="H15" s="88" t="s">
        <v>669</v>
      </c>
      <c r="I15" s="89" t="s">
        <v>131</v>
      </c>
      <c r="J15" s="91">
        <v>3.8767630000000004</v>
      </c>
      <c r="K15" s="103">
        <v>1026095</v>
      </c>
      <c r="L15" s="91">
        <v>147.18324732299999</v>
      </c>
      <c r="M15" s="92">
        <v>2.7572249261983713E-5</v>
      </c>
      <c r="N15" s="92">
        <f t="shared" si="0"/>
        <v>7.5842640139470563E-2</v>
      </c>
      <c r="O15" s="92">
        <f>L15/'סכום נכסי הקרן'!$C$42</f>
        <v>9.6546882837656681E-4</v>
      </c>
    </row>
    <row r="16" spans="2:15">
      <c r="B16" s="86" t="s">
        <v>1705</v>
      </c>
      <c r="C16" s="88" t="s">
        <v>1706</v>
      </c>
      <c r="D16" s="89" t="s">
        <v>28</v>
      </c>
      <c r="E16" s="88"/>
      <c r="F16" s="89" t="s">
        <v>1601</v>
      </c>
      <c r="G16" s="88" t="s">
        <v>923</v>
      </c>
      <c r="H16" s="88" t="s">
        <v>669</v>
      </c>
      <c r="I16" s="89" t="s">
        <v>131</v>
      </c>
      <c r="J16" s="91">
        <v>141.45964800000002</v>
      </c>
      <c r="K16" s="103">
        <v>34634.089999999997</v>
      </c>
      <c r="L16" s="91">
        <v>181.27506809399998</v>
      </c>
      <c r="M16" s="92">
        <v>1.6400153729749561E-5</v>
      </c>
      <c r="N16" s="92">
        <f t="shared" si="0"/>
        <v>9.3409949880639942E-2</v>
      </c>
      <c r="O16" s="92">
        <f>L16/'סכום נכסי הקרן'!$C$42</f>
        <v>1.189098832848263E-3</v>
      </c>
    </row>
    <row r="17" spans="2:15">
      <c r="B17" s="86" t="s">
        <v>1707</v>
      </c>
      <c r="C17" s="88" t="s">
        <v>1708</v>
      </c>
      <c r="D17" s="89" t="s">
        <v>28</v>
      </c>
      <c r="E17" s="88"/>
      <c r="F17" s="89" t="s">
        <v>1601</v>
      </c>
      <c r="G17" s="88" t="s">
        <v>1709</v>
      </c>
      <c r="H17" s="88" t="s">
        <v>669</v>
      </c>
      <c r="I17" s="89" t="s">
        <v>133</v>
      </c>
      <c r="J17" s="91">
        <v>21.942983000000005</v>
      </c>
      <c r="K17" s="103">
        <v>226145</v>
      </c>
      <c r="L17" s="91">
        <v>199.40986297500004</v>
      </c>
      <c r="M17" s="92">
        <v>8.7086496994091781E-5</v>
      </c>
      <c r="N17" s="92">
        <f t="shared" si="0"/>
        <v>0.10275470036806768</v>
      </c>
      <c r="O17" s="92">
        <f>L17/'סכום נכסי הקרן'!$C$42</f>
        <v>1.3080565232448146E-3</v>
      </c>
    </row>
    <row r="18" spans="2:15">
      <c r="B18" s="86" t="s">
        <v>1710</v>
      </c>
      <c r="C18" s="88" t="s">
        <v>1711</v>
      </c>
      <c r="D18" s="89" t="s">
        <v>28</v>
      </c>
      <c r="E18" s="88"/>
      <c r="F18" s="89" t="s">
        <v>1601</v>
      </c>
      <c r="G18" s="88" t="s">
        <v>1709</v>
      </c>
      <c r="H18" s="88" t="s">
        <v>669</v>
      </c>
      <c r="I18" s="89" t="s">
        <v>131</v>
      </c>
      <c r="J18" s="91">
        <v>53.813352000000016</v>
      </c>
      <c r="K18" s="103">
        <v>116645.7</v>
      </c>
      <c r="L18" s="91">
        <v>232.25254560700003</v>
      </c>
      <c r="M18" s="92">
        <v>8.9385334296562504E-5</v>
      </c>
      <c r="N18" s="92">
        <f t="shared" si="0"/>
        <v>0.11967833675589162</v>
      </c>
      <c r="O18" s="92">
        <f>L18/'סכום נכסי הקרן'!$C$42</f>
        <v>1.5234926336594365E-3</v>
      </c>
    </row>
    <row r="19" spans="2:15">
      <c r="B19" s="86" t="s">
        <v>1712</v>
      </c>
      <c r="C19" s="88" t="s">
        <v>1713</v>
      </c>
      <c r="D19" s="89" t="s">
        <v>28</v>
      </c>
      <c r="E19" s="88"/>
      <c r="F19" s="89" t="s">
        <v>1601</v>
      </c>
      <c r="G19" s="88" t="s">
        <v>1714</v>
      </c>
      <c r="H19" s="88" t="s">
        <v>669</v>
      </c>
      <c r="I19" s="89" t="s">
        <v>134</v>
      </c>
      <c r="J19" s="91">
        <v>12351.223851000002</v>
      </c>
      <c r="K19" s="103">
        <v>126</v>
      </c>
      <c r="L19" s="91">
        <v>72.687965165000008</v>
      </c>
      <c r="M19" s="92">
        <v>5.2343903908995771E-8</v>
      </c>
      <c r="N19" s="92">
        <f t="shared" si="0"/>
        <v>3.745567029365296E-2</v>
      </c>
      <c r="O19" s="92">
        <f>L19/'סכום נכסי הקרן'!$C$42</f>
        <v>4.7680674153710367E-4</v>
      </c>
    </row>
    <row r="20" spans="2:15">
      <c r="B20" s="86" t="s">
        <v>1715</v>
      </c>
      <c r="C20" s="88" t="s">
        <v>1716</v>
      </c>
      <c r="D20" s="89" t="s">
        <v>28</v>
      </c>
      <c r="E20" s="88"/>
      <c r="F20" s="89" t="s">
        <v>1601</v>
      </c>
      <c r="G20" s="88" t="s">
        <v>534</v>
      </c>
      <c r="H20" s="88"/>
      <c r="I20" s="89" t="s">
        <v>134</v>
      </c>
      <c r="J20" s="91">
        <v>449.01681500000007</v>
      </c>
      <c r="K20" s="103">
        <v>16070.32</v>
      </c>
      <c r="L20" s="91">
        <v>337.03042098900005</v>
      </c>
      <c r="M20" s="92">
        <v>3.9688349165867421E-7</v>
      </c>
      <c r="N20" s="92">
        <f t="shared" si="0"/>
        <v>0.17366974434955679</v>
      </c>
      <c r="O20" s="92">
        <f>L20/'סכום נכסי הקרן'!$C$42</f>
        <v>2.2107975710402923E-3</v>
      </c>
    </row>
    <row r="21" spans="2:15">
      <c r="B21" s="93"/>
      <c r="C21" s="88"/>
      <c r="D21" s="88"/>
      <c r="E21" s="88"/>
      <c r="F21" s="88"/>
      <c r="G21" s="88"/>
      <c r="H21" s="88"/>
      <c r="I21" s="88"/>
      <c r="J21" s="91"/>
      <c r="K21" s="103"/>
      <c r="L21" s="88"/>
      <c r="M21" s="88"/>
      <c r="N21" s="92"/>
      <c r="O21" s="88"/>
    </row>
    <row r="22" spans="2:15">
      <c r="B22" s="85" t="s">
        <v>30</v>
      </c>
      <c r="C22" s="80"/>
      <c r="D22" s="81"/>
      <c r="E22" s="80"/>
      <c r="F22" s="81"/>
      <c r="G22" s="80"/>
      <c r="H22" s="80"/>
      <c r="I22" s="81"/>
      <c r="J22" s="83"/>
      <c r="K22" s="101"/>
      <c r="L22" s="83">
        <v>676.43831534800006</v>
      </c>
      <c r="M22" s="84"/>
      <c r="N22" s="84">
        <f t="shared" si="0"/>
        <v>0.34856458639550003</v>
      </c>
      <c r="O22" s="84">
        <f>L22/'סכום נכסי הקרן'!$C$42</f>
        <v>4.4371905068437568E-3</v>
      </c>
    </row>
    <row r="23" spans="2:15">
      <c r="B23" s="86" t="s">
        <v>1717</v>
      </c>
      <c r="C23" s="88" t="s">
        <v>1718</v>
      </c>
      <c r="D23" s="89" t="s">
        <v>28</v>
      </c>
      <c r="E23" s="88"/>
      <c r="F23" s="89" t="s">
        <v>1573</v>
      </c>
      <c r="G23" s="88" t="s">
        <v>534</v>
      </c>
      <c r="H23" s="88"/>
      <c r="I23" s="89" t="s">
        <v>131</v>
      </c>
      <c r="J23" s="91">
        <v>54.422405000000005</v>
      </c>
      <c r="K23" s="103">
        <v>19790</v>
      </c>
      <c r="L23" s="91">
        <v>39.849717899000012</v>
      </c>
      <c r="M23" s="92">
        <v>7.0563237980268592E-6</v>
      </c>
      <c r="N23" s="92">
        <f t="shared" si="0"/>
        <v>2.0534319423192858E-2</v>
      </c>
      <c r="O23" s="92">
        <f>L23/'סכום נכסי הקרן'!$C$42</f>
        <v>2.6139972551802814E-4</v>
      </c>
    </row>
    <row r="24" spans="2:15">
      <c r="B24" s="86" t="s">
        <v>1719</v>
      </c>
      <c r="C24" s="88" t="s">
        <v>1720</v>
      </c>
      <c r="D24" s="89" t="s">
        <v>28</v>
      </c>
      <c r="E24" s="88"/>
      <c r="F24" s="89" t="s">
        <v>1573</v>
      </c>
      <c r="G24" s="88" t="s">
        <v>534</v>
      </c>
      <c r="H24" s="88"/>
      <c r="I24" s="89" t="s">
        <v>131</v>
      </c>
      <c r="J24" s="91">
        <v>306.01671100000004</v>
      </c>
      <c r="K24" s="103">
        <v>3539</v>
      </c>
      <c r="L24" s="91">
        <v>40.070746178000007</v>
      </c>
      <c r="M24" s="92">
        <v>5.2689909402262328E-6</v>
      </c>
      <c r="N24" s="92">
        <f t="shared" si="0"/>
        <v>2.0648213963024929E-2</v>
      </c>
      <c r="O24" s="92">
        <f>L24/'סכום נכסי הקרן'!$C$42</f>
        <v>2.6284959102545173E-4</v>
      </c>
    </row>
    <row r="25" spans="2:15">
      <c r="B25" s="86" t="s">
        <v>1721</v>
      </c>
      <c r="C25" s="88" t="s">
        <v>1722</v>
      </c>
      <c r="D25" s="89" t="s">
        <v>123</v>
      </c>
      <c r="E25" s="88"/>
      <c r="F25" s="89" t="s">
        <v>1573</v>
      </c>
      <c r="G25" s="88" t="s">
        <v>534</v>
      </c>
      <c r="H25" s="88"/>
      <c r="I25" s="89" t="s">
        <v>131</v>
      </c>
      <c r="J25" s="91">
        <v>4055.1053190000011</v>
      </c>
      <c r="K25" s="103">
        <v>1479.4</v>
      </c>
      <c r="L25" s="91">
        <v>221.96754396500009</v>
      </c>
      <c r="M25" s="92">
        <v>6.3262406964193905E-6</v>
      </c>
      <c r="N25" s="92">
        <f t="shared" si="0"/>
        <v>0.11437853740674267</v>
      </c>
      <c r="O25" s="92">
        <f>L25/'סכום נכסי הקרן'!$C$42</f>
        <v>1.4560267456201459E-3</v>
      </c>
    </row>
    <row r="26" spans="2:15">
      <c r="B26" s="86" t="s">
        <v>1723</v>
      </c>
      <c r="C26" s="88" t="s">
        <v>1724</v>
      </c>
      <c r="D26" s="89" t="s">
        <v>123</v>
      </c>
      <c r="E26" s="88"/>
      <c r="F26" s="89" t="s">
        <v>1573</v>
      </c>
      <c r="G26" s="88" t="s">
        <v>534</v>
      </c>
      <c r="H26" s="88"/>
      <c r="I26" s="89" t="s">
        <v>131</v>
      </c>
      <c r="J26" s="91">
        <v>828.27050199999996</v>
      </c>
      <c r="K26" s="103">
        <v>12221.83</v>
      </c>
      <c r="L26" s="91">
        <v>374.55030730599998</v>
      </c>
      <c r="M26" s="92">
        <v>8.0774740579911052E-6</v>
      </c>
      <c r="N26" s="92">
        <f t="shared" si="0"/>
        <v>0.19300351560253956</v>
      </c>
      <c r="O26" s="92">
        <f>L26/'סכום נכסי הקרן'!$C$42</f>
        <v>2.456914444680131E-3</v>
      </c>
    </row>
    <row r="27" spans="2:15">
      <c r="B27" s="93"/>
      <c r="C27" s="88"/>
      <c r="D27" s="88"/>
      <c r="E27" s="88"/>
      <c r="F27" s="88"/>
      <c r="G27" s="88"/>
      <c r="H27" s="88"/>
      <c r="I27" s="88"/>
      <c r="J27" s="91"/>
      <c r="K27" s="103"/>
      <c r="L27" s="88"/>
      <c r="M27" s="88"/>
      <c r="N27" s="92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10" t="s">
        <v>220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10" t="s">
        <v>111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10" t="s">
        <v>203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10" t="s">
        <v>211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</row>
    <row r="128" spans="2:15"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</row>
    <row r="129" spans="2:15"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</row>
    <row r="130" spans="2:15">
      <c r="B130" s="94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</row>
    <row r="131" spans="2:15">
      <c r="B131" s="94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2:15">
      <c r="B132" s="94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2:15"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</row>
    <row r="134" spans="2:15">
      <c r="B134" s="94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</row>
    <row r="135" spans="2:15"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</row>
    <row r="136" spans="2:15">
      <c r="B136" s="94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</row>
    <row r="137" spans="2:15">
      <c r="B137" s="94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</row>
    <row r="138" spans="2:15">
      <c r="B138" s="94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</row>
    <row r="139" spans="2:15">
      <c r="B139" s="94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</row>
    <row r="140" spans="2:15">
      <c r="B140" s="94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</row>
    <row r="141" spans="2:15"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</row>
    <row r="142" spans="2:15">
      <c r="B142" s="94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</row>
    <row r="143" spans="2:15">
      <c r="B143" s="94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</row>
    <row r="144" spans="2:15">
      <c r="B144" s="94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2:15">
      <c r="B145" s="94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</row>
    <row r="146" spans="2:15">
      <c r="B146" s="94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</row>
    <row r="147" spans="2:15">
      <c r="B147" s="94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</row>
    <row r="148" spans="2:15">
      <c r="B148" s="94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</row>
    <row r="149" spans="2:15">
      <c r="B149" s="94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</row>
    <row r="150" spans="2:15">
      <c r="B150" s="94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</row>
    <row r="151" spans="2:15">
      <c r="B151" s="94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</row>
    <row r="152" spans="2:15">
      <c r="B152" s="94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</row>
    <row r="153" spans="2:15"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</row>
    <row r="154" spans="2:15">
      <c r="B154" s="94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</row>
    <row r="155" spans="2:15"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</row>
    <row r="156" spans="2:15">
      <c r="B156" s="94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</row>
    <row r="157" spans="2:15">
      <c r="B157" s="94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</row>
    <row r="158" spans="2:15">
      <c r="B158" s="94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</row>
    <row r="159" spans="2:15">
      <c r="B159" s="94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</row>
    <row r="160" spans="2:15">
      <c r="B160" s="94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</row>
    <row r="161" spans="2:15">
      <c r="B161" s="94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</row>
    <row r="162" spans="2:15">
      <c r="B162" s="94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</row>
    <row r="163" spans="2:15">
      <c r="B163" s="94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</row>
    <row r="164" spans="2:15">
      <c r="B164" s="94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</row>
    <row r="165" spans="2:15"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</row>
    <row r="166" spans="2:15">
      <c r="B166" s="94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</row>
    <row r="167" spans="2:15">
      <c r="B167" s="94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</row>
    <row r="168" spans="2:15">
      <c r="B168" s="94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</row>
    <row r="169" spans="2:15">
      <c r="B169" s="94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</row>
    <row r="170" spans="2:15">
      <c r="B170" s="94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</row>
    <row r="171" spans="2:15">
      <c r="B171" s="94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</row>
    <row r="172" spans="2:15">
      <c r="B172" s="94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</row>
    <row r="173" spans="2:15">
      <c r="B173" s="94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</row>
    <row r="174" spans="2:15">
      <c r="B174" s="94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</row>
    <row r="175" spans="2:15">
      <c r="B175" s="94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</row>
    <row r="176" spans="2:15">
      <c r="B176" s="94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</row>
    <row r="177" spans="2:15">
      <c r="B177" s="94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</row>
    <row r="178" spans="2:15">
      <c r="B178" s="94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</row>
    <row r="179" spans="2:15">
      <c r="B179" s="94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</row>
    <row r="180" spans="2:15">
      <c r="B180" s="94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</row>
    <row r="181" spans="2:15">
      <c r="B181" s="94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</row>
    <row r="182" spans="2:15">
      <c r="B182" s="94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</row>
    <row r="183" spans="2:15">
      <c r="B183" s="94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</row>
    <row r="184" spans="2:15">
      <c r="B184" s="94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</row>
    <row r="185" spans="2:15">
      <c r="B185" s="94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</row>
    <row r="186" spans="2:15">
      <c r="B186" s="94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</row>
    <row r="187" spans="2:15">
      <c r="B187" s="94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</row>
    <row r="188" spans="2:15">
      <c r="B188" s="94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</row>
    <row r="189" spans="2:15">
      <c r="B189" s="94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</row>
    <row r="190" spans="2:15">
      <c r="B190" s="94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</row>
    <row r="191" spans="2:15">
      <c r="B191" s="94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</row>
    <row r="192" spans="2:15">
      <c r="B192" s="94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</row>
    <row r="193" spans="2:15">
      <c r="B193" s="94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</row>
    <row r="194" spans="2:15">
      <c r="B194" s="94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</row>
    <row r="195" spans="2:15">
      <c r="B195" s="94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</row>
    <row r="196" spans="2:15">
      <c r="B196" s="94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</row>
    <row r="197" spans="2:15">
      <c r="B197" s="94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</row>
    <row r="198" spans="2:15">
      <c r="B198" s="94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</row>
    <row r="199" spans="2:15">
      <c r="B199" s="94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</row>
    <row r="200" spans="2:15">
      <c r="B200" s="94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</row>
    <row r="201" spans="2:15">
      <c r="B201" s="94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</row>
    <row r="202" spans="2:15"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</row>
    <row r="203" spans="2:15"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</row>
    <row r="204" spans="2:15">
      <c r="B204" s="94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</row>
    <row r="205" spans="2:15">
      <c r="B205" s="94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</row>
    <row r="206" spans="2:15">
      <c r="B206" s="94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</row>
    <row r="207" spans="2:15">
      <c r="B207" s="94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</row>
    <row r="208" spans="2:15">
      <c r="B208" s="94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</row>
    <row r="209" spans="2:15">
      <c r="B209" s="94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</row>
    <row r="210" spans="2:15">
      <c r="B210" s="94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</row>
    <row r="211" spans="2:15">
      <c r="B211" s="94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</row>
    <row r="212" spans="2:15"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</row>
    <row r="213" spans="2:15">
      <c r="B213" s="94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</row>
    <row r="214" spans="2:15">
      <c r="B214" s="94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</row>
    <row r="215" spans="2:15">
      <c r="B215" s="94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</row>
    <row r="216" spans="2:15">
      <c r="B216" s="94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</row>
    <row r="217" spans="2:15">
      <c r="B217" s="94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</row>
    <row r="218" spans="2:15">
      <c r="B218" s="94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</row>
    <row r="219" spans="2:15">
      <c r="B219" s="94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</row>
    <row r="220" spans="2:15">
      <c r="B220" s="94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</row>
    <row r="221" spans="2:15">
      <c r="B221" s="94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</row>
    <row r="222" spans="2:15">
      <c r="B222" s="94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</row>
    <row r="223" spans="2:15">
      <c r="B223" s="94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</row>
    <row r="224" spans="2:15">
      <c r="B224" s="94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</row>
    <row r="225" spans="2:15">
      <c r="B225" s="94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</row>
    <row r="226" spans="2:15">
      <c r="B226" s="94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</row>
    <row r="227" spans="2:15">
      <c r="B227" s="94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</row>
    <row r="228" spans="2:15">
      <c r="B228" s="94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</row>
    <row r="229" spans="2:15"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</row>
    <row r="230" spans="2:15">
      <c r="B230" s="94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</row>
    <row r="231" spans="2:15">
      <c r="B231" s="94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</row>
    <row r="232" spans="2:15">
      <c r="B232" s="94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</row>
    <row r="233" spans="2:15"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</row>
    <row r="234" spans="2:15">
      <c r="B234" s="94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</row>
    <row r="235" spans="2:15">
      <c r="B235" s="94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</row>
    <row r="236" spans="2:15">
      <c r="B236" s="94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</row>
    <row r="237" spans="2:15"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</row>
    <row r="238" spans="2:15"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</row>
    <row r="239" spans="2:15"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</row>
    <row r="240" spans="2:15"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</row>
    <row r="241" spans="2:15"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</row>
    <row r="242" spans="2:15"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</row>
    <row r="243" spans="2:15"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</row>
    <row r="244" spans="2:15"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</row>
    <row r="245" spans="2:15">
      <c r="B245" s="94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</row>
    <row r="246" spans="2:15">
      <c r="B246" s="94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</row>
    <row r="247" spans="2:15">
      <c r="B247" s="94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</row>
    <row r="248" spans="2:15">
      <c r="B248" s="94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</row>
    <row r="249" spans="2:15">
      <c r="B249" s="94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</row>
    <row r="250" spans="2:15">
      <c r="B250" s="94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</row>
    <row r="251" spans="2:15">
      <c r="B251" s="94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</row>
    <row r="252" spans="2:15">
      <c r="B252" s="94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</row>
    <row r="253" spans="2:15">
      <c r="B253" s="94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</row>
    <row r="254" spans="2:15">
      <c r="B254" s="94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</row>
    <row r="255" spans="2:15"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</row>
    <row r="256" spans="2:15">
      <c r="B256" s="94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</row>
    <row r="257" spans="2:15">
      <c r="B257" s="94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</row>
    <row r="258" spans="2:15">
      <c r="B258" s="94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</row>
    <row r="259" spans="2:15">
      <c r="B259" s="94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</row>
    <row r="260" spans="2:15">
      <c r="B260" s="94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</row>
    <row r="261" spans="2:15">
      <c r="B261" s="94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</row>
    <row r="262" spans="2:15">
      <c r="B262" s="94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</row>
    <row r="263" spans="2:15">
      <c r="B263" s="94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</row>
    <row r="264" spans="2:15">
      <c r="B264" s="94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</row>
    <row r="265" spans="2:15">
      <c r="B265" s="94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</row>
    <row r="266" spans="2:15">
      <c r="B266" s="94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</row>
    <row r="267" spans="2:15">
      <c r="B267" s="94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</row>
    <row r="268" spans="2:15">
      <c r="B268" s="94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</row>
    <row r="269" spans="2:15">
      <c r="B269" s="94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2:15">
      <c r="B270" s="94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2:15">
      <c r="B271" s="94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2:15">
      <c r="B272" s="94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</row>
    <row r="273" spans="2:15">
      <c r="B273" s="94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</row>
    <row r="274" spans="2:15">
      <c r="B274" s="94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</row>
    <row r="275" spans="2:1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</row>
    <row r="276" spans="2:15">
      <c r="B276" s="94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</row>
    <row r="277" spans="2:15">
      <c r="B277" s="94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</row>
    <row r="278" spans="2:15">
      <c r="B278" s="94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</row>
    <row r="279" spans="2:15">
      <c r="B279" s="94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</row>
    <row r="280" spans="2:15">
      <c r="B280" s="94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</row>
    <row r="281" spans="2:15">
      <c r="B281" s="94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</row>
    <row r="282" spans="2:15">
      <c r="B282" s="94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</row>
    <row r="283" spans="2:15">
      <c r="B283" s="94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</row>
    <row r="284" spans="2:15">
      <c r="B284" s="94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</row>
    <row r="285" spans="2:15">
      <c r="B285" s="94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</row>
    <row r="286" spans="2:15">
      <c r="B286" s="94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</row>
    <row r="287" spans="2:15">
      <c r="B287" s="94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</row>
    <row r="288" spans="2:15">
      <c r="B288" s="94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</row>
    <row r="289" spans="2:15">
      <c r="B289" s="94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</row>
    <row r="290" spans="2:15">
      <c r="B290" s="94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</row>
    <row r="291" spans="2:15">
      <c r="B291" s="94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</row>
    <row r="292" spans="2:15">
      <c r="B292" s="94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</row>
    <row r="293" spans="2:15">
      <c r="B293" s="94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</row>
    <row r="294" spans="2:15">
      <c r="B294" s="94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</row>
    <row r="295" spans="2:15">
      <c r="B295" s="94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</row>
    <row r="296" spans="2:15">
      <c r="B296" s="94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</row>
    <row r="297" spans="2:15">
      <c r="B297" s="94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</row>
    <row r="298" spans="2:15">
      <c r="B298" s="94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</row>
    <row r="299" spans="2:15">
      <c r="B299" s="94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</row>
    <row r="300" spans="2:15">
      <c r="B300" s="94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</row>
    <row r="301" spans="2:15">
      <c r="B301" s="94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</row>
    <row r="302" spans="2:15">
      <c r="B302" s="94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</row>
    <row r="303" spans="2:15">
      <c r="B303" s="94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</row>
    <row r="304" spans="2:15">
      <c r="B304" s="94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</row>
    <row r="305" spans="2:15">
      <c r="B305" s="94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</row>
    <row r="306" spans="2:15">
      <c r="B306" s="94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</row>
    <row r="307" spans="2:15">
      <c r="B307" s="94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</row>
    <row r="308" spans="2:15">
      <c r="B308" s="94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</row>
    <row r="309" spans="2:15">
      <c r="B309" s="94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</row>
    <row r="310" spans="2:15">
      <c r="B310" s="94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</row>
    <row r="311" spans="2:15">
      <c r="B311" s="94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</row>
    <row r="312" spans="2:15">
      <c r="B312" s="94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</row>
    <row r="313" spans="2:15">
      <c r="B313" s="94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</row>
    <row r="314" spans="2:15">
      <c r="B314" s="94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</row>
    <row r="315" spans="2:15">
      <c r="B315" s="94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</row>
    <row r="316" spans="2:15">
      <c r="B316" s="94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</row>
    <row r="317" spans="2:15">
      <c r="B317" s="94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</row>
    <row r="318" spans="2:15">
      <c r="B318" s="94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</row>
    <row r="319" spans="2:15">
      <c r="B319" s="94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</row>
    <row r="320" spans="2:15">
      <c r="B320" s="94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</row>
    <row r="321" spans="2:15">
      <c r="B321" s="94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</row>
    <row r="322" spans="2:15">
      <c r="B322" s="94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</row>
    <row r="323" spans="2:15">
      <c r="B323" s="94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</row>
    <row r="324" spans="2:15">
      <c r="B324" s="94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</row>
    <row r="325" spans="2:15">
      <c r="B325" s="111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</row>
    <row r="326" spans="2:15">
      <c r="B326" s="111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</row>
    <row r="327" spans="2:15">
      <c r="B327" s="112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</row>
    <row r="328" spans="2:15">
      <c r="B328" s="94"/>
      <c r="C328" s="94"/>
      <c r="D328" s="94"/>
      <c r="E328" s="94"/>
      <c r="F328" s="95"/>
      <c r="G328" s="95"/>
      <c r="H328" s="95"/>
      <c r="I328" s="95"/>
      <c r="J328" s="95"/>
      <c r="K328" s="95"/>
      <c r="L328" s="95"/>
      <c r="M328" s="95"/>
      <c r="N328" s="95"/>
      <c r="O328" s="95"/>
    </row>
    <row r="329" spans="2:15">
      <c r="B329" s="94"/>
      <c r="C329" s="94"/>
      <c r="D329" s="94"/>
      <c r="E329" s="94"/>
      <c r="F329" s="95"/>
      <c r="G329" s="95"/>
      <c r="H329" s="95"/>
      <c r="I329" s="95"/>
      <c r="J329" s="95"/>
      <c r="K329" s="95"/>
      <c r="L329" s="95"/>
      <c r="M329" s="95"/>
      <c r="N329" s="95"/>
      <c r="O329" s="95"/>
    </row>
    <row r="330" spans="2:15">
      <c r="B330" s="94"/>
      <c r="C330" s="94"/>
      <c r="D330" s="94"/>
      <c r="E330" s="94"/>
      <c r="F330" s="95"/>
      <c r="G330" s="95"/>
      <c r="H330" s="95"/>
      <c r="I330" s="95"/>
      <c r="J330" s="95"/>
      <c r="K330" s="95"/>
      <c r="L330" s="95"/>
      <c r="M330" s="95"/>
      <c r="N330" s="95"/>
      <c r="O330" s="95"/>
    </row>
    <row r="331" spans="2:15">
      <c r="B331" s="94"/>
      <c r="C331" s="94"/>
      <c r="D331" s="94"/>
      <c r="E331" s="94"/>
      <c r="F331" s="95"/>
      <c r="G331" s="95"/>
      <c r="H331" s="95"/>
      <c r="I331" s="95"/>
      <c r="J331" s="95"/>
      <c r="K331" s="95"/>
      <c r="L331" s="95"/>
      <c r="M331" s="95"/>
      <c r="N331" s="95"/>
      <c r="O331" s="95"/>
    </row>
    <row r="332" spans="2:15">
      <c r="B332" s="94"/>
      <c r="C332" s="94"/>
      <c r="D332" s="94"/>
      <c r="E332" s="94"/>
      <c r="F332" s="95"/>
      <c r="G332" s="95"/>
      <c r="H332" s="95"/>
      <c r="I332" s="95"/>
      <c r="J332" s="95"/>
      <c r="K332" s="95"/>
      <c r="L332" s="95"/>
      <c r="M332" s="95"/>
      <c r="N332" s="95"/>
      <c r="O332" s="95"/>
    </row>
    <row r="333" spans="2:15">
      <c r="B333" s="94"/>
      <c r="C333" s="94"/>
      <c r="D333" s="94"/>
      <c r="E333" s="94"/>
      <c r="F333" s="95"/>
      <c r="G333" s="95"/>
      <c r="H333" s="95"/>
      <c r="I333" s="95"/>
      <c r="J333" s="95"/>
      <c r="K333" s="95"/>
      <c r="L333" s="95"/>
      <c r="M333" s="95"/>
      <c r="N333" s="95"/>
      <c r="O333" s="95"/>
    </row>
    <row r="334" spans="2:15">
      <c r="B334" s="94"/>
      <c r="C334" s="94"/>
      <c r="D334" s="94"/>
      <c r="E334" s="94"/>
      <c r="F334" s="95"/>
      <c r="G334" s="95"/>
      <c r="H334" s="95"/>
      <c r="I334" s="95"/>
      <c r="J334" s="95"/>
      <c r="K334" s="95"/>
      <c r="L334" s="95"/>
      <c r="M334" s="95"/>
      <c r="N334" s="95"/>
      <c r="O334" s="95"/>
    </row>
    <row r="335" spans="2:15">
      <c r="B335" s="94"/>
      <c r="C335" s="94"/>
      <c r="D335" s="94"/>
      <c r="E335" s="94"/>
      <c r="F335" s="95"/>
      <c r="G335" s="95"/>
      <c r="H335" s="95"/>
      <c r="I335" s="95"/>
      <c r="J335" s="95"/>
      <c r="K335" s="95"/>
      <c r="L335" s="95"/>
      <c r="M335" s="95"/>
      <c r="N335" s="95"/>
      <c r="O335" s="95"/>
    </row>
    <row r="336" spans="2:15">
      <c r="B336" s="94"/>
      <c r="C336" s="94"/>
      <c r="D336" s="94"/>
      <c r="E336" s="94"/>
      <c r="F336" s="95"/>
      <c r="G336" s="95"/>
      <c r="H336" s="95"/>
      <c r="I336" s="95"/>
      <c r="J336" s="95"/>
      <c r="K336" s="95"/>
      <c r="L336" s="95"/>
      <c r="M336" s="95"/>
      <c r="N336" s="95"/>
      <c r="O336" s="95"/>
    </row>
    <row r="337" spans="2:15">
      <c r="B337" s="94"/>
      <c r="C337" s="94"/>
      <c r="D337" s="94"/>
      <c r="E337" s="94"/>
      <c r="F337" s="95"/>
      <c r="G337" s="95"/>
      <c r="H337" s="95"/>
      <c r="I337" s="95"/>
      <c r="J337" s="95"/>
      <c r="K337" s="95"/>
      <c r="L337" s="95"/>
      <c r="M337" s="95"/>
      <c r="N337" s="95"/>
      <c r="O337" s="95"/>
    </row>
    <row r="338" spans="2:15">
      <c r="B338" s="94"/>
      <c r="C338" s="94"/>
      <c r="D338" s="94"/>
      <c r="E338" s="94"/>
      <c r="F338" s="95"/>
      <c r="G338" s="95"/>
      <c r="H338" s="95"/>
      <c r="I338" s="95"/>
      <c r="J338" s="95"/>
      <c r="K338" s="95"/>
      <c r="L338" s="95"/>
      <c r="M338" s="95"/>
      <c r="N338" s="95"/>
      <c r="O338" s="95"/>
    </row>
    <row r="339" spans="2:15">
      <c r="B339" s="94"/>
      <c r="C339" s="94"/>
      <c r="D339" s="94"/>
      <c r="E339" s="94"/>
      <c r="F339" s="95"/>
      <c r="G339" s="95"/>
      <c r="H339" s="95"/>
      <c r="I339" s="95"/>
      <c r="J339" s="95"/>
      <c r="K339" s="95"/>
      <c r="L339" s="95"/>
      <c r="M339" s="95"/>
      <c r="N339" s="95"/>
      <c r="O339" s="95"/>
    </row>
    <row r="340" spans="2:15">
      <c r="B340" s="94"/>
      <c r="C340" s="94"/>
      <c r="D340" s="94"/>
      <c r="E340" s="94"/>
      <c r="F340" s="95"/>
      <c r="G340" s="95"/>
      <c r="H340" s="95"/>
      <c r="I340" s="95"/>
      <c r="J340" s="95"/>
      <c r="K340" s="95"/>
      <c r="L340" s="95"/>
      <c r="M340" s="95"/>
      <c r="N340" s="95"/>
      <c r="O340" s="95"/>
    </row>
    <row r="341" spans="2:15">
      <c r="B341" s="94"/>
      <c r="C341" s="94"/>
      <c r="D341" s="94"/>
      <c r="E341" s="94"/>
      <c r="F341" s="95"/>
      <c r="G341" s="95"/>
      <c r="H341" s="95"/>
      <c r="I341" s="95"/>
      <c r="J341" s="95"/>
      <c r="K341" s="95"/>
      <c r="L341" s="95"/>
      <c r="M341" s="95"/>
      <c r="N341" s="95"/>
      <c r="O341" s="95"/>
    </row>
    <row r="342" spans="2:15">
      <c r="B342" s="94"/>
      <c r="C342" s="94"/>
      <c r="D342" s="94"/>
      <c r="E342" s="94"/>
      <c r="F342" s="95"/>
      <c r="G342" s="95"/>
      <c r="H342" s="95"/>
      <c r="I342" s="95"/>
      <c r="J342" s="95"/>
      <c r="K342" s="95"/>
      <c r="L342" s="95"/>
      <c r="M342" s="95"/>
      <c r="N342" s="95"/>
      <c r="O342" s="95"/>
    </row>
    <row r="343" spans="2:15">
      <c r="B343" s="94"/>
      <c r="C343" s="94"/>
      <c r="D343" s="94"/>
      <c r="E343" s="94"/>
      <c r="F343" s="95"/>
      <c r="G343" s="95"/>
      <c r="H343" s="95"/>
      <c r="I343" s="95"/>
      <c r="J343" s="95"/>
      <c r="K343" s="95"/>
      <c r="L343" s="95"/>
      <c r="M343" s="95"/>
      <c r="N343" s="95"/>
      <c r="O343" s="95"/>
    </row>
    <row r="344" spans="2:15">
      <c r="B344" s="94"/>
      <c r="C344" s="94"/>
      <c r="D344" s="94"/>
      <c r="E344" s="94"/>
      <c r="F344" s="95"/>
      <c r="G344" s="95"/>
      <c r="H344" s="95"/>
      <c r="I344" s="95"/>
      <c r="J344" s="95"/>
      <c r="K344" s="95"/>
      <c r="L344" s="95"/>
      <c r="M344" s="95"/>
      <c r="N344" s="95"/>
      <c r="O344" s="95"/>
    </row>
    <row r="345" spans="2:15">
      <c r="B345" s="94"/>
      <c r="C345" s="94"/>
      <c r="D345" s="94"/>
      <c r="E345" s="94"/>
      <c r="F345" s="95"/>
      <c r="G345" s="95"/>
      <c r="H345" s="95"/>
      <c r="I345" s="95"/>
      <c r="J345" s="95"/>
      <c r="K345" s="95"/>
      <c r="L345" s="95"/>
      <c r="M345" s="95"/>
      <c r="N345" s="95"/>
      <c r="O345" s="95"/>
    </row>
    <row r="346" spans="2:15">
      <c r="B346" s="94"/>
      <c r="C346" s="94"/>
      <c r="D346" s="94"/>
      <c r="E346" s="94"/>
      <c r="F346" s="95"/>
      <c r="G346" s="95"/>
      <c r="H346" s="95"/>
      <c r="I346" s="95"/>
      <c r="J346" s="95"/>
      <c r="K346" s="95"/>
      <c r="L346" s="95"/>
      <c r="M346" s="95"/>
      <c r="N346" s="95"/>
      <c r="O346" s="95"/>
    </row>
    <row r="347" spans="2:15">
      <c r="B347" s="94"/>
      <c r="C347" s="94"/>
      <c r="D347" s="94"/>
      <c r="E347" s="94"/>
      <c r="F347" s="95"/>
      <c r="G347" s="95"/>
      <c r="H347" s="95"/>
      <c r="I347" s="95"/>
      <c r="J347" s="95"/>
      <c r="K347" s="95"/>
      <c r="L347" s="95"/>
      <c r="M347" s="95"/>
      <c r="N347" s="95"/>
      <c r="O347" s="95"/>
    </row>
    <row r="348" spans="2:15">
      <c r="B348" s="94"/>
      <c r="C348" s="94"/>
      <c r="D348" s="94"/>
      <c r="E348" s="94"/>
      <c r="F348" s="95"/>
      <c r="G348" s="95"/>
      <c r="H348" s="95"/>
      <c r="I348" s="95"/>
      <c r="J348" s="95"/>
      <c r="K348" s="95"/>
      <c r="L348" s="95"/>
      <c r="M348" s="95"/>
      <c r="N348" s="95"/>
      <c r="O348" s="95"/>
    </row>
    <row r="349" spans="2:15">
      <c r="B349" s="94"/>
      <c r="C349" s="94"/>
      <c r="D349" s="94"/>
      <c r="E349" s="94"/>
      <c r="F349" s="95"/>
      <c r="G349" s="95"/>
      <c r="H349" s="95"/>
      <c r="I349" s="95"/>
      <c r="J349" s="95"/>
      <c r="K349" s="95"/>
      <c r="L349" s="95"/>
      <c r="M349" s="95"/>
      <c r="N349" s="95"/>
      <c r="O349" s="95"/>
    </row>
    <row r="350" spans="2:15">
      <c r="B350" s="94"/>
      <c r="C350" s="94"/>
      <c r="D350" s="94"/>
      <c r="E350" s="94"/>
      <c r="F350" s="95"/>
      <c r="G350" s="95"/>
      <c r="H350" s="95"/>
      <c r="I350" s="95"/>
      <c r="J350" s="95"/>
      <c r="K350" s="95"/>
      <c r="L350" s="95"/>
      <c r="M350" s="95"/>
      <c r="N350" s="95"/>
      <c r="O350" s="95"/>
    </row>
    <row r="351" spans="2:15">
      <c r="B351" s="94"/>
      <c r="C351" s="94"/>
      <c r="D351" s="94"/>
      <c r="E351" s="94"/>
      <c r="F351" s="95"/>
      <c r="G351" s="95"/>
      <c r="H351" s="95"/>
      <c r="I351" s="95"/>
      <c r="J351" s="95"/>
      <c r="K351" s="95"/>
      <c r="L351" s="95"/>
      <c r="M351" s="95"/>
      <c r="N351" s="95"/>
      <c r="O351" s="95"/>
    </row>
    <row r="352" spans="2:15">
      <c r="B352" s="94"/>
      <c r="C352" s="94"/>
      <c r="D352" s="94"/>
      <c r="E352" s="94"/>
      <c r="F352" s="95"/>
      <c r="G352" s="95"/>
      <c r="H352" s="95"/>
      <c r="I352" s="95"/>
      <c r="J352" s="95"/>
      <c r="K352" s="95"/>
      <c r="L352" s="95"/>
      <c r="M352" s="95"/>
      <c r="N352" s="95"/>
      <c r="O352" s="95"/>
    </row>
    <row r="353" spans="2:15">
      <c r="B353" s="94"/>
      <c r="C353" s="94"/>
      <c r="D353" s="94"/>
      <c r="E353" s="94"/>
      <c r="F353" s="95"/>
      <c r="G353" s="95"/>
      <c r="H353" s="95"/>
      <c r="I353" s="95"/>
      <c r="J353" s="95"/>
      <c r="K353" s="95"/>
      <c r="L353" s="95"/>
      <c r="M353" s="95"/>
      <c r="N353" s="95"/>
      <c r="O353" s="95"/>
    </row>
    <row r="354" spans="2:15">
      <c r="B354" s="94"/>
      <c r="C354" s="94"/>
      <c r="D354" s="94"/>
      <c r="E354" s="94"/>
      <c r="F354" s="95"/>
      <c r="G354" s="95"/>
      <c r="H354" s="95"/>
      <c r="I354" s="95"/>
      <c r="J354" s="95"/>
      <c r="K354" s="95"/>
      <c r="L354" s="95"/>
      <c r="M354" s="95"/>
      <c r="N354" s="95"/>
      <c r="O354" s="95"/>
    </row>
    <row r="355" spans="2:15">
      <c r="B355" s="94"/>
      <c r="C355" s="94"/>
      <c r="D355" s="94"/>
      <c r="E355" s="94"/>
      <c r="F355" s="95"/>
      <c r="G355" s="95"/>
      <c r="H355" s="95"/>
      <c r="I355" s="95"/>
      <c r="J355" s="95"/>
      <c r="K355" s="95"/>
      <c r="L355" s="95"/>
      <c r="M355" s="95"/>
      <c r="N355" s="95"/>
      <c r="O355" s="95"/>
    </row>
    <row r="356" spans="2:15">
      <c r="B356" s="94"/>
      <c r="C356" s="94"/>
      <c r="D356" s="94"/>
      <c r="E356" s="94"/>
      <c r="F356" s="95"/>
      <c r="G356" s="95"/>
      <c r="H356" s="95"/>
      <c r="I356" s="95"/>
      <c r="J356" s="95"/>
      <c r="K356" s="95"/>
      <c r="L356" s="95"/>
      <c r="M356" s="95"/>
      <c r="N356" s="95"/>
      <c r="O356" s="95"/>
    </row>
    <row r="357" spans="2:15">
      <c r="B357" s="94"/>
      <c r="C357" s="94"/>
      <c r="D357" s="94"/>
      <c r="E357" s="94"/>
      <c r="F357" s="95"/>
      <c r="G357" s="95"/>
      <c r="H357" s="95"/>
      <c r="I357" s="95"/>
      <c r="J357" s="95"/>
      <c r="K357" s="95"/>
      <c r="L357" s="95"/>
      <c r="M357" s="95"/>
      <c r="N357" s="95"/>
      <c r="O357" s="95"/>
    </row>
    <row r="358" spans="2:15">
      <c r="B358" s="94"/>
      <c r="C358" s="94"/>
      <c r="D358" s="94"/>
      <c r="E358" s="94"/>
      <c r="F358" s="95"/>
      <c r="G358" s="95"/>
      <c r="H358" s="95"/>
      <c r="I358" s="95"/>
      <c r="J358" s="95"/>
      <c r="K358" s="95"/>
      <c r="L358" s="95"/>
      <c r="M358" s="95"/>
      <c r="N358" s="95"/>
      <c r="O358" s="95"/>
    </row>
    <row r="359" spans="2:15">
      <c r="B359" s="94"/>
      <c r="C359" s="94"/>
      <c r="D359" s="94"/>
      <c r="E359" s="94"/>
      <c r="F359" s="95"/>
      <c r="G359" s="95"/>
      <c r="H359" s="95"/>
      <c r="I359" s="95"/>
      <c r="J359" s="95"/>
      <c r="K359" s="95"/>
      <c r="L359" s="95"/>
      <c r="M359" s="95"/>
      <c r="N359" s="95"/>
      <c r="O359" s="95"/>
    </row>
    <row r="360" spans="2:15">
      <c r="B360" s="94"/>
      <c r="C360" s="94"/>
      <c r="D360" s="94"/>
      <c r="E360" s="94"/>
      <c r="F360" s="95"/>
      <c r="G360" s="95"/>
      <c r="H360" s="95"/>
      <c r="I360" s="95"/>
      <c r="J360" s="95"/>
      <c r="K360" s="95"/>
      <c r="L360" s="95"/>
      <c r="M360" s="95"/>
      <c r="N360" s="95"/>
      <c r="O360" s="95"/>
    </row>
    <row r="361" spans="2:15">
      <c r="B361" s="94"/>
      <c r="C361" s="94"/>
      <c r="D361" s="94"/>
      <c r="E361" s="94"/>
      <c r="F361" s="95"/>
      <c r="G361" s="95"/>
      <c r="H361" s="95"/>
      <c r="I361" s="95"/>
      <c r="J361" s="95"/>
      <c r="K361" s="95"/>
      <c r="L361" s="95"/>
      <c r="M361" s="95"/>
      <c r="N361" s="95"/>
      <c r="O361" s="95"/>
    </row>
    <row r="362" spans="2:15">
      <c r="B362" s="94"/>
      <c r="C362" s="94"/>
      <c r="D362" s="94"/>
      <c r="E362" s="94"/>
      <c r="F362" s="95"/>
      <c r="G362" s="95"/>
      <c r="H362" s="95"/>
      <c r="I362" s="95"/>
      <c r="J362" s="95"/>
      <c r="K362" s="95"/>
      <c r="L362" s="95"/>
      <c r="M362" s="95"/>
      <c r="N362" s="95"/>
      <c r="O362" s="95"/>
    </row>
    <row r="363" spans="2:15">
      <c r="B363" s="94"/>
      <c r="C363" s="94"/>
      <c r="D363" s="94"/>
      <c r="E363" s="94"/>
      <c r="F363" s="95"/>
      <c r="G363" s="95"/>
      <c r="H363" s="95"/>
      <c r="I363" s="95"/>
      <c r="J363" s="95"/>
      <c r="K363" s="95"/>
      <c r="L363" s="95"/>
      <c r="M363" s="95"/>
      <c r="N363" s="95"/>
      <c r="O363" s="95"/>
    </row>
    <row r="364" spans="2:15">
      <c r="B364" s="94"/>
      <c r="C364" s="94"/>
      <c r="D364" s="94"/>
      <c r="E364" s="94"/>
      <c r="F364" s="95"/>
      <c r="G364" s="95"/>
      <c r="H364" s="95"/>
      <c r="I364" s="95"/>
      <c r="J364" s="95"/>
      <c r="K364" s="95"/>
      <c r="L364" s="95"/>
      <c r="M364" s="95"/>
      <c r="N364" s="95"/>
      <c r="O364" s="95"/>
    </row>
    <row r="365" spans="2:15">
      <c r="B365" s="94"/>
      <c r="C365" s="94"/>
      <c r="D365" s="94"/>
      <c r="E365" s="94"/>
      <c r="F365" s="95"/>
      <c r="G365" s="95"/>
      <c r="H365" s="95"/>
      <c r="I365" s="95"/>
      <c r="J365" s="95"/>
      <c r="K365" s="95"/>
      <c r="L365" s="95"/>
      <c r="M365" s="95"/>
      <c r="N365" s="95"/>
      <c r="O365" s="95"/>
    </row>
    <row r="366" spans="2:15">
      <c r="B366" s="94"/>
      <c r="C366" s="94"/>
      <c r="D366" s="94"/>
      <c r="E366" s="94"/>
      <c r="F366" s="95"/>
      <c r="G366" s="95"/>
      <c r="H366" s="95"/>
      <c r="I366" s="95"/>
      <c r="J366" s="95"/>
      <c r="K366" s="95"/>
      <c r="L366" s="95"/>
      <c r="M366" s="95"/>
      <c r="N366" s="95"/>
      <c r="O366" s="95"/>
    </row>
    <row r="367" spans="2:15">
      <c r="B367" s="94"/>
      <c r="C367" s="94"/>
      <c r="D367" s="94"/>
      <c r="E367" s="94"/>
      <c r="F367" s="95"/>
      <c r="G367" s="95"/>
      <c r="H367" s="95"/>
      <c r="I367" s="95"/>
      <c r="J367" s="95"/>
      <c r="K367" s="95"/>
      <c r="L367" s="95"/>
      <c r="M367" s="95"/>
      <c r="N367" s="95"/>
      <c r="O367" s="95"/>
    </row>
    <row r="368" spans="2:15">
      <c r="B368" s="94"/>
      <c r="C368" s="94"/>
      <c r="D368" s="94"/>
      <c r="E368" s="94"/>
      <c r="F368" s="95"/>
      <c r="G368" s="95"/>
      <c r="H368" s="95"/>
      <c r="I368" s="95"/>
      <c r="J368" s="95"/>
      <c r="K368" s="95"/>
      <c r="L368" s="95"/>
      <c r="M368" s="95"/>
      <c r="N368" s="95"/>
      <c r="O368" s="95"/>
    </row>
    <row r="369" spans="2:15">
      <c r="B369" s="94"/>
      <c r="C369" s="94"/>
      <c r="D369" s="94"/>
      <c r="E369" s="94"/>
      <c r="F369" s="95"/>
      <c r="G369" s="95"/>
      <c r="H369" s="95"/>
      <c r="I369" s="95"/>
      <c r="J369" s="95"/>
      <c r="K369" s="95"/>
      <c r="L369" s="95"/>
      <c r="M369" s="95"/>
      <c r="N369" s="95"/>
      <c r="O369" s="95"/>
    </row>
    <row r="370" spans="2:15">
      <c r="B370" s="94"/>
      <c r="C370" s="94"/>
      <c r="D370" s="94"/>
      <c r="E370" s="94"/>
      <c r="F370" s="95"/>
      <c r="G370" s="95"/>
      <c r="H370" s="95"/>
      <c r="I370" s="95"/>
      <c r="J370" s="95"/>
      <c r="K370" s="95"/>
      <c r="L370" s="95"/>
      <c r="M370" s="95"/>
      <c r="N370" s="95"/>
      <c r="O370" s="95"/>
    </row>
    <row r="371" spans="2:15">
      <c r="B371" s="94"/>
      <c r="C371" s="94"/>
      <c r="D371" s="94"/>
      <c r="E371" s="94"/>
      <c r="F371" s="95"/>
      <c r="G371" s="95"/>
      <c r="H371" s="95"/>
      <c r="I371" s="95"/>
      <c r="J371" s="95"/>
      <c r="K371" s="95"/>
      <c r="L371" s="95"/>
      <c r="M371" s="95"/>
      <c r="N371" s="95"/>
      <c r="O371" s="95"/>
    </row>
    <row r="372" spans="2:15">
      <c r="B372" s="94"/>
      <c r="C372" s="94"/>
      <c r="D372" s="94"/>
      <c r="E372" s="94"/>
      <c r="F372" s="95"/>
      <c r="G372" s="95"/>
      <c r="H372" s="95"/>
      <c r="I372" s="95"/>
      <c r="J372" s="95"/>
      <c r="K372" s="95"/>
      <c r="L372" s="95"/>
      <c r="M372" s="95"/>
      <c r="N372" s="95"/>
      <c r="O372" s="95"/>
    </row>
    <row r="373" spans="2:15">
      <c r="B373" s="94"/>
      <c r="C373" s="94"/>
      <c r="D373" s="94"/>
      <c r="E373" s="94"/>
      <c r="F373" s="95"/>
      <c r="G373" s="95"/>
      <c r="H373" s="95"/>
      <c r="I373" s="95"/>
      <c r="J373" s="95"/>
      <c r="K373" s="95"/>
      <c r="L373" s="95"/>
      <c r="M373" s="95"/>
      <c r="N373" s="95"/>
      <c r="O373" s="95"/>
    </row>
    <row r="374" spans="2:15">
      <c r="B374" s="94"/>
      <c r="C374" s="94"/>
      <c r="D374" s="94"/>
      <c r="E374" s="94"/>
      <c r="F374" s="95"/>
      <c r="G374" s="95"/>
      <c r="H374" s="95"/>
      <c r="I374" s="95"/>
      <c r="J374" s="95"/>
      <c r="K374" s="95"/>
      <c r="L374" s="95"/>
      <c r="M374" s="95"/>
      <c r="N374" s="95"/>
      <c r="O374" s="95"/>
    </row>
    <row r="375" spans="2:15">
      <c r="B375" s="94"/>
      <c r="C375" s="94"/>
      <c r="D375" s="94"/>
      <c r="E375" s="94"/>
      <c r="F375" s="95"/>
      <c r="G375" s="95"/>
      <c r="H375" s="95"/>
      <c r="I375" s="95"/>
      <c r="J375" s="95"/>
      <c r="K375" s="95"/>
      <c r="L375" s="95"/>
      <c r="M375" s="95"/>
      <c r="N375" s="95"/>
      <c r="O375" s="95"/>
    </row>
    <row r="376" spans="2:15">
      <c r="B376" s="94"/>
      <c r="C376" s="94"/>
      <c r="D376" s="94"/>
      <c r="E376" s="94"/>
      <c r="F376" s="95"/>
      <c r="G376" s="95"/>
      <c r="H376" s="95"/>
      <c r="I376" s="95"/>
      <c r="J376" s="95"/>
      <c r="K376" s="95"/>
      <c r="L376" s="95"/>
      <c r="M376" s="95"/>
      <c r="N376" s="95"/>
      <c r="O376" s="95"/>
    </row>
    <row r="377" spans="2:15">
      <c r="B377" s="94"/>
      <c r="C377" s="94"/>
      <c r="D377" s="94"/>
      <c r="E377" s="94"/>
      <c r="F377" s="95"/>
      <c r="G377" s="95"/>
      <c r="H377" s="95"/>
      <c r="I377" s="95"/>
      <c r="J377" s="95"/>
      <c r="K377" s="95"/>
      <c r="L377" s="95"/>
      <c r="M377" s="95"/>
      <c r="N377" s="95"/>
      <c r="O377" s="95"/>
    </row>
    <row r="378" spans="2:15">
      <c r="B378" s="94"/>
      <c r="C378" s="94"/>
      <c r="D378" s="94"/>
      <c r="E378" s="94"/>
      <c r="F378" s="95"/>
      <c r="G378" s="95"/>
      <c r="H378" s="95"/>
      <c r="I378" s="95"/>
      <c r="J378" s="95"/>
      <c r="K378" s="95"/>
      <c r="L378" s="95"/>
      <c r="M378" s="95"/>
      <c r="N378" s="95"/>
      <c r="O378" s="95"/>
    </row>
    <row r="379" spans="2:15">
      <c r="B379" s="94"/>
      <c r="C379" s="94"/>
      <c r="D379" s="94"/>
      <c r="E379" s="94"/>
      <c r="F379" s="95"/>
      <c r="G379" s="95"/>
      <c r="H379" s="95"/>
      <c r="I379" s="95"/>
      <c r="J379" s="95"/>
      <c r="K379" s="95"/>
      <c r="L379" s="95"/>
      <c r="M379" s="95"/>
      <c r="N379" s="95"/>
      <c r="O379" s="95"/>
    </row>
    <row r="380" spans="2:15">
      <c r="B380" s="94"/>
      <c r="C380" s="94"/>
      <c r="D380" s="94"/>
      <c r="E380" s="94"/>
      <c r="F380" s="95"/>
      <c r="G380" s="95"/>
      <c r="H380" s="95"/>
      <c r="I380" s="95"/>
      <c r="J380" s="95"/>
      <c r="K380" s="95"/>
      <c r="L380" s="95"/>
      <c r="M380" s="95"/>
      <c r="N380" s="95"/>
      <c r="O380" s="95"/>
    </row>
    <row r="381" spans="2:15">
      <c r="B381" s="94"/>
      <c r="C381" s="94"/>
      <c r="D381" s="94"/>
      <c r="E381" s="94"/>
      <c r="F381" s="95"/>
      <c r="G381" s="95"/>
      <c r="H381" s="95"/>
      <c r="I381" s="95"/>
      <c r="J381" s="95"/>
      <c r="K381" s="95"/>
      <c r="L381" s="95"/>
      <c r="M381" s="95"/>
      <c r="N381" s="95"/>
      <c r="O381" s="95"/>
    </row>
    <row r="382" spans="2:15">
      <c r="B382" s="94"/>
      <c r="C382" s="94"/>
      <c r="D382" s="94"/>
      <c r="E382" s="94"/>
      <c r="F382" s="95"/>
      <c r="G382" s="95"/>
      <c r="H382" s="95"/>
      <c r="I382" s="95"/>
      <c r="J382" s="95"/>
      <c r="K382" s="95"/>
      <c r="L382" s="95"/>
      <c r="M382" s="95"/>
      <c r="N382" s="95"/>
      <c r="O382" s="95"/>
    </row>
    <row r="383" spans="2:15">
      <c r="B383" s="94"/>
      <c r="C383" s="94"/>
      <c r="D383" s="94"/>
      <c r="E383" s="94"/>
      <c r="F383" s="95"/>
      <c r="G383" s="95"/>
      <c r="H383" s="95"/>
      <c r="I383" s="95"/>
      <c r="J383" s="95"/>
      <c r="K383" s="95"/>
      <c r="L383" s="95"/>
      <c r="M383" s="95"/>
      <c r="N383" s="95"/>
      <c r="O383" s="95"/>
    </row>
    <row r="384" spans="2:15">
      <c r="B384" s="94"/>
      <c r="C384" s="94"/>
      <c r="D384" s="94"/>
      <c r="E384" s="94"/>
      <c r="F384" s="95"/>
      <c r="G384" s="95"/>
      <c r="H384" s="95"/>
      <c r="I384" s="95"/>
      <c r="J384" s="95"/>
      <c r="K384" s="95"/>
      <c r="L384" s="95"/>
      <c r="M384" s="95"/>
      <c r="N384" s="95"/>
      <c r="O384" s="95"/>
    </row>
    <row r="385" spans="2:15">
      <c r="B385" s="94"/>
      <c r="C385" s="94"/>
      <c r="D385" s="94"/>
      <c r="E385" s="94"/>
      <c r="F385" s="95"/>
      <c r="G385" s="95"/>
      <c r="H385" s="95"/>
      <c r="I385" s="95"/>
      <c r="J385" s="95"/>
      <c r="K385" s="95"/>
      <c r="L385" s="95"/>
      <c r="M385" s="95"/>
      <c r="N385" s="95"/>
      <c r="O385" s="95"/>
    </row>
    <row r="386" spans="2:15">
      <c r="B386" s="94"/>
      <c r="C386" s="94"/>
      <c r="D386" s="94"/>
      <c r="E386" s="94"/>
      <c r="F386" s="95"/>
      <c r="G386" s="95"/>
      <c r="H386" s="95"/>
      <c r="I386" s="95"/>
      <c r="J386" s="95"/>
      <c r="K386" s="95"/>
      <c r="L386" s="95"/>
      <c r="M386" s="95"/>
      <c r="N386" s="95"/>
      <c r="O386" s="95"/>
    </row>
    <row r="387" spans="2:15">
      <c r="B387" s="94"/>
      <c r="C387" s="94"/>
      <c r="D387" s="94"/>
      <c r="E387" s="94"/>
      <c r="F387" s="95"/>
      <c r="G387" s="95"/>
      <c r="H387" s="95"/>
      <c r="I387" s="95"/>
      <c r="J387" s="95"/>
      <c r="K387" s="95"/>
      <c r="L387" s="95"/>
      <c r="M387" s="95"/>
      <c r="N387" s="95"/>
      <c r="O387" s="95"/>
    </row>
    <row r="388" spans="2:15">
      <c r="B388" s="94"/>
      <c r="C388" s="94"/>
      <c r="D388" s="94"/>
      <c r="E388" s="94"/>
      <c r="F388" s="95"/>
      <c r="G388" s="95"/>
      <c r="H388" s="95"/>
      <c r="I388" s="95"/>
      <c r="J388" s="95"/>
      <c r="K388" s="95"/>
      <c r="L388" s="95"/>
      <c r="M388" s="95"/>
      <c r="N388" s="95"/>
      <c r="O388" s="95"/>
    </row>
    <row r="389" spans="2:15">
      <c r="B389" s="94"/>
      <c r="C389" s="94"/>
      <c r="D389" s="94"/>
      <c r="E389" s="94"/>
      <c r="F389" s="95"/>
      <c r="G389" s="95"/>
      <c r="H389" s="95"/>
      <c r="I389" s="95"/>
      <c r="J389" s="95"/>
      <c r="K389" s="95"/>
      <c r="L389" s="95"/>
      <c r="M389" s="95"/>
      <c r="N389" s="95"/>
      <c r="O389" s="95"/>
    </row>
    <row r="390" spans="2:15">
      <c r="B390" s="94"/>
      <c r="C390" s="94"/>
      <c r="D390" s="94"/>
      <c r="E390" s="94"/>
      <c r="F390" s="95"/>
      <c r="G390" s="95"/>
      <c r="H390" s="95"/>
      <c r="I390" s="95"/>
      <c r="J390" s="95"/>
      <c r="K390" s="95"/>
      <c r="L390" s="95"/>
      <c r="M390" s="95"/>
      <c r="N390" s="95"/>
      <c r="O390" s="95"/>
    </row>
    <row r="391" spans="2:15">
      <c r="B391" s="94"/>
      <c r="C391" s="94"/>
      <c r="D391" s="94"/>
      <c r="E391" s="94"/>
      <c r="F391" s="95"/>
      <c r="G391" s="95"/>
      <c r="H391" s="95"/>
      <c r="I391" s="95"/>
      <c r="J391" s="95"/>
      <c r="K391" s="95"/>
      <c r="L391" s="95"/>
      <c r="M391" s="95"/>
      <c r="N391" s="95"/>
      <c r="O391" s="95"/>
    </row>
    <row r="392" spans="2:15">
      <c r="B392" s="94"/>
      <c r="C392" s="94"/>
      <c r="D392" s="94"/>
      <c r="E392" s="94"/>
      <c r="F392" s="95"/>
      <c r="G392" s="95"/>
      <c r="H392" s="95"/>
      <c r="I392" s="95"/>
      <c r="J392" s="95"/>
      <c r="K392" s="95"/>
      <c r="L392" s="95"/>
      <c r="M392" s="95"/>
      <c r="N392" s="95"/>
      <c r="O392" s="95"/>
    </row>
    <row r="393" spans="2:15">
      <c r="B393" s="94"/>
      <c r="C393" s="94"/>
      <c r="D393" s="94"/>
      <c r="E393" s="94"/>
      <c r="F393" s="95"/>
      <c r="G393" s="95"/>
      <c r="H393" s="95"/>
      <c r="I393" s="95"/>
      <c r="J393" s="95"/>
      <c r="K393" s="95"/>
      <c r="L393" s="95"/>
      <c r="M393" s="95"/>
      <c r="N393" s="95"/>
      <c r="O393" s="95"/>
    </row>
    <row r="394" spans="2:15">
      <c r="B394" s="94"/>
      <c r="C394" s="94"/>
      <c r="D394" s="94"/>
      <c r="E394" s="94"/>
      <c r="F394" s="95"/>
      <c r="G394" s="95"/>
      <c r="H394" s="95"/>
      <c r="I394" s="95"/>
      <c r="J394" s="95"/>
      <c r="K394" s="95"/>
      <c r="L394" s="95"/>
      <c r="M394" s="95"/>
      <c r="N394" s="95"/>
      <c r="O394" s="95"/>
    </row>
    <row r="395" spans="2:15">
      <c r="B395" s="94"/>
      <c r="C395" s="94"/>
      <c r="D395" s="94"/>
      <c r="E395" s="94"/>
      <c r="F395" s="95"/>
      <c r="G395" s="95"/>
      <c r="H395" s="95"/>
      <c r="I395" s="95"/>
      <c r="J395" s="95"/>
      <c r="K395" s="95"/>
      <c r="L395" s="95"/>
      <c r="M395" s="95"/>
      <c r="N395" s="95"/>
      <c r="O395" s="95"/>
    </row>
    <row r="396" spans="2:15">
      <c r="B396" s="94"/>
      <c r="C396" s="94"/>
      <c r="D396" s="94"/>
      <c r="E396" s="94"/>
      <c r="F396" s="95"/>
      <c r="G396" s="95"/>
      <c r="H396" s="95"/>
      <c r="I396" s="95"/>
      <c r="J396" s="95"/>
      <c r="K396" s="95"/>
      <c r="L396" s="95"/>
      <c r="M396" s="95"/>
      <c r="N396" s="95"/>
      <c r="O396" s="95"/>
    </row>
    <row r="397" spans="2:15">
      <c r="B397" s="94"/>
      <c r="C397" s="94"/>
      <c r="D397" s="94"/>
      <c r="E397" s="94"/>
      <c r="F397" s="95"/>
      <c r="G397" s="95"/>
      <c r="H397" s="95"/>
      <c r="I397" s="95"/>
      <c r="J397" s="95"/>
      <c r="K397" s="95"/>
      <c r="L397" s="95"/>
      <c r="M397" s="95"/>
      <c r="N397" s="95"/>
      <c r="O397" s="95"/>
    </row>
    <row r="398" spans="2:15">
      <c r="B398" s="94"/>
      <c r="C398" s="94"/>
      <c r="D398" s="94"/>
      <c r="E398" s="94"/>
      <c r="F398" s="95"/>
      <c r="G398" s="95"/>
      <c r="H398" s="95"/>
      <c r="I398" s="95"/>
      <c r="J398" s="95"/>
      <c r="K398" s="95"/>
      <c r="L398" s="95"/>
      <c r="M398" s="95"/>
      <c r="N398" s="95"/>
      <c r="O398" s="95"/>
    </row>
    <row r="399" spans="2:15">
      <c r="B399" s="94"/>
      <c r="C399" s="94"/>
      <c r="D399" s="94"/>
      <c r="E399" s="94"/>
      <c r="F399" s="95"/>
      <c r="G399" s="95"/>
      <c r="H399" s="95"/>
      <c r="I399" s="95"/>
      <c r="J399" s="95"/>
      <c r="K399" s="95"/>
      <c r="L399" s="95"/>
      <c r="M399" s="95"/>
      <c r="N399" s="95"/>
      <c r="O399" s="95"/>
    </row>
    <row r="400" spans="2:15">
      <c r="B400" s="94"/>
      <c r="C400" s="94"/>
      <c r="D400" s="94"/>
      <c r="E400" s="94"/>
      <c r="F400" s="95"/>
      <c r="G400" s="95"/>
      <c r="H400" s="95"/>
      <c r="I400" s="95"/>
      <c r="J400" s="95"/>
      <c r="K400" s="95"/>
      <c r="L400" s="95"/>
      <c r="M400" s="95"/>
      <c r="N400" s="95"/>
      <c r="O400" s="95"/>
    </row>
    <row r="401" spans="2:15">
      <c r="B401" s="94"/>
      <c r="C401" s="94"/>
      <c r="D401" s="94"/>
      <c r="E401" s="94"/>
      <c r="F401" s="95"/>
      <c r="G401" s="95"/>
      <c r="H401" s="95"/>
      <c r="I401" s="95"/>
      <c r="J401" s="95"/>
      <c r="K401" s="95"/>
      <c r="L401" s="95"/>
      <c r="M401" s="95"/>
      <c r="N401" s="95"/>
      <c r="O401" s="95"/>
    </row>
    <row r="402" spans="2:15">
      <c r="B402" s="94"/>
      <c r="C402" s="94"/>
      <c r="D402" s="94"/>
      <c r="E402" s="94"/>
      <c r="F402" s="95"/>
      <c r="G402" s="95"/>
      <c r="H402" s="95"/>
      <c r="I402" s="95"/>
      <c r="J402" s="95"/>
      <c r="K402" s="95"/>
      <c r="L402" s="95"/>
      <c r="M402" s="95"/>
      <c r="N402" s="95"/>
      <c r="O402" s="95"/>
    </row>
    <row r="403" spans="2:15">
      <c r="B403" s="94"/>
      <c r="C403" s="94"/>
      <c r="D403" s="94"/>
      <c r="E403" s="94"/>
      <c r="F403" s="95"/>
      <c r="G403" s="95"/>
      <c r="H403" s="95"/>
      <c r="I403" s="95"/>
      <c r="J403" s="95"/>
      <c r="K403" s="95"/>
      <c r="L403" s="95"/>
      <c r="M403" s="95"/>
      <c r="N403" s="95"/>
      <c r="O403" s="95"/>
    </row>
    <row r="404" spans="2:15">
      <c r="B404" s="94"/>
      <c r="C404" s="94"/>
      <c r="D404" s="94"/>
      <c r="E404" s="94"/>
      <c r="F404" s="95"/>
      <c r="G404" s="95"/>
      <c r="H404" s="95"/>
      <c r="I404" s="95"/>
      <c r="J404" s="95"/>
      <c r="K404" s="95"/>
      <c r="L404" s="95"/>
      <c r="M404" s="95"/>
      <c r="N404" s="95"/>
      <c r="O404" s="95"/>
    </row>
    <row r="405" spans="2:15">
      <c r="B405" s="94"/>
      <c r="C405" s="94"/>
      <c r="D405" s="94"/>
      <c r="E405" s="94"/>
      <c r="F405" s="95"/>
      <c r="G405" s="95"/>
      <c r="H405" s="95"/>
      <c r="I405" s="95"/>
      <c r="J405" s="95"/>
      <c r="K405" s="95"/>
      <c r="L405" s="95"/>
      <c r="M405" s="95"/>
      <c r="N405" s="95"/>
      <c r="O405" s="95"/>
    </row>
    <row r="406" spans="2:15">
      <c r="B406" s="94"/>
      <c r="C406" s="94"/>
      <c r="D406" s="94"/>
      <c r="E406" s="94"/>
      <c r="F406" s="95"/>
      <c r="G406" s="95"/>
      <c r="H406" s="95"/>
      <c r="I406" s="95"/>
      <c r="J406" s="95"/>
      <c r="K406" s="95"/>
      <c r="L406" s="95"/>
      <c r="M406" s="95"/>
      <c r="N406" s="95"/>
      <c r="O406" s="95"/>
    </row>
    <row r="407" spans="2:15">
      <c r="B407" s="94"/>
      <c r="C407" s="94"/>
      <c r="D407" s="94"/>
      <c r="E407" s="94"/>
      <c r="F407" s="95"/>
      <c r="G407" s="95"/>
      <c r="H407" s="95"/>
      <c r="I407" s="95"/>
      <c r="J407" s="95"/>
      <c r="K407" s="95"/>
      <c r="L407" s="95"/>
      <c r="M407" s="95"/>
      <c r="N407" s="95"/>
      <c r="O407" s="95"/>
    </row>
    <row r="408" spans="2:15">
      <c r="B408" s="94"/>
      <c r="C408" s="94"/>
      <c r="D408" s="94"/>
      <c r="E408" s="94"/>
      <c r="F408" s="95"/>
      <c r="G408" s="95"/>
      <c r="H408" s="95"/>
      <c r="I408" s="95"/>
      <c r="J408" s="95"/>
      <c r="K408" s="95"/>
      <c r="L408" s="95"/>
      <c r="M408" s="95"/>
      <c r="N408" s="95"/>
      <c r="O408" s="95"/>
    </row>
    <row r="409" spans="2:15">
      <c r="B409" s="94"/>
      <c r="C409" s="94"/>
      <c r="D409" s="94"/>
      <c r="E409" s="94"/>
      <c r="F409" s="95"/>
      <c r="G409" s="95"/>
      <c r="H409" s="95"/>
      <c r="I409" s="95"/>
      <c r="J409" s="95"/>
      <c r="K409" s="95"/>
      <c r="L409" s="95"/>
      <c r="M409" s="95"/>
      <c r="N409" s="95"/>
      <c r="O409" s="95"/>
    </row>
    <row r="410" spans="2:15">
      <c r="B410" s="94"/>
      <c r="C410" s="94"/>
      <c r="D410" s="94"/>
      <c r="E410" s="94"/>
      <c r="F410" s="95"/>
      <c r="G410" s="95"/>
      <c r="H410" s="95"/>
      <c r="I410" s="95"/>
      <c r="J410" s="95"/>
      <c r="K410" s="95"/>
      <c r="L410" s="95"/>
      <c r="M410" s="95"/>
      <c r="N410" s="95"/>
      <c r="O410" s="95"/>
    </row>
    <row r="411" spans="2:15">
      <c r="B411" s="94"/>
      <c r="C411" s="94"/>
      <c r="D411" s="94"/>
      <c r="E411" s="94"/>
      <c r="F411" s="95"/>
      <c r="G411" s="95"/>
      <c r="H411" s="95"/>
      <c r="I411" s="95"/>
      <c r="J411" s="95"/>
      <c r="K411" s="95"/>
      <c r="L411" s="95"/>
      <c r="M411" s="95"/>
      <c r="N411" s="95"/>
      <c r="O411" s="95"/>
    </row>
    <row r="412" spans="2:15">
      <c r="B412" s="94"/>
      <c r="C412" s="94"/>
      <c r="D412" s="94"/>
      <c r="E412" s="94"/>
      <c r="F412" s="95"/>
      <c r="G412" s="95"/>
      <c r="H412" s="95"/>
      <c r="I412" s="95"/>
      <c r="J412" s="95"/>
      <c r="K412" s="95"/>
      <c r="L412" s="95"/>
      <c r="M412" s="95"/>
      <c r="N412" s="95"/>
      <c r="O412" s="95"/>
    </row>
    <row r="413" spans="2:15">
      <c r="B413" s="94"/>
      <c r="C413" s="94"/>
      <c r="D413" s="94"/>
      <c r="E413" s="94"/>
      <c r="F413" s="95"/>
      <c r="G413" s="95"/>
      <c r="H413" s="95"/>
      <c r="I413" s="95"/>
      <c r="J413" s="95"/>
      <c r="K413" s="95"/>
      <c r="L413" s="95"/>
      <c r="M413" s="95"/>
      <c r="N413" s="95"/>
      <c r="O413" s="95"/>
    </row>
    <row r="414" spans="2:15">
      <c r="B414" s="94"/>
      <c r="C414" s="94"/>
      <c r="D414" s="94"/>
      <c r="E414" s="94"/>
      <c r="F414" s="95"/>
      <c r="G414" s="95"/>
      <c r="H414" s="95"/>
      <c r="I414" s="95"/>
      <c r="J414" s="95"/>
      <c r="K414" s="95"/>
      <c r="L414" s="95"/>
      <c r="M414" s="95"/>
      <c r="N414" s="95"/>
      <c r="O414" s="95"/>
    </row>
    <row r="415" spans="2:15">
      <c r="B415" s="94"/>
      <c r="C415" s="94"/>
      <c r="D415" s="94"/>
      <c r="E415" s="94"/>
      <c r="F415" s="95"/>
      <c r="G415" s="95"/>
      <c r="H415" s="95"/>
      <c r="I415" s="95"/>
      <c r="J415" s="95"/>
      <c r="K415" s="95"/>
      <c r="L415" s="95"/>
      <c r="M415" s="95"/>
      <c r="N415" s="95"/>
      <c r="O415" s="95"/>
    </row>
    <row r="416" spans="2:15">
      <c r="B416" s="94"/>
      <c r="C416" s="94"/>
      <c r="D416" s="94"/>
      <c r="E416" s="94"/>
      <c r="F416" s="95"/>
      <c r="G416" s="95"/>
      <c r="H416" s="95"/>
      <c r="I416" s="95"/>
      <c r="J416" s="95"/>
      <c r="K416" s="95"/>
      <c r="L416" s="95"/>
      <c r="M416" s="95"/>
      <c r="N416" s="95"/>
      <c r="O416" s="95"/>
    </row>
    <row r="417" spans="2:15">
      <c r="B417" s="94"/>
      <c r="C417" s="94"/>
      <c r="D417" s="94"/>
      <c r="E417" s="94"/>
      <c r="F417" s="95"/>
      <c r="G417" s="95"/>
      <c r="H417" s="95"/>
      <c r="I417" s="95"/>
      <c r="J417" s="95"/>
      <c r="K417" s="95"/>
      <c r="L417" s="95"/>
      <c r="M417" s="95"/>
      <c r="N417" s="95"/>
      <c r="O417" s="95"/>
    </row>
    <row r="418" spans="2:15">
      <c r="B418" s="94"/>
      <c r="C418" s="94"/>
      <c r="D418" s="94"/>
      <c r="E418" s="94"/>
      <c r="F418" s="95"/>
      <c r="G418" s="95"/>
      <c r="H418" s="95"/>
      <c r="I418" s="95"/>
      <c r="J418" s="95"/>
      <c r="K418" s="95"/>
      <c r="L418" s="95"/>
      <c r="M418" s="95"/>
      <c r="N418" s="95"/>
      <c r="O418" s="95"/>
    </row>
    <row r="419" spans="2:15">
      <c r="B419" s="94"/>
      <c r="C419" s="94"/>
      <c r="D419" s="94"/>
      <c r="E419" s="94"/>
      <c r="F419" s="95"/>
      <c r="G419" s="95"/>
      <c r="H419" s="95"/>
      <c r="I419" s="95"/>
      <c r="J419" s="95"/>
      <c r="K419" s="95"/>
      <c r="L419" s="95"/>
      <c r="M419" s="95"/>
      <c r="N419" s="95"/>
      <c r="O419" s="95"/>
    </row>
    <row r="420" spans="2:15">
      <c r="B420" s="94"/>
      <c r="C420" s="94"/>
      <c r="D420" s="94"/>
      <c r="E420" s="94"/>
      <c r="F420" s="95"/>
      <c r="G420" s="95"/>
      <c r="H420" s="95"/>
      <c r="I420" s="95"/>
      <c r="J420" s="95"/>
      <c r="K420" s="95"/>
      <c r="L420" s="95"/>
      <c r="M420" s="95"/>
      <c r="N420" s="95"/>
      <c r="O420" s="95"/>
    </row>
    <row r="421" spans="2:15">
      <c r="B421" s="94"/>
      <c r="C421" s="94"/>
      <c r="D421" s="94"/>
      <c r="E421" s="94"/>
      <c r="F421" s="95"/>
      <c r="G421" s="95"/>
      <c r="H421" s="95"/>
      <c r="I421" s="95"/>
      <c r="J421" s="95"/>
      <c r="K421" s="95"/>
      <c r="L421" s="95"/>
      <c r="M421" s="95"/>
      <c r="N421" s="95"/>
      <c r="O421" s="95"/>
    </row>
    <row r="422" spans="2:15">
      <c r="B422" s="94"/>
      <c r="C422" s="94"/>
      <c r="D422" s="94"/>
      <c r="E422" s="94"/>
      <c r="F422" s="95"/>
      <c r="G422" s="95"/>
      <c r="H422" s="95"/>
      <c r="I422" s="95"/>
      <c r="J422" s="95"/>
      <c r="K422" s="95"/>
      <c r="L422" s="95"/>
      <c r="M422" s="95"/>
      <c r="N422" s="95"/>
      <c r="O422" s="95"/>
    </row>
    <row r="423" spans="2:15">
      <c r="B423" s="94"/>
      <c r="C423" s="94"/>
      <c r="D423" s="94"/>
      <c r="E423" s="94"/>
      <c r="F423" s="95"/>
      <c r="G423" s="95"/>
      <c r="H423" s="95"/>
      <c r="I423" s="95"/>
      <c r="J423" s="95"/>
      <c r="K423" s="95"/>
      <c r="L423" s="95"/>
      <c r="M423" s="95"/>
      <c r="N423" s="95"/>
      <c r="O423" s="95"/>
    </row>
    <row r="424" spans="2:15">
      <c r="B424" s="94"/>
      <c r="C424" s="94"/>
      <c r="D424" s="94"/>
      <c r="E424" s="94"/>
      <c r="F424" s="95"/>
      <c r="G424" s="95"/>
      <c r="H424" s="95"/>
      <c r="I424" s="95"/>
      <c r="J424" s="95"/>
      <c r="K424" s="95"/>
      <c r="L424" s="95"/>
      <c r="M424" s="95"/>
      <c r="N424" s="95"/>
      <c r="O424" s="95"/>
    </row>
    <row r="425" spans="2:15">
      <c r="B425" s="94"/>
      <c r="C425" s="94"/>
      <c r="D425" s="94"/>
      <c r="E425" s="94"/>
      <c r="F425" s="95"/>
      <c r="G425" s="95"/>
      <c r="H425" s="95"/>
      <c r="I425" s="95"/>
      <c r="J425" s="95"/>
      <c r="K425" s="95"/>
      <c r="L425" s="95"/>
      <c r="M425" s="95"/>
      <c r="N425" s="95"/>
      <c r="O425" s="95"/>
    </row>
    <row r="426" spans="2:15">
      <c r="B426" s="94"/>
      <c r="C426" s="94"/>
      <c r="D426" s="94"/>
      <c r="E426" s="94"/>
      <c r="F426" s="95"/>
      <c r="G426" s="95"/>
      <c r="H426" s="95"/>
      <c r="I426" s="95"/>
      <c r="J426" s="95"/>
      <c r="K426" s="95"/>
      <c r="L426" s="95"/>
      <c r="M426" s="95"/>
      <c r="N426" s="95"/>
      <c r="O426" s="95"/>
    </row>
    <row r="427" spans="2:15">
      <c r="B427" s="94"/>
      <c r="C427" s="94"/>
      <c r="D427" s="94"/>
      <c r="E427" s="94"/>
      <c r="F427" s="95"/>
      <c r="G427" s="95"/>
      <c r="H427" s="95"/>
      <c r="I427" s="95"/>
      <c r="J427" s="95"/>
      <c r="K427" s="95"/>
      <c r="L427" s="95"/>
      <c r="M427" s="95"/>
      <c r="N427" s="95"/>
      <c r="O427" s="95"/>
    </row>
    <row r="428" spans="2:15">
      <c r="B428" s="94"/>
      <c r="C428" s="94"/>
      <c r="D428" s="94"/>
      <c r="E428" s="94"/>
      <c r="F428" s="95"/>
      <c r="G428" s="95"/>
      <c r="H428" s="95"/>
      <c r="I428" s="95"/>
      <c r="J428" s="95"/>
      <c r="K428" s="95"/>
      <c r="L428" s="95"/>
      <c r="M428" s="95"/>
      <c r="N428" s="95"/>
      <c r="O428" s="95"/>
    </row>
    <row r="429" spans="2:15">
      <c r="B429" s="94"/>
      <c r="C429" s="94"/>
      <c r="D429" s="94"/>
      <c r="E429" s="94"/>
      <c r="F429" s="95"/>
      <c r="G429" s="95"/>
      <c r="H429" s="95"/>
      <c r="I429" s="95"/>
      <c r="J429" s="95"/>
      <c r="K429" s="95"/>
      <c r="L429" s="95"/>
      <c r="M429" s="95"/>
      <c r="N429" s="95"/>
      <c r="O429" s="95"/>
    </row>
    <row r="430" spans="2:15">
      <c r="B430" s="94"/>
      <c r="C430" s="94"/>
      <c r="D430" s="94"/>
      <c r="E430" s="94"/>
      <c r="F430" s="95"/>
      <c r="G430" s="95"/>
      <c r="H430" s="95"/>
      <c r="I430" s="95"/>
      <c r="J430" s="95"/>
      <c r="K430" s="95"/>
      <c r="L430" s="95"/>
      <c r="M430" s="95"/>
      <c r="N430" s="95"/>
      <c r="O430" s="95"/>
    </row>
    <row r="431" spans="2:15">
      <c r="B431" s="94"/>
      <c r="C431" s="94"/>
      <c r="D431" s="94"/>
      <c r="E431" s="94"/>
      <c r="F431" s="95"/>
      <c r="G431" s="95"/>
      <c r="H431" s="95"/>
      <c r="I431" s="95"/>
      <c r="J431" s="95"/>
      <c r="K431" s="95"/>
      <c r="L431" s="95"/>
      <c r="M431" s="95"/>
      <c r="N431" s="95"/>
      <c r="O431" s="95"/>
    </row>
    <row r="432" spans="2:15">
      <c r="B432" s="94"/>
      <c r="C432" s="94"/>
      <c r="D432" s="94"/>
      <c r="E432" s="94"/>
      <c r="F432" s="95"/>
      <c r="G432" s="95"/>
      <c r="H432" s="95"/>
      <c r="I432" s="95"/>
      <c r="J432" s="95"/>
      <c r="K432" s="95"/>
      <c r="L432" s="95"/>
      <c r="M432" s="95"/>
      <c r="N432" s="95"/>
      <c r="O432" s="95"/>
    </row>
    <row r="433" spans="2:15">
      <c r="B433" s="94"/>
      <c r="C433" s="94"/>
      <c r="D433" s="94"/>
      <c r="E433" s="94"/>
      <c r="F433" s="95"/>
      <c r="G433" s="95"/>
      <c r="H433" s="95"/>
      <c r="I433" s="95"/>
      <c r="J433" s="95"/>
      <c r="K433" s="95"/>
      <c r="L433" s="95"/>
      <c r="M433" s="95"/>
      <c r="N433" s="95"/>
      <c r="O433" s="95"/>
    </row>
    <row r="434" spans="2:15">
      <c r="B434" s="94"/>
      <c r="C434" s="94"/>
      <c r="D434" s="94"/>
      <c r="E434" s="94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spans="2:15">
      <c r="B435" s="94"/>
      <c r="C435" s="94"/>
      <c r="D435" s="94"/>
      <c r="E435" s="94"/>
      <c r="F435" s="95"/>
      <c r="G435" s="95"/>
      <c r="H435" s="95"/>
      <c r="I435" s="95"/>
      <c r="J435" s="95"/>
      <c r="K435" s="95"/>
      <c r="L435" s="95"/>
      <c r="M435" s="95"/>
      <c r="N435" s="95"/>
      <c r="O435" s="95"/>
    </row>
    <row r="436" spans="2:15">
      <c r="B436" s="94"/>
      <c r="C436" s="94"/>
      <c r="D436" s="94"/>
      <c r="E436" s="94"/>
      <c r="F436" s="95"/>
      <c r="G436" s="95"/>
      <c r="H436" s="95"/>
      <c r="I436" s="95"/>
      <c r="J436" s="95"/>
      <c r="K436" s="95"/>
      <c r="L436" s="95"/>
      <c r="M436" s="95"/>
      <c r="N436" s="95"/>
      <c r="O436" s="95"/>
    </row>
    <row r="437" spans="2:15">
      <c r="B437" s="94"/>
      <c r="C437" s="94"/>
      <c r="D437" s="94"/>
      <c r="E437" s="94"/>
      <c r="F437" s="95"/>
      <c r="G437" s="95"/>
      <c r="H437" s="95"/>
      <c r="I437" s="95"/>
      <c r="J437" s="95"/>
      <c r="K437" s="95"/>
      <c r="L437" s="95"/>
      <c r="M437" s="95"/>
      <c r="N437" s="95"/>
      <c r="O437" s="95"/>
    </row>
    <row r="438" spans="2:15">
      <c r="B438" s="94"/>
      <c r="C438" s="94"/>
      <c r="D438" s="94"/>
      <c r="E438" s="94"/>
      <c r="F438" s="95"/>
      <c r="G438" s="95"/>
      <c r="H438" s="95"/>
      <c r="I438" s="95"/>
      <c r="J438" s="95"/>
      <c r="K438" s="95"/>
      <c r="L438" s="95"/>
      <c r="M438" s="95"/>
      <c r="N438" s="95"/>
      <c r="O438" s="95"/>
    </row>
    <row r="439" spans="2:15">
      <c r="B439" s="94"/>
      <c r="C439" s="94"/>
      <c r="D439" s="94"/>
      <c r="E439" s="94"/>
      <c r="F439" s="95"/>
      <c r="G439" s="95"/>
      <c r="H439" s="95"/>
      <c r="I439" s="95"/>
      <c r="J439" s="95"/>
      <c r="K439" s="95"/>
      <c r="L439" s="95"/>
      <c r="M439" s="95"/>
      <c r="N439" s="95"/>
      <c r="O439" s="95"/>
    </row>
    <row r="440" spans="2:15">
      <c r="B440" s="94"/>
      <c r="C440" s="94"/>
      <c r="D440" s="94"/>
      <c r="E440" s="94"/>
      <c r="F440" s="95"/>
      <c r="G440" s="95"/>
      <c r="H440" s="95"/>
      <c r="I440" s="95"/>
      <c r="J440" s="95"/>
      <c r="K440" s="95"/>
      <c r="L440" s="95"/>
      <c r="M440" s="95"/>
      <c r="N440" s="95"/>
      <c r="O440" s="95"/>
    </row>
    <row r="441" spans="2:15">
      <c r="B441" s="94"/>
      <c r="C441" s="94"/>
      <c r="D441" s="94"/>
      <c r="E441" s="94"/>
      <c r="F441" s="95"/>
      <c r="G441" s="95"/>
      <c r="H441" s="95"/>
      <c r="I441" s="95"/>
      <c r="J441" s="95"/>
      <c r="K441" s="95"/>
      <c r="L441" s="95"/>
      <c r="M441" s="95"/>
      <c r="N441" s="95"/>
      <c r="O441" s="95"/>
    </row>
    <row r="442" spans="2:15">
      <c r="B442" s="94"/>
      <c r="C442" s="94"/>
      <c r="D442" s="94"/>
      <c r="E442" s="94"/>
      <c r="F442" s="95"/>
      <c r="G442" s="95"/>
      <c r="H442" s="95"/>
      <c r="I442" s="95"/>
      <c r="J442" s="95"/>
      <c r="K442" s="95"/>
      <c r="L442" s="95"/>
      <c r="M442" s="95"/>
      <c r="N442" s="95"/>
      <c r="O442" s="95"/>
    </row>
    <row r="443" spans="2:15">
      <c r="B443" s="94"/>
      <c r="C443" s="94"/>
      <c r="D443" s="94"/>
      <c r="E443" s="94"/>
      <c r="F443" s="95"/>
      <c r="G443" s="95"/>
      <c r="H443" s="95"/>
      <c r="I443" s="95"/>
      <c r="J443" s="95"/>
      <c r="K443" s="95"/>
      <c r="L443" s="95"/>
      <c r="M443" s="95"/>
      <c r="N443" s="95"/>
      <c r="O443" s="95"/>
    </row>
    <row r="444" spans="2:15">
      <c r="B444" s="94"/>
      <c r="C444" s="94"/>
      <c r="D444" s="94"/>
      <c r="E444" s="94"/>
      <c r="F444" s="95"/>
      <c r="G444" s="95"/>
      <c r="H444" s="95"/>
      <c r="I444" s="95"/>
      <c r="J444" s="95"/>
      <c r="K444" s="95"/>
      <c r="L444" s="95"/>
      <c r="M444" s="95"/>
      <c r="N444" s="95"/>
      <c r="O444" s="95"/>
    </row>
    <row r="445" spans="2:15">
      <c r="B445" s="94"/>
      <c r="C445" s="94"/>
      <c r="D445" s="94"/>
      <c r="E445" s="94"/>
      <c r="F445" s="95"/>
      <c r="G445" s="95"/>
      <c r="H445" s="95"/>
      <c r="I445" s="95"/>
      <c r="J445" s="95"/>
      <c r="K445" s="95"/>
      <c r="L445" s="95"/>
      <c r="M445" s="95"/>
      <c r="N445" s="95"/>
      <c r="O445" s="95"/>
    </row>
    <row r="446" spans="2:15">
      <c r="B446" s="94"/>
      <c r="C446" s="94"/>
      <c r="D446" s="94"/>
      <c r="E446" s="94"/>
      <c r="F446" s="95"/>
      <c r="G446" s="95"/>
      <c r="H446" s="95"/>
      <c r="I446" s="95"/>
      <c r="J446" s="95"/>
      <c r="K446" s="95"/>
      <c r="L446" s="95"/>
      <c r="M446" s="95"/>
      <c r="N446" s="95"/>
      <c r="O446" s="95"/>
    </row>
    <row r="447" spans="2:15">
      <c r="B447" s="94"/>
      <c r="C447" s="94"/>
      <c r="D447" s="94"/>
      <c r="E447" s="94"/>
      <c r="F447" s="95"/>
      <c r="G447" s="95"/>
      <c r="H447" s="95"/>
      <c r="I447" s="95"/>
      <c r="J447" s="95"/>
      <c r="K447" s="95"/>
      <c r="L447" s="95"/>
      <c r="M447" s="95"/>
      <c r="N447" s="95"/>
      <c r="O447" s="95"/>
    </row>
    <row r="448" spans="2:15">
      <c r="B448" s="94"/>
      <c r="C448" s="94"/>
      <c r="D448" s="94"/>
      <c r="E448" s="94"/>
      <c r="F448" s="95"/>
      <c r="G448" s="95"/>
      <c r="H448" s="95"/>
      <c r="I448" s="95"/>
      <c r="J448" s="95"/>
      <c r="K448" s="95"/>
      <c r="L448" s="95"/>
      <c r="M448" s="95"/>
      <c r="N448" s="95"/>
      <c r="O448" s="95"/>
    </row>
    <row r="449" spans="2:15">
      <c r="B449" s="94"/>
      <c r="C449" s="94"/>
      <c r="D449" s="94"/>
      <c r="E449" s="94"/>
      <c r="F449" s="95"/>
      <c r="G449" s="95"/>
      <c r="H449" s="95"/>
      <c r="I449" s="95"/>
      <c r="J449" s="95"/>
      <c r="K449" s="95"/>
      <c r="L449" s="95"/>
      <c r="M449" s="95"/>
      <c r="N449" s="95"/>
      <c r="O449" s="95"/>
    </row>
    <row r="450" spans="2:15">
      <c r="B450" s="94"/>
      <c r="C450" s="94"/>
      <c r="D450" s="94"/>
      <c r="E450" s="94"/>
      <c r="F450" s="95"/>
      <c r="G450" s="95"/>
      <c r="H450" s="95"/>
      <c r="I450" s="95"/>
      <c r="J450" s="95"/>
      <c r="K450" s="95"/>
      <c r="L450" s="95"/>
      <c r="M450" s="95"/>
      <c r="N450" s="95"/>
      <c r="O450" s="95"/>
    </row>
    <row r="451" spans="2:15">
      <c r="B451" s="94"/>
      <c r="C451" s="94"/>
      <c r="D451" s="94"/>
      <c r="E451" s="94"/>
      <c r="F451" s="95"/>
      <c r="G451" s="95"/>
      <c r="H451" s="95"/>
      <c r="I451" s="95"/>
      <c r="J451" s="95"/>
      <c r="K451" s="95"/>
      <c r="L451" s="95"/>
      <c r="M451" s="95"/>
      <c r="N451" s="95"/>
      <c r="O451" s="95"/>
    </row>
    <row r="452" spans="2:15">
      <c r="B452" s="94"/>
      <c r="C452" s="94"/>
      <c r="D452" s="94"/>
      <c r="E452" s="94"/>
      <c r="F452" s="95"/>
      <c r="G452" s="95"/>
      <c r="H452" s="95"/>
      <c r="I452" s="95"/>
      <c r="J452" s="95"/>
      <c r="K452" s="95"/>
      <c r="L452" s="95"/>
      <c r="M452" s="95"/>
      <c r="N452" s="95"/>
      <c r="O452" s="95"/>
    </row>
    <row r="453" spans="2:15">
      <c r="B453" s="94"/>
      <c r="C453" s="94"/>
      <c r="D453" s="94"/>
      <c r="E453" s="94"/>
      <c r="F453" s="95"/>
      <c r="G453" s="95"/>
      <c r="H453" s="95"/>
      <c r="I453" s="95"/>
      <c r="J453" s="95"/>
      <c r="K453" s="95"/>
      <c r="L453" s="95"/>
      <c r="M453" s="95"/>
      <c r="N453" s="95"/>
      <c r="O453" s="95"/>
    </row>
    <row r="454" spans="2:15">
      <c r="B454" s="94"/>
      <c r="C454" s="94"/>
      <c r="D454" s="94"/>
      <c r="E454" s="94"/>
      <c r="F454" s="95"/>
      <c r="G454" s="95"/>
      <c r="H454" s="95"/>
      <c r="I454" s="95"/>
      <c r="J454" s="95"/>
      <c r="K454" s="95"/>
      <c r="L454" s="95"/>
      <c r="M454" s="95"/>
      <c r="N454" s="95"/>
      <c r="O454" s="95"/>
    </row>
    <row r="455" spans="2:15">
      <c r="B455" s="94"/>
      <c r="C455" s="94"/>
      <c r="D455" s="94"/>
      <c r="E455" s="94"/>
      <c r="F455" s="95"/>
      <c r="G455" s="95"/>
      <c r="H455" s="95"/>
      <c r="I455" s="95"/>
      <c r="J455" s="95"/>
      <c r="K455" s="95"/>
      <c r="L455" s="95"/>
      <c r="M455" s="95"/>
      <c r="N455" s="95"/>
      <c r="O455" s="95"/>
    </row>
    <row r="456" spans="2:15">
      <c r="B456" s="94"/>
      <c r="C456" s="94"/>
      <c r="D456" s="94"/>
      <c r="E456" s="94"/>
      <c r="F456" s="95"/>
      <c r="G456" s="95"/>
      <c r="H456" s="95"/>
      <c r="I456" s="95"/>
      <c r="J456" s="95"/>
      <c r="K456" s="95"/>
      <c r="L456" s="95"/>
      <c r="M456" s="95"/>
      <c r="N456" s="95"/>
      <c r="O456" s="95"/>
    </row>
    <row r="457" spans="2:15">
      <c r="B457" s="94"/>
      <c r="C457" s="94"/>
      <c r="D457" s="94"/>
      <c r="E457" s="94"/>
      <c r="F457" s="95"/>
      <c r="G457" s="95"/>
      <c r="H457" s="95"/>
      <c r="I457" s="95"/>
      <c r="J457" s="95"/>
      <c r="K457" s="95"/>
      <c r="L457" s="95"/>
      <c r="M457" s="95"/>
      <c r="N457" s="95"/>
      <c r="O457" s="95"/>
    </row>
    <row r="458" spans="2:15">
      <c r="B458" s="94"/>
      <c r="C458" s="94"/>
      <c r="D458" s="94"/>
      <c r="E458" s="94"/>
      <c r="F458" s="95"/>
      <c r="G458" s="95"/>
      <c r="H458" s="95"/>
      <c r="I458" s="95"/>
      <c r="J458" s="95"/>
      <c r="K458" s="95"/>
      <c r="L458" s="95"/>
      <c r="M458" s="95"/>
      <c r="N458" s="95"/>
      <c r="O458" s="95"/>
    </row>
    <row r="459" spans="2:15">
      <c r="B459" s="94"/>
      <c r="C459" s="94"/>
      <c r="D459" s="94"/>
      <c r="E459" s="94"/>
      <c r="F459" s="95"/>
      <c r="G459" s="95"/>
      <c r="H459" s="95"/>
      <c r="I459" s="95"/>
      <c r="J459" s="95"/>
      <c r="K459" s="95"/>
      <c r="L459" s="95"/>
      <c r="M459" s="95"/>
      <c r="N459" s="95"/>
      <c r="O459" s="95"/>
    </row>
    <row r="460" spans="2:15">
      <c r="B460" s="94"/>
      <c r="C460" s="94"/>
      <c r="D460" s="94"/>
      <c r="E460" s="94"/>
      <c r="F460" s="95"/>
      <c r="G460" s="95"/>
      <c r="H460" s="95"/>
      <c r="I460" s="95"/>
      <c r="J460" s="95"/>
      <c r="K460" s="95"/>
      <c r="L460" s="95"/>
      <c r="M460" s="95"/>
      <c r="N460" s="95"/>
      <c r="O460" s="95"/>
    </row>
    <row r="461" spans="2:15">
      <c r="B461" s="94"/>
      <c r="C461" s="94"/>
      <c r="D461" s="94"/>
      <c r="E461" s="94"/>
      <c r="F461" s="95"/>
      <c r="G461" s="95"/>
      <c r="H461" s="95"/>
      <c r="I461" s="95"/>
      <c r="J461" s="95"/>
      <c r="K461" s="95"/>
      <c r="L461" s="95"/>
      <c r="M461" s="95"/>
      <c r="N461" s="95"/>
      <c r="O461" s="95"/>
    </row>
    <row r="462" spans="2:15">
      <c r="B462" s="94"/>
      <c r="C462" s="94"/>
      <c r="D462" s="94"/>
      <c r="E462" s="94"/>
      <c r="F462" s="95"/>
      <c r="G462" s="95"/>
      <c r="H462" s="95"/>
      <c r="I462" s="95"/>
      <c r="J462" s="95"/>
      <c r="K462" s="95"/>
      <c r="L462" s="95"/>
      <c r="M462" s="95"/>
      <c r="N462" s="95"/>
      <c r="O462" s="95"/>
    </row>
    <row r="463" spans="2:15">
      <c r="B463" s="94"/>
      <c r="C463" s="94"/>
      <c r="D463" s="94"/>
      <c r="E463" s="94"/>
      <c r="F463" s="95"/>
      <c r="G463" s="95"/>
      <c r="H463" s="95"/>
      <c r="I463" s="95"/>
      <c r="J463" s="95"/>
      <c r="K463" s="95"/>
      <c r="L463" s="95"/>
      <c r="M463" s="95"/>
      <c r="N463" s="95"/>
      <c r="O463" s="95"/>
    </row>
    <row r="464" spans="2:15">
      <c r="B464" s="94"/>
      <c r="C464" s="94"/>
      <c r="D464" s="94"/>
      <c r="E464" s="94"/>
      <c r="F464" s="95"/>
      <c r="G464" s="95"/>
      <c r="H464" s="95"/>
      <c r="I464" s="95"/>
      <c r="J464" s="95"/>
      <c r="K464" s="95"/>
      <c r="L464" s="95"/>
      <c r="M464" s="95"/>
      <c r="N464" s="95"/>
      <c r="O464" s="95"/>
    </row>
    <row r="465" spans="2:15">
      <c r="B465" s="94"/>
      <c r="C465" s="94"/>
      <c r="D465" s="94"/>
      <c r="E465" s="94"/>
      <c r="F465" s="95"/>
      <c r="G465" s="95"/>
      <c r="H465" s="95"/>
      <c r="I465" s="95"/>
      <c r="J465" s="95"/>
      <c r="K465" s="95"/>
      <c r="L465" s="95"/>
      <c r="M465" s="95"/>
      <c r="N465" s="95"/>
      <c r="O465" s="95"/>
    </row>
    <row r="466" spans="2:15">
      <c r="B466" s="94"/>
      <c r="C466" s="94"/>
      <c r="D466" s="94"/>
      <c r="E466" s="94"/>
      <c r="F466" s="95"/>
      <c r="G466" s="95"/>
      <c r="H466" s="95"/>
      <c r="I466" s="95"/>
      <c r="J466" s="95"/>
      <c r="K466" s="95"/>
      <c r="L466" s="95"/>
      <c r="M466" s="95"/>
      <c r="N466" s="95"/>
      <c r="O466" s="95"/>
    </row>
    <row r="467" spans="2:15">
      <c r="B467" s="94"/>
      <c r="C467" s="94"/>
      <c r="D467" s="94"/>
      <c r="E467" s="94"/>
      <c r="F467" s="95"/>
      <c r="G467" s="95"/>
      <c r="H467" s="95"/>
      <c r="I467" s="95"/>
      <c r="J467" s="95"/>
      <c r="K467" s="95"/>
      <c r="L467" s="95"/>
      <c r="M467" s="95"/>
      <c r="N467" s="95"/>
      <c r="O467" s="95"/>
    </row>
    <row r="468" spans="2:15">
      <c r="B468" s="94"/>
      <c r="C468" s="94"/>
      <c r="D468" s="94"/>
      <c r="E468" s="94"/>
      <c r="F468" s="95"/>
      <c r="G468" s="95"/>
      <c r="H468" s="95"/>
      <c r="I468" s="95"/>
      <c r="J468" s="95"/>
      <c r="K468" s="95"/>
      <c r="L468" s="95"/>
      <c r="M468" s="95"/>
      <c r="N468" s="95"/>
      <c r="O468" s="95"/>
    </row>
    <row r="469" spans="2:15">
      <c r="B469" s="94"/>
      <c r="C469" s="94"/>
      <c r="D469" s="94"/>
      <c r="E469" s="94"/>
      <c r="F469" s="95"/>
      <c r="G469" s="95"/>
      <c r="H469" s="95"/>
      <c r="I469" s="95"/>
      <c r="J469" s="95"/>
      <c r="K469" s="95"/>
      <c r="L469" s="95"/>
      <c r="M469" s="95"/>
      <c r="N469" s="95"/>
      <c r="O469" s="95"/>
    </row>
    <row r="470" spans="2:15">
      <c r="B470" s="94"/>
      <c r="C470" s="94"/>
      <c r="D470" s="94"/>
      <c r="E470" s="94"/>
      <c r="F470" s="95"/>
      <c r="G470" s="95"/>
      <c r="H470" s="95"/>
      <c r="I470" s="95"/>
      <c r="J470" s="95"/>
      <c r="K470" s="95"/>
      <c r="L470" s="95"/>
      <c r="M470" s="95"/>
      <c r="N470" s="95"/>
      <c r="O470" s="95"/>
    </row>
    <row r="471" spans="2:15">
      <c r="B471" s="94"/>
      <c r="C471" s="94"/>
      <c r="D471" s="94"/>
      <c r="E471" s="94"/>
      <c r="F471" s="95"/>
      <c r="G471" s="95"/>
      <c r="H471" s="95"/>
      <c r="I471" s="95"/>
      <c r="J471" s="95"/>
      <c r="K471" s="95"/>
      <c r="L471" s="95"/>
      <c r="M471" s="95"/>
      <c r="N471" s="95"/>
      <c r="O471" s="95"/>
    </row>
    <row r="472" spans="2:15">
      <c r="B472" s="94"/>
      <c r="C472" s="94"/>
      <c r="D472" s="94"/>
      <c r="E472" s="94"/>
      <c r="F472" s="95"/>
      <c r="G472" s="95"/>
      <c r="H472" s="95"/>
      <c r="I472" s="95"/>
      <c r="J472" s="95"/>
      <c r="K472" s="95"/>
      <c r="L472" s="95"/>
      <c r="M472" s="95"/>
      <c r="N472" s="95"/>
      <c r="O472" s="95"/>
    </row>
    <row r="473" spans="2:15">
      <c r="B473" s="94"/>
      <c r="C473" s="94"/>
      <c r="D473" s="94"/>
      <c r="E473" s="94"/>
      <c r="F473" s="95"/>
      <c r="G473" s="95"/>
      <c r="H473" s="95"/>
      <c r="I473" s="95"/>
      <c r="J473" s="95"/>
      <c r="K473" s="95"/>
      <c r="L473" s="95"/>
      <c r="M473" s="95"/>
      <c r="N473" s="95"/>
      <c r="O473" s="95"/>
    </row>
    <row r="474" spans="2:15">
      <c r="B474" s="94"/>
      <c r="C474" s="94"/>
      <c r="D474" s="94"/>
      <c r="E474" s="94"/>
      <c r="F474" s="95"/>
      <c r="G474" s="95"/>
      <c r="H474" s="95"/>
      <c r="I474" s="95"/>
      <c r="J474" s="95"/>
      <c r="K474" s="95"/>
      <c r="L474" s="95"/>
      <c r="M474" s="95"/>
      <c r="N474" s="95"/>
      <c r="O474" s="95"/>
    </row>
    <row r="475" spans="2:15">
      <c r="B475" s="94"/>
      <c r="C475" s="94"/>
      <c r="D475" s="94"/>
      <c r="E475" s="94"/>
      <c r="F475" s="95"/>
      <c r="G475" s="95"/>
      <c r="H475" s="95"/>
      <c r="I475" s="95"/>
      <c r="J475" s="95"/>
      <c r="K475" s="95"/>
      <c r="L475" s="95"/>
      <c r="M475" s="95"/>
      <c r="N475" s="95"/>
      <c r="O475" s="95"/>
    </row>
    <row r="476" spans="2:15">
      <c r="B476" s="94"/>
      <c r="C476" s="94"/>
      <c r="D476" s="94"/>
      <c r="E476" s="94"/>
      <c r="F476" s="95"/>
      <c r="G476" s="95"/>
      <c r="H476" s="95"/>
      <c r="I476" s="95"/>
      <c r="J476" s="95"/>
      <c r="K476" s="95"/>
      <c r="L476" s="95"/>
      <c r="M476" s="95"/>
      <c r="N476" s="95"/>
      <c r="O476" s="95"/>
    </row>
    <row r="477" spans="2:15">
      <c r="B477" s="94"/>
      <c r="C477" s="94"/>
      <c r="D477" s="94"/>
      <c r="E477" s="94"/>
      <c r="F477" s="95"/>
      <c r="G477" s="95"/>
      <c r="H477" s="95"/>
      <c r="I477" s="95"/>
      <c r="J477" s="95"/>
      <c r="K477" s="95"/>
      <c r="L477" s="95"/>
      <c r="M477" s="95"/>
      <c r="N477" s="95"/>
      <c r="O477" s="95"/>
    </row>
    <row r="478" spans="2:15">
      <c r="B478" s="94"/>
      <c r="C478" s="94"/>
      <c r="D478" s="94"/>
      <c r="E478" s="94"/>
      <c r="F478" s="95"/>
      <c r="G478" s="95"/>
      <c r="H478" s="95"/>
      <c r="I478" s="95"/>
      <c r="J478" s="95"/>
      <c r="K478" s="95"/>
      <c r="L478" s="95"/>
      <c r="M478" s="95"/>
      <c r="N478" s="95"/>
      <c r="O478" s="95"/>
    </row>
    <row r="479" spans="2:15">
      <c r="B479" s="94"/>
      <c r="C479" s="94"/>
      <c r="D479" s="94"/>
      <c r="E479" s="94"/>
      <c r="F479" s="95"/>
      <c r="G479" s="95"/>
      <c r="H479" s="95"/>
      <c r="I479" s="95"/>
      <c r="J479" s="95"/>
      <c r="K479" s="95"/>
      <c r="L479" s="95"/>
      <c r="M479" s="95"/>
      <c r="N479" s="95"/>
      <c r="O479" s="95"/>
    </row>
    <row r="480" spans="2:15">
      <c r="B480" s="94"/>
      <c r="C480" s="94"/>
      <c r="D480" s="94"/>
      <c r="E480" s="94"/>
      <c r="F480" s="95"/>
      <c r="G480" s="95"/>
      <c r="H480" s="95"/>
      <c r="I480" s="95"/>
      <c r="J480" s="95"/>
      <c r="K480" s="95"/>
      <c r="L480" s="95"/>
      <c r="M480" s="95"/>
      <c r="N480" s="95"/>
      <c r="O480" s="95"/>
    </row>
    <row r="481" spans="2:15">
      <c r="B481" s="94"/>
      <c r="C481" s="94"/>
      <c r="D481" s="94"/>
      <c r="E481" s="94"/>
      <c r="F481" s="95"/>
      <c r="G481" s="95"/>
      <c r="H481" s="95"/>
      <c r="I481" s="95"/>
      <c r="J481" s="95"/>
      <c r="K481" s="95"/>
      <c r="L481" s="95"/>
      <c r="M481" s="95"/>
      <c r="N481" s="95"/>
      <c r="O481" s="95"/>
    </row>
    <row r="482" spans="2:15">
      <c r="B482" s="94"/>
      <c r="C482" s="94"/>
      <c r="D482" s="94"/>
      <c r="E482" s="94"/>
      <c r="F482" s="95"/>
      <c r="G482" s="95"/>
      <c r="H482" s="95"/>
      <c r="I482" s="95"/>
      <c r="J482" s="95"/>
      <c r="K482" s="95"/>
      <c r="L482" s="95"/>
      <c r="M482" s="95"/>
      <c r="N482" s="95"/>
      <c r="O482" s="95"/>
    </row>
    <row r="483" spans="2:15">
      <c r="B483" s="94"/>
      <c r="C483" s="94"/>
      <c r="D483" s="94"/>
      <c r="E483" s="94"/>
      <c r="F483" s="95"/>
      <c r="G483" s="95"/>
      <c r="H483" s="95"/>
      <c r="I483" s="95"/>
      <c r="J483" s="95"/>
      <c r="K483" s="95"/>
      <c r="L483" s="95"/>
      <c r="M483" s="95"/>
      <c r="N483" s="95"/>
      <c r="O483" s="95"/>
    </row>
    <row r="484" spans="2:15">
      <c r="B484" s="94"/>
      <c r="C484" s="94"/>
      <c r="D484" s="94"/>
      <c r="E484" s="94"/>
      <c r="F484" s="95"/>
      <c r="G484" s="95"/>
      <c r="H484" s="95"/>
      <c r="I484" s="95"/>
      <c r="J484" s="95"/>
      <c r="K484" s="95"/>
      <c r="L484" s="95"/>
      <c r="M484" s="95"/>
      <c r="N484" s="95"/>
      <c r="O484" s="95"/>
    </row>
    <row r="485" spans="2:15">
      <c r="B485" s="94"/>
      <c r="C485" s="94"/>
      <c r="D485" s="94"/>
      <c r="E485" s="94"/>
      <c r="F485" s="95"/>
      <c r="G485" s="95"/>
      <c r="H485" s="95"/>
      <c r="I485" s="95"/>
      <c r="J485" s="95"/>
      <c r="K485" s="95"/>
      <c r="L485" s="95"/>
      <c r="M485" s="95"/>
      <c r="N485" s="95"/>
      <c r="O485" s="95"/>
    </row>
    <row r="486" spans="2:15">
      <c r="B486" s="94"/>
      <c r="C486" s="94"/>
      <c r="D486" s="94"/>
      <c r="E486" s="94"/>
      <c r="F486" s="95"/>
      <c r="G486" s="95"/>
      <c r="H486" s="95"/>
      <c r="I486" s="95"/>
      <c r="J486" s="95"/>
      <c r="K486" s="95"/>
      <c r="L486" s="95"/>
      <c r="M486" s="95"/>
      <c r="N486" s="95"/>
      <c r="O486" s="95"/>
    </row>
    <row r="487" spans="2:15">
      <c r="B487" s="94"/>
      <c r="C487" s="94"/>
      <c r="D487" s="94"/>
      <c r="E487" s="94"/>
      <c r="F487" s="95"/>
      <c r="G487" s="95"/>
      <c r="H487" s="95"/>
      <c r="I487" s="95"/>
      <c r="J487" s="95"/>
      <c r="K487" s="95"/>
      <c r="L487" s="95"/>
      <c r="M487" s="95"/>
      <c r="N487" s="95"/>
      <c r="O487" s="95"/>
    </row>
    <row r="488" spans="2:15">
      <c r="B488" s="94"/>
      <c r="C488" s="94"/>
      <c r="D488" s="94"/>
      <c r="E488" s="94"/>
      <c r="F488" s="95"/>
      <c r="G488" s="95"/>
      <c r="H488" s="95"/>
      <c r="I488" s="95"/>
      <c r="J488" s="95"/>
      <c r="K488" s="95"/>
      <c r="L488" s="95"/>
      <c r="M488" s="95"/>
      <c r="N488" s="95"/>
      <c r="O488" s="95"/>
    </row>
    <row r="489" spans="2:15">
      <c r="B489" s="94"/>
      <c r="C489" s="94"/>
      <c r="D489" s="94"/>
      <c r="E489" s="94"/>
      <c r="F489" s="95"/>
      <c r="G489" s="95"/>
      <c r="H489" s="95"/>
      <c r="I489" s="95"/>
      <c r="J489" s="95"/>
      <c r="K489" s="95"/>
      <c r="L489" s="95"/>
      <c r="M489" s="95"/>
      <c r="N489" s="95"/>
      <c r="O489" s="95"/>
    </row>
    <row r="490" spans="2:15">
      <c r="B490" s="94"/>
      <c r="C490" s="94"/>
      <c r="D490" s="94"/>
      <c r="E490" s="94"/>
      <c r="F490" s="95"/>
      <c r="G490" s="95"/>
      <c r="H490" s="95"/>
      <c r="I490" s="95"/>
      <c r="J490" s="95"/>
      <c r="K490" s="95"/>
      <c r="L490" s="95"/>
      <c r="M490" s="95"/>
      <c r="N490" s="95"/>
      <c r="O490" s="95"/>
    </row>
    <row r="491" spans="2:15">
      <c r="B491" s="94"/>
      <c r="C491" s="94"/>
      <c r="D491" s="94"/>
      <c r="E491" s="94"/>
      <c r="F491" s="95"/>
      <c r="G491" s="95"/>
      <c r="H491" s="95"/>
      <c r="I491" s="95"/>
      <c r="J491" s="95"/>
      <c r="K491" s="95"/>
      <c r="L491" s="95"/>
      <c r="M491" s="95"/>
      <c r="N491" s="95"/>
      <c r="O491" s="95"/>
    </row>
    <row r="492" spans="2:15">
      <c r="B492" s="94"/>
      <c r="C492" s="94"/>
      <c r="D492" s="94"/>
      <c r="E492" s="94"/>
      <c r="F492" s="95"/>
      <c r="G492" s="95"/>
      <c r="H492" s="95"/>
      <c r="I492" s="95"/>
      <c r="J492" s="95"/>
      <c r="K492" s="95"/>
      <c r="L492" s="95"/>
      <c r="M492" s="95"/>
      <c r="N492" s="95"/>
      <c r="O492" s="95"/>
    </row>
    <row r="493" spans="2:15">
      <c r="B493" s="94"/>
      <c r="C493" s="94"/>
      <c r="D493" s="94"/>
      <c r="E493" s="94"/>
      <c r="F493" s="95"/>
      <c r="G493" s="95"/>
      <c r="H493" s="95"/>
      <c r="I493" s="95"/>
      <c r="J493" s="95"/>
      <c r="K493" s="95"/>
      <c r="L493" s="95"/>
      <c r="M493" s="95"/>
      <c r="N493" s="95"/>
      <c r="O493" s="95"/>
    </row>
    <row r="494" spans="2:15">
      <c r="B494" s="94"/>
      <c r="C494" s="94"/>
      <c r="D494" s="94"/>
      <c r="E494" s="94"/>
      <c r="F494" s="95"/>
      <c r="G494" s="95"/>
      <c r="H494" s="95"/>
      <c r="I494" s="95"/>
      <c r="J494" s="95"/>
      <c r="K494" s="95"/>
      <c r="L494" s="95"/>
      <c r="M494" s="95"/>
      <c r="N494" s="95"/>
      <c r="O494" s="95"/>
    </row>
    <row r="495" spans="2:15">
      <c r="B495" s="94"/>
      <c r="C495" s="94"/>
      <c r="D495" s="94"/>
      <c r="E495" s="94"/>
      <c r="F495" s="95"/>
      <c r="G495" s="95"/>
      <c r="H495" s="95"/>
      <c r="I495" s="95"/>
      <c r="J495" s="95"/>
      <c r="K495" s="95"/>
      <c r="L495" s="95"/>
      <c r="M495" s="95"/>
      <c r="N495" s="95"/>
      <c r="O495" s="95"/>
    </row>
    <row r="496" spans="2:15">
      <c r="B496" s="94"/>
      <c r="C496" s="94"/>
      <c r="D496" s="94"/>
      <c r="E496" s="94"/>
      <c r="F496" s="95"/>
      <c r="G496" s="95"/>
      <c r="H496" s="95"/>
      <c r="I496" s="95"/>
      <c r="J496" s="95"/>
      <c r="K496" s="95"/>
      <c r="L496" s="95"/>
      <c r="M496" s="95"/>
      <c r="N496" s="95"/>
      <c r="O496" s="95"/>
    </row>
    <row r="497" spans="2:15">
      <c r="B497" s="94"/>
      <c r="C497" s="94"/>
      <c r="D497" s="94"/>
      <c r="E497" s="94"/>
      <c r="F497" s="95"/>
      <c r="G497" s="95"/>
      <c r="H497" s="95"/>
      <c r="I497" s="95"/>
      <c r="J497" s="95"/>
      <c r="K497" s="95"/>
      <c r="L497" s="95"/>
      <c r="M497" s="95"/>
      <c r="N497" s="95"/>
      <c r="O497" s="95"/>
    </row>
    <row r="498" spans="2:15">
      <c r="B498" s="94"/>
      <c r="C498" s="94"/>
      <c r="D498" s="94"/>
      <c r="E498" s="94"/>
      <c r="F498" s="95"/>
      <c r="G498" s="95"/>
      <c r="H498" s="95"/>
      <c r="I498" s="95"/>
      <c r="J498" s="95"/>
      <c r="K498" s="95"/>
      <c r="L498" s="95"/>
      <c r="M498" s="95"/>
      <c r="N498" s="95"/>
      <c r="O498" s="95"/>
    </row>
    <row r="499" spans="2:15">
      <c r="B499" s="94"/>
      <c r="C499" s="94"/>
      <c r="D499" s="94"/>
      <c r="E499" s="94"/>
      <c r="F499" s="95"/>
      <c r="G499" s="95"/>
      <c r="H499" s="95"/>
      <c r="I499" s="95"/>
      <c r="J499" s="95"/>
      <c r="K499" s="95"/>
      <c r="L499" s="95"/>
      <c r="M499" s="95"/>
      <c r="N499" s="95"/>
      <c r="O499" s="95"/>
    </row>
    <row r="500" spans="2:15">
      <c r="B500" s="94"/>
      <c r="C500" s="94"/>
      <c r="D500" s="94"/>
      <c r="E500" s="94"/>
      <c r="F500" s="95"/>
      <c r="G500" s="95"/>
      <c r="H500" s="95"/>
      <c r="I500" s="95"/>
      <c r="J500" s="95"/>
      <c r="K500" s="95"/>
      <c r="L500" s="95"/>
      <c r="M500" s="95"/>
      <c r="N500" s="95"/>
      <c r="O500" s="95"/>
    </row>
    <row r="501" spans="2:15">
      <c r="B501" s="94"/>
      <c r="C501" s="94"/>
      <c r="D501" s="94"/>
      <c r="E501" s="94"/>
      <c r="F501" s="95"/>
      <c r="G501" s="95"/>
      <c r="H501" s="95"/>
      <c r="I501" s="95"/>
      <c r="J501" s="95"/>
      <c r="K501" s="95"/>
      <c r="L501" s="95"/>
      <c r="M501" s="95"/>
      <c r="N501" s="95"/>
      <c r="O501" s="95"/>
    </row>
    <row r="502" spans="2:15">
      <c r="B502" s="94"/>
      <c r="C502" s="94"/>
      <c r="D502" s="94"/>
      <c r="E502" s="94"/>
      <c r="F502" s="95"/>
      <c r="G502" s="95"/>
      <c r="H502" s="95"/>
      <c r="I502" s="95"/>
      <c r="J502" s="95"/>
      <c r="K502" s="95"/>
      <c r="L502" s="95"/>
      <c r="M502" s="95"/>
      <c r="N502" s="95"/>
      <c r="O502" s="95"/>
    </row>
    <row r="503" spans="2:15">
      <c r="B503" s="94"/>
      <c r="C503" s="94"/>
      <c r="D503" s="94"/>
      <c r="E503" s="94"/>
      <c r="F503" s="95"/>
      <c r="G503" s="95"/>
      <c r="H503" s="95"/>
      <c r="I503" s="95"/>
      <c r="J503" s="95"/>
      <c r="K503" s="95"/>
      <c r="L503" s="95"/>
      <c r="M503" s="95"/>
      <c r="N503" s="95"/>
      <c r="O503" s="95"/>
    </row>
    <row r="504" spans="2:15">
      <c r="B504" s="94"/>
      <c r="C504" s="94"/>
      <c r="D504" s="94"/>
      <c r="E504" s="94"/>
      <c r="F504" s="95"/>
      <c r="G504" s="95"/>
      <c r="H504" s="95"/>
      <c r="I504" s="95"/>
      <c r="J504" s="95"/>
      <c r="K504" s="95"/>
      <c r="L504" s="95"/>
      <c r="M504" s="95"/>
      <c r="N504" s="95"/>
      <c r="O504" s="95"/>
    </row>
    <row r="505" spans="2:15">
      <c r="B505" s="94"/>
      <c r="C505" s="94"/>
      <c r="D505" s="94"/>
      <c r="E505" s="94"/>
      <c r="F505" s="95"/>
      <c r="G505" s="95"/>
      <c r="H505" s="95"/>
      <c r="I505" s="95"/>
      <c r="J505" s="95"/>
      <c r="K505" s="95"/>
      <c r="L505" s="95"/>
      <c r="M505" s="95"/>
      <c r="N505" s="95"/>
      <c r="O505" s="95"/>
    </row>
    <row r="506" spans="2:15">
      <c r="B506" s="94"/>
      <c r="C506" s="94"/>
      <c r="D506" s="94"/>
      <c r="E506" s="94"/>
      <c r="F506" s="95"/>
      <c r="G506" s="95"/>
      <c r="H506" s="95"/>
      <c r="I506" s="95"/>
      <c r="J506" s="95"/>
      <c r="K506" s="95"/>
      <c r="L506" s="95"/>
      <c r="M506" s="95"/>
      <c r="N506" s="95"/>
      <c r="O506" s="95"/>
    </row>
    <row r="507" spans="2:15">
      <c r="B507" s="94"/>
      <c r="C507" s="94"/>
      <c r="D507" s="94"/>
      <c r="E507" s="94"/>
      <c r="F507" s="95"/>
      <c r="G507" s="95"/>
      <c r="H507" s="95"/>
      <c r="I507" s="95"/>
      <c r="J507" s="95"/>
      <c r="K507" s="95"/>
      <c r="L507" s="95"/>
      <c r="M507" s="95"/>
      <c r="N507" s="95"/>
      <c r="O507" s="95"/>
    </row>
    <row r="508" spans="2:15">
      <c r="B508" s="94"/>
      <c r="C508" s="94"/>
      <c r="D508" s="94"/>
      <c r="E508" s="94"/>
      <c r="F508" s="95"/>
      <c r="G508" s="95"/>
      <c r="H508" s="95"/>
      <c r="I508" s="95"/>
      <c r="J508" s="95"/>
      <c r="K508" s="95"/>
      <c r="L508" s="95"/>
      <c r="M508" s="95"/>
      <c r="N508" s="95"/>
      <c r="O508" s="95"/>
    </row>
    <row r="509" spans="2:15">
      <c r="B509" s="94"/>
      <c r="C509" s="94"/>
      <c r="D509" s="94"/>
      <c r="E509" s="94"/>
      <c r="F509" s="95"/>
      <c r="G509" s="95"/>
      <c r="H509" s="95"/>
      <c r="I509" s="95"/>
      <c r="J509" s="95"/>
      <c r="K509" s="95"/>
      <c r="L509" s="95"/>
      <c r="M509" s="95"/>
      <c r="N509" s="95"/>
      <c r="O509" s="95"/>
    </row>
    <row r="510" spans="2:15">
      <c r="B510" s="94"/>
      <c r="C510" s="94"/>
      <c r="D510" s="94"/>
      <c r="E510" s="94"/>
      <c r="F510" s="95"/>
      <c r="G510" s="95"/>
      <c r="H510" s="95"/>
      <c r="I510" s="95"/>
      <c r="J510" s="95"/>
      <c r="K510" s="95"/>
      <c r="L510" s="95"/>
      <c r="M510" s="95"/>
      <c r="N510" s="95"/>
      <c r="O510" s="95"/>
    </row>
    <row r="511" spans="2:15">
      <c r="B511" s="94"/>
      <c r="C511" s="94"/>
      <c r="D511" s="94"/>
      <c r="E511" s="94"/>
      <c r="F511" s="95"/>
      <c r="G511" s="95"/>
      <c r="H511" s="95"/>
      <c r="I511" s="95"/>
      <c r="J511" s="95"/>
      <c r="K511" s="95"/>
      <c r="L511" s="95"/>
      <c r="M511" s="95"/>
      <c r="N511" s="95"/>
      <c r="O511" s="95"/>
    </row>
    <row r="512" spans="2:15">
      <c r="B512" s="94"/>
      <c r="C512" s="94"/>
      <c r="D512" s="94"/>
      <c r="E512" s="94"/>
      <c r="F512" s="95"/>
      <c r="G512" s="95"/>
      <c r="H512" s="95"/>
      <c r="I512" s="95"/>
      <c r="J512" s="95"/>
      <c r="K512" s="95"/>
      <c r="L512" s="95"/>
      <c r="M512" s="95"/>
      <c r="N512" s="95"/>
      <c r="O512" s="95"/>
    </row>
    <row r="513" spans="2:15">
      <c r="B513" s="94"/>
      <c r="C513" s="94"/>
      <c r="D513" s="94"/>
      <c r="E513" s="94"/>
      <c r="F513" s="95"/>
      <c r="G513" s="95"/>
      <c r="H513" s="95"/>
      <c r="I513" s="95"/>
      <c r="J513" s="95"/>
      <c r="K513" s="95"/>
      <c r="L513" s="95"/>
      <c r="M513" s="95"/>
      <c r="N513" s="95"/>
      <c r="O513" s="95"/>
    </row>
    <row r="514" spans="2:15">
      <c r="B514" s="94"/>
      <c r="C514" s="94"/>
      <c r="D514" s="94"/>
      <c r="E514" s="94"/>
      <c r="F514" s="95"/>
      <c r="G514" s="95"/>
      <c r="H514" s="95"/>
      <c r="I514" s="95"/>
      <c r="J514" s="95"/>
      <c r="K514" s="95"/>
      <c r="L514" s="95"/>
      <c r="M514" s="95"/>
      <c r="N514" s="95"/>
      <c r="O514" s="95"/>
    </row>
    <row r="515" spans="2:15">
      <c r="B515" s="94"/>
      <c r="C515" s="94"/>
      <c r="D515" s="94"/>
      <c r="E515" s="94"/>
      <c r="F515" s="95"/>
      <c r="G515" s="95"/>
      <c r="H515" s="95"/>
      <c r="I515" s="95"/>
      <c r="J515" s="95"/>
      <c r="K515" s="95"/>
      <c r="L515" s="95"/>
      <c r="M515" s="95"/>
      <c r="N515" s="95"/>
      <c r="O515" s="95"/>
    </row>
    <row r="516" spans="2:15">
      <c r="B516" s="94"/>
      <c r="C516" s="94"/>
      <c r="D516" s="94"/>
      <c r="E516" s="94"/>
      <c r="F516" s="95"/>
      <c r="G516" s="95"/>
      <c r="H516" s="95"/>
      <c r="I516" s="95"/>
      <c r="J516" s="95"/>
      <c r="K516" s="95"/>
      <c r="L516" s="95"/>
      <c r="M516" s="95"/>
      <c r="N516" s="95"/>
      <c r="O516" s="95"/>
    </row>
    <row r="517" spans="2:15">
      <c r="B517" s="94"/>
      <c r="C517" s="94"/>
      <c r="D517" s="94"/>
      <c r="E517" s="94"/>
      <c r="F517" s="95"/>
      <c r="G517" s="95"/>
      <c r="H517" s="95"/>
      <c r="I517" s="95"/>
      <c r="J517" s="95"/>
      <c r="K517" s="95"/>
      <c r="L517" s="95"/>
      <c r="M517" s="95"/>
      <c r="N517" s="95"/>
      <c r="O517" s="95"/>
    </row>
    <row r="518" spans="2:15">
      <c r="B518" s="94"/>
      <c r="C518" s="94"/>
      <c r="D518" s="94"/>
      <c r="E518" s="94"/>
      <c r="F518" s="95"/>
      <c r="G518" s="95"/>
      <c r="H518" s="95"/>
      <c r="I518" s="95"/>
      <c r="J518" s="95"/>
      <c r="K518" s="95"/>
      <c r="L518" s="95"/>
      <c r="M518" s="95"/>
      <c r="N518" s="95"/>
      <c r="O518" s="95"/>
    </row>
    <row r="519" spans="2:15">
      <c r="B519" s="94"/>
      <c r="C519" s="94"/>
      <c r="D519" s="94"/>
      <c r="E519" s="94"/>
      <c r="F519" s="95"/>
      <c r="G519" s="95"/>
      <c r="H519" s="95"/>
      <c r="I519" s="95"/>
      <c r="J519" s="95"/>
      <c r="K519" s="95"/>
      <c r="L519" s="95"/>
      <c r="M519" s="95"/>
      <c r="N519" s="95"/>
      <c r="O519" s="95"/>
    </row>
    <row r="520" spans="2:15">
      <c r="B520" s="94"/>
      <c r="C520" s="94"/>
      <c r="D520" s="94"/>
      <c r="E520" s="94"/>
      <c r="F520" s="95"/>
      <c r="G520" s="95"/>
      <c r="H520" s="95"/>
      <c r="I520" s="95"/>
      <c r="J520" s="95"/>
      <c r="K520" s="95"/>
      <c r="L520" s="95"/>
      <c r="M520" s="95"/>
      <c r="N520" s="95"/>
      <c r="O520" s="95"/>
    </row>
    <row r="521" spans="2:15">
      <c r="B521" s="94"/>
      <c r="C521" s="94"/>
      <c r="D521" s="94"/>
      <c r="E521" s="94"/>
      <c r="F521" s="95"/>
      <c r="G521" s="95"/>
      <c r="H521" s="95"/>
      <c r="I521" s="95"/>
      <c r="J521" s="95"/>
      <c r="K521" s="95"/>
      <c r="L521" s="95"/>
      <c r="M521" s="95"/>
      <c r="N521" s="95"/>
      <c r="O521" s="95"/>
    </row>
    <row r="522" spans="2:15">
      <c r="B522" s="94"/>
      <c r="C522" s="94"/>
      <c r="D522" s="94"/>
      <c r="E522" s="94"/>
      <c r="F522" s="95"/>
      <c r="G522" s="95"/>
      <c r="H522" s="95"/>
      <c r="I522" s="95"/>
      <c r="J522" s="95"/>
      <c r="K522" s="95"/>
      <c r="L522" s="95"/>
      <c r="M522" s="95"/>
      <c r="N522" s="95"/>
      <c r="O522" s="95"/>
    </row>
    <row r="523" spans="2:15">
      <c r="B523" s="94"/>
      <c r="C523" s="94"/>
      <c r="D523" s="94"/>
      <c r="E523" s="94"/>
      <c r="F523" s="95"/>
      <c r="G523" s="95"/>
      <c r="H523" s="95"/>
      <c r="I523" s="95"/>
      <c r="J523" s="95"/>
      <c r="K523" s="95"/>
      <c r="L523" s="95"/>
      <c r="M523" s="95"/>
      <c r="N523" s="95"/>
      <c r="O523" s="95"/>
    </row>
    <row r="524" spans="2:15">
      <c r="B524" s="94"/>
      <c r="C524" s="94"/>
      <c r="D524" s="94"/>
      <c r="E524" s="94"/>
      <c r="F524" s="95"/>
      <c r="G524" s="95"/>
      <c r="H524" s="95"/>
      <c r="I524" s="95"/>
      <c r="J524" s="95"/>
      <c r="K524" s="95"/>
      <c r="L524" s="95"/>
      <c r="M524" s="95"/>
      <c r="N524" s="95"/>
      <c r="O524" s="95"/>
    </row>
    <row r="525" spans="2:15">
      <c r="B525" s="94"/>
      <c r="C525" s="94"/>
      <c r="D525" s="94"/>
      <c r="E525" s="94"/>
      <c r="F525" s="95"/>
      <c r="G525" s="95"/>
      <c r="H525" s="95"/>
      <c r="I525" s="95"/>
      <c r="J525" s="95"/>
      <c r="K525" s="95"/>
      <c r="L525" s="95"/>
      <c r="M525" s="95"/>
      <c r="N525" s="95"/>
      <c r="O525" s="95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9.14062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9" style="1" bestFit="1" customWidth="1"/>
    <col min="8" max="8" width="8.42578125" style="1" bestFit="1" customWidth="1"/>
    <col min="9" max="9" width="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12">
      <c r="B1" s="46" t="s">
        <v>145</v>
      </c>
      <c r="C1" s="46" t="s" vm="1">
        <v>229</v>
      </c>
    </row>
    <row r="2" spans="2:12">
      <c r="B2" s="46" t="s">
        <v>144</v>
      </c>
      <c r="C2" s="46" t="s">
        <v>230</v>
      </c>
    </row>
    <row r="3" spans="2:12">
      <c r="B3" s="46" t="s">
        <v>146</v>
      </c>
      <c r="C3" s="46" t="s">
        <v>231</v>
      </c>
    </row>
    <row r="4" spans="2:12">
      <c r="B4" s="46" t="s">
        <v>147</v>
      </c>
      <c r="C4" s="46">
        <v>12152</v>
      </c>
    </row>
    <row r="6" spans="2:12" ht="26.25" customHeight="1">
      <c r="B6" s="137" t="s">
        <v>172</v>
      </c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2:12" ht="26.25" customHeight="1">
      <c r="B7" s="137" t="s">
        <v>93</v>
      </c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2:12" s="3" customFormat="1" ht="63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205</v>
      </c>
      <c r="H8" s="29" t="s">
        <v>204</v>
      </c>
      <c r="I8" s="29" t="s">
        <v>62</v>
      </c>
      <c r="J8" s="29" t="s">
        <v>59</v>
      </c>
      <c r="K8" s="29" t="s">
        <v>148</v>
      </c>
      <c r="L8" s="65" t="s">
        <v>150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88"/>
      <c r="D11" s="89"/>
      <c r="E11" s="89"/>
      <c r="F11" s="89"/>
      <c r="G11" s="91"/>
      <c r="H11" s="103"/>
      <c r="I11" s="91">
        <v>1.4447895090000002</v>
      </c>
      <c r="J11" s="92"/>
      <c r="K11" s="92">
        <f>IFERROR(I11/$I$11,0)</f>
        <v>1</v>
      </c>
      <c r="L11" s="92">
        <f>I11/'סכום נכסי הקרן'!$C$42</f>
        <v>9.4772962268173025E-6</v>
      </c>
    </row>
    <row r="12" spans="2:12" s="4" customFormat="1" ht="18" customHeight="1">
      <c r="B12" s="113" t="s">
        <v>26</v>
      </c>
      <c r="C12" s="88"/>
      <c r="D12" s="89"/>
      <c r="E12" s="89"/>
      <c r="F12" s="89"/>
      <c r="G12" s="91"/>
      <c r="H12" s="103"/>
      <c r="I12" s="91">
        <v>1.3302755160000004</v>
      </c>
      <c r="J12" s="92"/>
      <c r="K12" s="92">
        <f t="shared" ref="K12:K20" si="0">IFERROR(I12/$I$11,0)</f>
        <v>0.92074001625381419</v>
      </c>
      <c r="L12" s="92">
        <f>I12/'סכום נכסי הקרן'!$C$42</f>
        <v>8.7261258819219746E-6</v>
      </c>
    </row>
    <row r="13" spans="2:12">
      <c r="B13" s="85" t="s">
        <v>1725</v>
      </c>
      <c r="C13" s="80"/>
      <c r="D13" s="81"/>
      <c r="E13" s="81"/>
      <c r="F13" s="81"/>
      <c r="G13" s="83"/>
      <c r="H13" s="101"/>
      <c r="I13" s="83">
        <v>1.3302755160000004</v>
      </c>
      <c r="J13" s="84"/>
      <c r="K13" s="84">
        <f t="shared" si="0"/>
        <v>0.92074001625381419</v>
      </c>
      <c r="L13" s="84">
        <f>I13/'סכום נכסי הקרן'!$C$42</f>
        <v>8.7261258819219746E-6</v>
      </c>
    </row>
    <row r="14" spans="2:12">
      <c r="B14" s="86" t="s">
        <v>1726</v>
      </c>
      <c r="C14" s="88" t="s">
        <v>1727</v>
      </c>
      <c r="D14" s="89" t="s">
        <v>119</v>
      </c>
      <c r="E14" s="89" t="s">
        <v>478</v>
      </c>
      <c r="F14" s="89" t="s">
        <v>132</v>
      </c>
      <c r="G14" s="91">
        <v>83.487600000000015</v>
      </c>
      <c r="H14" s="103">
        <v>1500</v>
      </c>
      <c r="I14" s="91">
        <v>1.2523140000000004</v>
      </c>
      <c r="J14" s="92">
        <v>4.1743800000000005E-5</v>
      </c>
      <c r="K14" s="92">
        <f t="shared" si="0"/>
        <v>0.8667795496845625</v>
      </c>
      <c r="L14" s="92">
        <f>I14/'סכום נכסי הקרן'!$C$42</f>
        <v>8.2147265557079037E-6</v>
      </c>
    </row>
    <row r="15" spans="2:12">
      <c r="B15" s="86" t="s">
        <v>1728</v>
      </c>
      <c r="C15" s="88" t="s">
        <v>1729</v>
      </c>
      <c r="D15" s="89" t="s">
        <v>119</v>
      </c>
      <c r="E15" s="89" t="s">
        <v>156</v>
      </c>
      <c r="F15" s="89" t="s">
        <v>132</v>
      </c>
      <c r="G15" s="91">
        <v>1053.5340000000003</v>
      </c>
      <c r="H15" s="103">
        <v>7.4</v>
      </c>
      <c r="I15" s="91">
        <v>7.7961516000000022E-2</v>
      </c>
      <c r="J15" s="92">
        <v>7.0257389158290975E-5</v>
      </c>
      <c r="K15" s="92">
        <f t="shared" si="0"/>
        <v>5.3960466569251651E-2</v>
      </c>
      <c r="L15" s="92">
        <f>I15/'סכום נכסי הקרן'!$C$42</f>
        <v>5.1139932621406987E-7</v>
      </c>
    </row>
    <row r="16" spans="2:12">
      <c r="B16" s="93"/>
      <c r="C16" s="88"/>
      <c r="D16" s="88"/>
      <c r="E16" s="88"/>
      <c r="F16" s="88"/>
      <c r="G16" s="91"/>
      <c r="H16" s="103"/>
      <c r="I16" s="88"/>
      <c r="J16" s="88"/>
      <c r="K16" s="92"/>
      <c r="L16" s="88"/>
    </row>
    <row r="17" spans="2:12">
      <c r="B17" s="113" t="s">
        <v>41</v>
      </c>
      <c r="C17" s="88"/>
      <c r="D17" s="89"/>
      <c r="E17" s="89"/>
      <c r="F17" s="89"/>
      <c r="G17" s="91"/>
      <c r="H17" s="103"/>
      <c r="I17" s="91">
        <v>0.11451399300000001</v>
      </c>
      <c r="J17" s="92"/>
      <c r="K17" s="92">
        <f t="shared" si="0"/>
        <v>7.9259983746185952E-2</v>
      </c>
      <c r="L17" s="92">
        <f>I17/'סכום נכסי הקרן'!$C$42</f>
        <v>7.5117034489532886E-7</v>
      </c>
    </row>
    <row r="18" spans="2:12">
      <c r="B18" s="85" t="s">
        <v>1730</v>
      </c>
      <c r="C18" s="80"/>
      <c r="D18" s="81"/>
      <c r="E18" s="81"/>
      <c r="F18" s="81"/>
      <c r="G18" s="83"/>
      <c r="H18" s="101"/>
      <c r="I18" s="83">
        <v>0.11451399300000001</v>
      </c>
      <c r="J18" s="84"/>
      <c r="K18" s="84">
        <f t="shared" si="0"/>
        <v>7.9259983746185952E-2</v>
      </c>
      <c r="L18" s="84">
        <f>I18/'סכום נכסי הקרן'!$C$42</f>
        <v>7.5117034489532886E-7</v>
      </c>
    </row>
    <row r="19" spans="2:12">
      <c r="B19" s="86" t="s">
        <v>1731</v>
      </c>
      <c r="C19" s="88" t="s">
        <v>1732</v>
      </c>
      <c r="D19" s="89" t="s">
        <v>1400</v>
      </c>
      <c r="E19" s="89" t="s">
        <v>751</v>
      </c>
      <c r="F19" s="89" t="s">
        <v>131</v>
      </c>
      <c r="G19" s="91">
        <v>159.024</v>
      </c>
      <c r="H19" s="103">
        <v>16.82</v>
      </c>
      <c r="I19" s="91">
        <v>9.8966996000000029E-2</v>
      </c>
      <c r="J19" s="92">
        <v>4.7611976047904194E-6</v>
      </c>
      <c r="K19" s="92">
        <f t="shared" si="0"/>
        <v>6.849924877188461E-2</v>
      </c>
      <c r="L19" s="92">
        <f>I19/'סכום נכסי הקרן'!$C$42</f>
        <v>6.4918767192560163E-7</v>
      </c>
    </row>
    <row r="20" spans="2:12">
      <c r="B20" s="86" t="s">
        <v>1733</v>
      </c>
      <c r="C20" s="88" t="s">
        <v>1734</v>
      </c>
      <c r="D20" s="89" t="s">
        <v>1416</v>
      </c>
      <c r="E20" s="89" t="s">
        <v>828</v>
      </c>
      <c r="F20" s="89" t="s">
        <v>131</v>
      </c>
      <c r="G20" s="91">
        <v>42.018912000000007</v>
      </c>
      <c r="H20" s="103">
        <v>10</v>
      </c>
      <c r="I20" s="91">
        <v>1.5546997000000002E-2</v>
      </c>
      <c r="J20" s="92">
        <v>1.6608265612648225E-6</v>
      </c>
      <c r="K20" s="92">
        <f t="shared" si="0"/>
        <v>1.0760734974301366E-2</v>
      </c>
      <c r="L20" s="92">
        <f>I20/'סכום נכסי הקרן'!$C$42</f>
        <v>1.0198267296972732E-7</v>
      </c>
    </row>
    <row r="21" spans="2:12">
      <c r="B21" s="93"/>
      <c r="C21" s="88"/>
      <c r="D21" s="88"/>
      <c r="E21" s="88"/>
      <c r="F21" s="88"/>
      <c r="G21" s="91"/>
      <c r="H21" s="103"/>
      <c r="I21" s="88"/>
      <c r="J21" s="88"/>
      <c r="K21" s="92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10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10" t="s">
        <v>111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10" t="s">
        <v>203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10" t="s">
        <v>211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94"/>
      <c r="C121" s="94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2:12">
      <c r="B122" s="94"/>
      <c r="C122" s="94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2:12">
      <c r="B123" s="94"/>
      <c r="C123" s="94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2:12">
      <c r="B124" s="94"/>
      <c r="C124" s="94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2:12">
      <c r="B125" s="94"/>
      <c r="C125" s="94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2:12">
      <c r="B126" s="94"/>
      <c r="C126" s="94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2:12">
      <c r="B127" s="94"/>
      <c r="C127" s="94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2:12">
      <c r="B128" s="94"/>
      <c r="C128" s="94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2:12">
      <c r="B129" s="94"/>
      <c r="C129" s="94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2:12">
      <c r="B130" s="94"/>
      <c r="C130" s="94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2:12">
      <c r="B131" s="94"/>
      <c r="C131" s="94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2:12">
      <c r="B132" s="94"/>
      <c r="C132" s="94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2:12">
      <c r="B133" s="94"/>
      <c r="C133" s="94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2:12">
      <c r="B134" s="94"/>
      <c r="C134" s="94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2:12">
      <c r="B135" s="94"/>
      <c r="C135" s="94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2:12">
      <c r="B136" s="94"/>
      <c r="C136" s="94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2:12">
      <c r="B137" s="94"/>
      <c r="C137" s="94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2:12">
      <c r="B138" s="94"/>
      <c r="C138" s="94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2:12">
      <c r="B139" s="94"/>
      <c r="C139" s="94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2:12">
      <c r="B140" s="94"/>
      <c r="C140" s="94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2:12">
      <c r="B141" s="94"/>
      <c r="C141" s="94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2:12">
      <c r="B142" s="94"/>
      <c r="C142" s="94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2:12">
      <c r="B143" s="94"/>
      <c r="C143" s="94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2:12">
      <c r="B144" s="94"/>
      <c r="C144" s="94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2:12">
      <c r="B145" s="94"/>
      <c r="C145" s="94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2:12">
      <c r="B146" s="94"/>
      <c r="C146" s="94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2:12">
      <c r="B147" s="94"/>
      <c r="C147" s="94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2:12">
      <c r="B148" s="94"/>
      <c r="C148" s="94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2:12">
      <c r="B149" s="94"/>
      <c r="C149" s="94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2:12">
      <c r="B150" s="94"/>
      <c r="C150" s="94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2:12">
      <c r="B151" s="94"/>
      <c r="C151" s="94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2:12">
      <c r="B152" s="94"/>
      <c r="C152" s="94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2:12">
      <c r="B153" s="94"/>
      <c r="C153" s="94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2:12">
      <c r="B154" s="94"/>
      <c r="C154" s="94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2:12">
      <c r="B155" s="94"/>
      <c r="C155" s="94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2:12">
      <c r="B156" s="94"/>
      <c r="C156" s="94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2:12">
      <c r="B157" s="94"/>
      <c r="C157" s="94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2:12">
      <c r="B158" s="94"/>
      <c r="C158" s="94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2:12">
      <c r="B159" s="94"/>
      <c r="C159" s="94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2:12">
      <c r="B160" s="94"/>
      <c r="C160" s="94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2:12">
      <c r="B161" s="94"/>
      <c r="C161" s="94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2:12">
      <c r="B162" s="94"/>
      <c r="C162" s="94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2:12">
      <c r="B163" s="94"/>
      <c r="C163" s="94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2:12">
      <c r="B164" s="94"/>
      <c r="C164" s="94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2:12">
      <c r="B165" s="94"/>
      <c r="C165" s="94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2:12">
      <c r="B166" s="94"/>
      <c r="C166" s="94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2:12">
      <c r="B167" s="94"/>
      <c r="C167" s="94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2:12">
      <c r="B168" s="94"/>
      <c r="C168" s="94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2:12">
      <c r="B169" s="94"/>
      <c r="C169" s="94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2:12">
      <c r="B170" s="94"/>
      <c r="C170" s="94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2:12">
      <c r="B171" s="94"/>
      <c r="C171" s="94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2:12">
      <c r="B172" s="94"/>
      <c r="C172" s="94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2:12">
      <c r="B173" s="94"/>
      <c r="C173" s="94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2:12">
      <c r="B174" s="94"/>
      <c r="C174" s="94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2:12">
      <c r="B175" s="94"/>
      <c r="C175" s="94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2:12">
      <c r="B176" s="94"/>
      <c r="C176" s="94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2:12">
      <c r="B177" s="94"/>
      <c r="C177" s="94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2:12">
      <c r="B178" s="94"/>
      <c r="C178" s="94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2:12">
      <c r="B179" s="94"/>
      <c r="C179" s="94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2:12">
      <c r="B180" s="94"/>
      <c r="C180" s="94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2:12">
      <c r="B181" s="94"/>
      <c r="C181" s="94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2:12">
      <c r="B182" s="94"/>
      <c r="C182" s="94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2:12">
      <c r="B183" s="94"/>
      <c r="C183" s="94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2:12">
      <c r="B184" s="94"/>
      <c r="C184" s="94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2:12">
      <c r="B185" s="94"/>
      <c r="C185" s="94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2:12">
      <c r="B186" s="94"/>
      <c r="C186" s="94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2:12">
      <c r="B187" s="94"/>
      <c r="C187" s="94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2:12">
      <c r="B188" s="94"/>
      <c r="C188" s="94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2:12">
      <c r="B189" s="94"/>
      <c r="C189" s="94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2:12">
      <c r="B190" s="94"/>
      <c r="C190" s="94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2:12">
      <c r="B191" s="94"/>
      <c r="C191" s="94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2:12">
      <c r="B192" s="94"/>
      <c r="C192" s="94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2:12">
      <c r="B193" s="94"/>
      <c r="C193" s="94"/>
      <c r="D193" s="95"/>
      <c r="E193" s="95"/>
      <c r="F193" s="95"/>
      <c r="G193" s="95"/>
      <c r="H193" s="95"/>
      <c r="I193" s="95"/>
      <c r="J193" s="95"/>
      <c r="K193" s="95"/>
      <c r="L193" s="95"/>
    </row>
    <row r="194" spans="2:12">
      <c r="B194" s="94"/>
      <c r="C194" s="94"/>
      <c r="D194" s="95"/>
      <c r="E194" s="95"/>
      <c r="F194" s="95"/>
      <c r="G194" s="95"/>
      <c r="H194" s="95"/>
      <c r="I194" s="95"/>
      <c r="J194" s="95"/>
      <c r="K194" s="95"/>
      <c r="L194" s="95"/>
    </row>
    <row r="195" spans="2:12">
      <c r="B195" s="94"/>
      <c r="C195" s="94"/>
      <c r="D195" s="95"/>
      <c r="E195" s="95"/>
      <c r="F195" s="95"/>
      <c r="G195" s="95"/>
      <c r="H195" s="95"/>
      <c r="I195" s="95"/>
      <c r="J195" s="95"/>
      <c r="K195" s="95"/>
      <c r="L195" s="95"/>
    </row>
    <row r="196" spans="2:12">
      <c r="B196" s="94"/>
      <c r="C196" s="94"/>
      <c r="D196" s="95"/>
      <c r="E196" s="95"/>
      <c r="F196" s="95"/>
      <c r="G196" s="95"/>
      <c r="H196" s="95"/>
      <c r="I196" s="95"/>
      <c r="J196" s="95"/>
      <c r="K196" s="95"/>
      <c r="L196" s="95"/>
    </row>
    <row r="197" spans="2:12">
      <c r="B197" s="94"/>
      <c r="C197" s="94"/>
      <c r="D197" s="95"/>
      <c r="E197" s="95"/>
      <c r="F197" s="95"/>
      <c r="G197" s="95"/>
      <c r="H197" s="95"/>
      <c r="I197" s="95"/>
      <c r="J197" s="95"/>
      <c r="K197" s="95"/>
      <c r="L197" s="95"/>
    </row>
    <row r="198" spans="2:12">
      <c r="B198" s="94"/>
      <c r="C198" s="94"/>
      <c r="D198" s="95"/>
      <c r="E198" s="95"/>
      <c r="F198" s="95"/>
      <c r="G198" s="95"/>
      <c r="H198" s="95"/>
      <c r="I198" s="95"/>
      <c r="J198" s="95"/>
      <c r="K198" s="95"/>
      <c r="L198" s="95"/>
    </row>
    <row r="199" spans="2:12">
      <c r="B199" s="94"/>
      <c r="C199" s="94"/>
      <c r="D199" s="95"/>
      <c r="E199" s="95"/>
      <c r="F199" s="95"/>
      <c r="G199" s="95"/>
      <c r="H199" s="95"/>
      <c r="I199" s="95"/>
      <c r="J199" s="95"/>
      <c r="K199" s="95"/>
      <c r="L199" s="95"/>
    </row>
    <row r="200" spans="2:12">
      <c r="B200" s="94"/>
      <c r="C200" s="94"/>
      <c r="D200" s="95"/>
      <c r="E200" s="95"/>
      <c r="F200" s="95"/>
      <c r="G200" s="95"/>
      <c r="H200" s="95"/>
      <c r="I200" s="95"/>
      <c r="J200" s="95"/>
      <c r="K200" s="95"/>
      <c r="L200" s="95"/>
    </row>
    <row r="201" spans="2:12">
      <c r="B201" s="94"/>
      <c r="C201" s="94"/>
      <c r="D201" s="95"/>
      <c r="E201" s="95"/>
      <c r="F201" s="95"/>
      <c r="G201" s="95"/>
      <c r="H201" s="95"/>
      <c r="I201" s="95"/>
      <c r="J201" s="95"/>
      <c r="K201" s="95"/>
      <c r="L201" s="95"/>
    </row>
    <row r="202" spans="2:12">
      <c r="B202" s="94"/>
      <c r="C202" s="94"/>
      <c r="D202" s="95"/>
      <c r="E202" s="95"/>
      <c r="F202" s="95"/>
      <c r="G202" s="95"/>
      <c r="H202" s="95"/>
      <c r="I202" s="95"/>
      <c r="J202" s="95"/>
      <c r="K202" s="95"/>
      <c r="L202" s="95"/>
    </row>
    <row r="203" spans="2:12">
      <c r="B203" s="94"/>
      <c r="C203" s="94"/>
      <c r="D203" s="95"/>
      <c r="E203" s="95"/>
      <c r="F203" s="95"/>
      <c r="G203" s="95"/>
      <c r="H203" s="95"/>
      <c r="I203" s="95"/>
      <c r="J203" s="95"/>
      <c r="K203" s="95"/>
      <c r="L203" s="95"/>
    </row>
    <row r="204" spans="2:12">
      <c r="B204" s="94"/>
      <c r="C204" s="94"/>
      <c r="D204" s="95"/>
      <c r="E204" s="95"/>
      <c r="F204" s="95"/>
      <c r="G204" s="95"/>
      <c r="H204" s="95"/>
      <c r="I204" s="95"/>
      <c r="J204" s="95"/>
      <c r="K204" s="95"/>
      <c r="L204" s="95"/>
    </row>
    <row r="205" spans="2:12">
      <c r="B205" s="94"/>
      <c r="C205" s="94"/>
      <c r="D205" s="95"/>
      <c r="E205" s="95"/>
      <c r="F205" s="95"/>
      <c r="G205" s="95"/>
      <c r="H205" s="95"/>
      <c r="I205" s="95"/>
      <c r="J205" s="95"/>
      <c r="K205" s="95"/>
      <c r="L205" s="95"/>
    </row>
    <row r="206" spans="2:12">
      <c r="B206" s="94"/>
      <c r="C206" s="94"/>
      <c r="D206" s="95"/>
      <c r="E206" s="95"/>
      <c r="F206" s="95"/>
      <c r="G206" s="95"/>
      <c r="H206" s="95"/>
      <c r="I206" s="95"/>
      <c r="J206" s="95"/>
      <c r="K206" s="95"/>
      <c r="L206" s="95"/>
    </row>
    <row r="207" spans="2:12">
      <c r="B207" s="94"/>
      <c r="C207" s="94"/>
      <c r="D207" s="95"/>
      <c r="E207" s="95"/>
      <c r="F207" s="95"/>
      <c r="G207" s="95"/>
      <c r="H207" s="95"/>
      <c r="I207" s="95"/>
      <c r="J207" s="95"/>
      <c r="K207" s="95"/>
      <c r="L207" s="95"/>
    </row>
    <row r="208" spans="2:12">
      <c r="B208" s="94"/>
      <c r="C208" s="94"/>
      <c r="D208" s="95"/>
      <c r="E208" s="95"/>
      <c r="F208" s="95"/>
      <c r="G208" s="95"/>
      <c r="H208" s="95"/>
      <c r="I208" s="95"/>
      <c r="J208" s="95"/>
      <c r="K208" s="95"/>
      <c r="L208" s="95"/>
    </row>
    <row r="209" spans="2:12">
      <c r="B209" s="94"/>
      <c r="C209" s="94"/>
      <c r="D209" s="95"/>
      <c r="E209" s="95"/>
      <c r="F209" s="95"/>
      <c r="G209" s="95"/>
      <c r="H209" s="95"/>
      <c r="I209" s="95"/>
      <c r="J209" s="95"/>
      <c r="K209" s="95"/>
      <c r="L209" s="95"/>
    </row>
    <row r="210" spans="2:12">
      <c r="B210" s="94"/>
      <c r="C210" s="94"/>
      <c r="D210" s="95"/>
      <c r="E210" s="95"/>
      <c r="F210" s="95"/>
      <c r="G210" s="95"/>
      <c r="H210" s="95"/>
      <c r="I210" s="95"/>
      <c r="J210" s="95"/>
      <c r="K210" s="95"/>
      <c r="L210" s="95"/>
    </row>
    <row r="211" spans="2:12">
      <c r="B211" s="94"/>
      <c r="C211" s="94"/>
      <c r="D211" s="95"/>
      <c r="E211" s="95"/>
      <c r="F211" s="95"/>
      <c r="G211" s="95"/>
      <c r="H211" s="95"/>
      <c r="I211" s="95"/>
      <c r="J211" s="95"/>
      <c r="K211" s="95"/>
      <c r="L211" s="95"/>
    </row>
    <row r="212" spans="2:12">
      <c r="B212" s="94"/>
      <c r="C212" s="94"/>
      <c r="D212" s="95"/>
      <c r="E212" s="95"/>
      <c r="F212" s="95"/>
      <c r="G212" s="95"/>
      <c r="H212" s="95"/>
      <c r="I212" s="95"/>
      <c r="J212" s="95"/>
      <c r="K212" s="95"/>
      <c r="L212" s="95"/>
    </row>
    <row r="213" spans="2:12">
      <c r="B213" s="94"/>
      <c r="C213" s="94"/>
      <c r="D213" s="95"/>
      <c r="E213" s="95"/>
      <c r="F213" s="95"/>
      <c r="G213" s="95"/>
      <c r="H213" s="95"/>
      <c r="I213" s="95"/>
      <c r="J213" s="95"/>
      <c r="K213" s="95"/>
      <c r="L213" s="95"/>
    </row>
    <row r="214" spans="2:12">
      <c r="B214" s="94"/>
      <c r="C214" s="94"/>
      <c r="D214" s="95"/>
      <c r="E214" s="95"/>
      <c r="F214" s="95"/>
      <c r="G214" s="95"/>
      <c r="H214" s="95"/>
      <c r="I214" s="95"/>
      <c r="J214" s="95"/>
      <c r="K214" s="95"/>
      <c r="L214" s="95"/>
    </row>
    <row r="215" spans="2:12">
      <c r="B215" s="94"/>
      <c r="C215" s="94"/>
      <c r="D215" s="95"/>
      <c r="E215" s="95"/>
      <c r="F215" s="95"/>
      <c r="G215" s="95"/>
      <c r="H215" s="95"/>
      <c r="I215" s="95"/>
      <c r="J215" s="95"/>
      <c r="K215" s="95"/>
      <c r="L215" s="95"/>
    </row>
    <row r="216" spans="2:12">
      <c r="B216" s="94"/>
      <c r="C216" s="94"/>
      <c r="D216" s="95"/>
      <c r="E216" s="95"/>
      <c r="F216" s="95"/>
      <c r="G216" s="95"/>
      <c r="H216" s="95"/>
      <c r="I216" s="95"/>
      <c r="J216" s="95"/>
      <c r="K216" s="95"/>
      <c r="L216" s="95"/>
    </row>
    <row r="217" spans="2:12">
      <c r="B217" s="94"/>
      <c r="C217" s="94"/>
      <c r="D217" s="95"/>
      <c r="E217" s="95"/>
      <c r="F217" s="95"/>
      <c r="G217" s="95"/>
      <c r="H217" s="95"/>
      <c r="I217" s="95"/>
      <c r="J217" s="95"/>
      <c r="K217" s="95"/>
      <c r="L217" s="95"/>
    </row>
    <row r="218" spans="2:12">
      <c r="B218" s="94"/>
      <c r="C218" s="94"/>
      <c r="D218" s="95"/>
      <c r="E218" s="95"/>
      <c r="F218" s="95"/>
      <c r="G218" s="95"/>
      <c r="H218" s="95"/>
      <c r="I218" s="95"/>
      <c r="J218" s="95"/>
      <c r="K218" s="95"/>
      <c r="L218" s="95"/>
    </row>
    <row r="219" spans="2:12">
      <c r="B219" s="94"/>
      <c r="C219" s="94"/>
      <c r="D219" s="95"/>
      <c r="E219" s="95"/>
      <c r="F219" s="95"/>
      <c r="G219" s="95"/>
      <c r="H219" s="95"/>
      <c r="I219" s="95"/>
      <c r="J219" s="95"/>
      <c r="K219" s="95"/>
      <c r="L219" s="95"/>
    </row>
    <row r="220" spans="2:12">
      <c r="B220" s="94"/>
      <c r="C220" s="94"/>
      <c r="D220" s="95"/>
      <c r="E220" s="95"/>
      <c r="F220" s="95"/>
      <c r="G220" s="95"/>
      <c r="H220" s="95"/>
      <c r="I220" s="95"/>
      <c r="J220" s="95"/>
      <c r="K220" s="95"/>
      <c r="L220" s="95"/>
    </row>
    <row r="221" spans="2:12">
      <c r="B221" s="94"/>
      <c r="C221" s="94"/>
      <c r="D221" s="95"/>
      <c r="E221" s="95"/>
      <c r="F221" s="95"/>
      <c r="G221" s="95"/>
      <c r="H221" s="95"/>
      <c r="I221" s="95"/>
      <c r="J221" s="95"/>
      <c r="K221" s="95"/>
      <c r="L221" s="95"/>
    </row>
    <row r="222" spans="2:12">
      <c r="B222" s="94"/>
      <c r="C222" s="94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2:12">
      <c r="B223" s="94"/>
      <c r="C223" s="94"/>
      <c r="D223" s="95"/>
      <c r="E223" s="95"/>
      <c r="F223" s="95"/>
      <c r="G223" s="95"/>
      <c r="H223" s="95"/>
      <c r="I223" s="95"/>
      <c r="J223" s="95"/>
      <c r="K223" s="95"/>
      <c r="L223" s="95"/>
    </row>
    <row r="224" spans="2:12">
      <c r="B224" s="94"/>
      <c r="C224" s="94"/>
      <c r="D224" s="95"/>
      <c r="E224" s="95"/>
      <c r="F224" s="95"/>
      <c r="G224" s="95"/>
      <c r="H224" s="95"/>
      <c r="I224" s="95"/>
      <c r="J224" s="95"/>
      <c r="K224" s="95"/>
      <c r="L224" s="95"/>
    </row>
    <row r="225" spans="2:12">
      <c r="B225" s="94"/>
      <c r="C225" s="94"/>
      <c r="D225" s="95"/>
      <c r="E225" s="95"/>
      <c r="F225" s="95"/>
      <c r="G225" s="95"/>
      <c r="H225" s="95"/>
      <c r="I225" s="95"/>
      <c r="J225" s="95"/>
      <c r="K225" s="95"/>
      <c r="L225" s="95"/>
    </row>
    <row r="226" spans="2:12">
      <c r="B226" s="94"/>
      <c r="C226" s="94"/>
      <c r="D226" s="95"/>
      <c r="E226" s="95"/>
      <c r="F226" s="95"/>
      <c r="G226" s="95"/>
      <c r="H226" s="95"/>
      <c r="I226" s="95"/>
      <c r="J226" s="95"/>
      <c r="K226" s="95"/>
      <c r="L226" s="95"/>
    </row>
    <row r="227" spans="2:12">
      <c r="B227" s="94"/>
      <c r="C227" s="94"/>
      <c r="D227" s="95"/>
      <c r="E227" s="95"/>
      <c r="F227" s="95"/>
      <c r="G227" s="95"/>
      <c r="H227" s="95"/>
      <c r="I227" s="95"/>
      <c r="J227" s="95"/>
      <c r="K227" s="95"/>
      <c r="L227" s="95"/>
    </row>
    <row r="228" spans="2:12">
      <c r="B228" s="94"/>
      <c r="C228" s="94"/>
      <c r="D228" s="95"/>
      <c r="E228" s="95"/>
      <c r="F228" s="95"/>
      <c r="G228" s="95"/>
      <c r="H228" s="95"/>
      <c r="I228" s="95"/>
      <c r="J228" s="95"/>
      <c r="K228" s="95"/>
      <c r="L228" s="95"/>
    </row>
    <row r="229" spans="2:12">
      <c r="B229" s="94"/>
      <c r="C229" s="94"/>
      <c r="D229" s="95"/>
      <c r="E229" s="95"/>
      <c r="F229" s="95"/>
      <c r="G229" s="95"/>
      <c r="H229" s="95"/>
      <c r="I229" s="95"/>
      <c r="J229" s="95"/>
      <c r="K229" s="95"/>
      <c r="L229" s="95"/>
    </row>
    <row r="230" spans="2:12">
      <c r="B230" s="94"/>
      <c r="C230" s="94"/>
      <c r="D230" s="95"/>
      <c r="E230" s="95"/>
      <c r="F230" s="95"/>
      <c r="G230" s="95"/>
      <c r="H230" s="95"/>
      <c r="I230" s="95"/>
      <c r="J230" s="95"/>
      <c r="K230" s="95"/>
      <c r="L230" s="95"/>
    </row>
    <row r="231" spans="2:12">
      <c r="B231" s="94"/>
      <c r="C231" s="94"/>
      <c r="D231" s="95"/>
      <c r="E231" s="95"/>
      <c r="F231" s="95"/>
      <c r="G231" s="95"/>
      <c r="H231" s="95"/>
      <c r="I231" s="95"/>
      <c r="J231" s="95"/>
      <c r="K231" s="95"/>
      <c r="L231" s="95"/>
    </row>
    <row r="232" spans="2:12">
      <c r="B232" s="94"/>
      <c r="C232" s="94"/>
      <c r="D232" s="95"/>
      <c r="E232" s="95"/>
      <c r="F232" s="95"/>
      <c r="G232" s="95"/>
      <c r="H232" s="95"/>
      <c r="I232" s="95"/>
      <c r="J232" s="95"/>
      <c r="K232" s="95"/>
      <c r="L232" s="95"/>
    </row>
    <row r="233" spans="2:12">
      <c r="B233" s="94"/>
      <c r="C233" s="94"/>
      <c r="D233" s="95"/>
      <c r="E233" s="95"/>
      <c r="F233" s="95"/>
      <c r="G233" s="95"/>
      <c r="H233" s="95"/>
      <c r="I233" s="95"/>
      <c r="J233" s="95"/>
      <c r="K233" s="95"/>
      <c r="L233" s="95"/>
    </row>
    <row r="234" spans="2:12">
      <c r="B234" s="94"/>
      <c r="C234" s="94"/>
      <c r="D234" s="95"/>
      <c r="E234" s="95"/>
      <c r="F234" s="95"/>
      <c r="G234" s="95"/>
      <c r="H234" s="95"/>
      <c r="I234" s="95"/>
      <c r="J234" s="95"/>
      <c r="K234" s="95"/>
      <c r="L234" s="95"/>
    </row>
    <row r="235" spans="2:12">
      <c r="B235" s="94"/>
      <c r="C235" s="94"/>
      <c r="D235" s="95"/>
      <c r="E235" s="95"/>
      <c r="F235" s="95"/>
      <c r="G235" s="95"/>
      <c r="H235" s="95"/>
      <c r="I235" s="95"/>
      <c r="J235" s="95"/>
      <c r="K235" s="95"/>
      <c r="L235" s="95"/>
    </row>
    <row r="236" spans="2:12">
      <c r="B236" s="94"/>
      <c r="C236" s="94"/>
      <c r="D236" s="95"/>
      <c r="E236" s="95"/>
      <c r="F236" s="95"/>
      <c r="G236" s="95"/>
      <c r="H236" s="95"/>
      <c r="I236" s="95"/>
      <c r="J236" s="95"/>
      <c r="K236" s="95"/>
      <c r="L236" s="95"/>
    </row>
    <row r="237" spans="2:12">
      <c r="B237" s="94"/>
      <c r="C237" s="94"/>
      <c r="D237" s="95"/>
      <c r="E237" s="95"/>
      <c r="F237" s="95"/>
      <c r="G237" s="95"/>
      <c r="H237" s="95"/>
      <c r="I237" s="95"/>
      <c r="J237" s="95"/>
      <c r="K237" s="95"/>
      <c r="L237" s="95"/>
    </row>
    <row r="238" spans="2:12">
      <c r="B238" s="94"/>
      <c r="C238" s="94"/>
      <c r="D238" s="95"/>
      <c r="E238" s="95"/>
      <c r="F238" s="95"/>
      <c r="G238" s="95"/>
      <c r="H238" s="95"/>
      <c r="I238" s="95"/>
      <c r="J238" s="95"/>
      <c r="K238" s="95"/>
      <c r="L238" s="95"/>
    </row>
    <row r="239" spans="2:12">
      <c r="B239" s="94"/>
      <c r="C239" s="94"/>
      <c r="D239" s="95"/>
      <c r="E239" s="95"/>
      <c r="F239" s="95"/>
      <c r="G239" s="95"/>
      <c r="H239" s="95"/>
      <c r="I239" s="95"/>
      <c r="J239" s="95"/>
      <c r="K239" s="95"/>
      <c r="L239" s="95"/>
    </row>
    <row r="240" spans="2:12">
      <c r="B240" s="94"/>
      <c r="C240" s="94"/>
      <c r="D240" s="95"/>
      <c r="E240" s="95"/>
      <c r="F240" s="95"/>
      <c r="G240" s="95"/>
      <c r="H240" s="95"/>
      <c r="I240" s="95"/>
      <c r="J240" s="95"/>
      <c r="K240" s="95"/>
      <c r="L240" s="95"/>
    </row>
    <row r="241" spans="2:12">
      <c r="B241" s="94"/>
      <c r="C241" s="94"/>
      <c r="D241" s="95"/>
      <c r="E241" s="95"/>
      <c r="F241" s="95"/>
      <c r="G241" s="95"/>
      <c r="H241" s="95"/>
      <c r="I241" s="95"/>
      <c r="J241" s="95"/>
      <c r="K241" s="95"/>
      <c r="L241" s="95"/>
    </row>
    <row r="242" spans="2:12">
      <c r="B242" s="94"/>
      <c r="C242" s="94"/>
      <c r="D242" s="95"/>
      <c r="E242" s="95"/>
      <c r="F242" s="95"/>
      <c r="G242" s="95"/>
      <c r="H242" s="95"/>
      <c r="I242" s="95"/>
      <c r="J242" s="95"/>
      <c r="K242" s="95"/>
      <c r="L242" s="95"/>
    </row>
    <row r="243" spans="2:12">
      <c r="B243" s="94"/>
      <c r="C243" s="94"/>
      <c r="D243" s="95"/>
      <c r="E243" s="95"/>
      <c r="F243" s="95"/>
      <c r="G243" s="95"/>
      <c r="H243" s="95"/>
      <c r="I243" s="95"/>
      <c r="J243" s="95"/>
      <c r="K243" s="95"/>
      <c r="L243" s="95"/>
    </row>
    <row r="244" spans="2:12">
      <c r="B244" s="94"/>
      <c r="C244" s="94"/>
      <c r="D244" s="95"/>
      <c r="E244" s="95"/>
      <c r="F244" s="95"/>
      <c r="G244" s="95"/>
      <c r="H244" s="95"/>
      <c r="I244" s="95"/>
      <c r="J244" s="95"/>
      <c r="K244" s="95"/>
      <c r="L244" s="95"/>
    </row>
    <row r="245" spans="2:12">
      <c r="B245" s="94"/>
      <c r="C245" s="94"/>
      <c r="D245" s="95"/>
      <c r="E245" s="95"/>
      <c r="F245" s="95"/>
      <c r="G245" s="95"/>
      <c r="H245" s="95"/>
      <c r="I245" s="95"/>
      <c r="J245" s="95"/>
      <c r="K245" s="95"/>
      <c r="L245" s="95"/>
    </row>
    <row r="246" spans="2:12">
      <c r="B246" s="94"/>
      <c r="C246" s="94"/>
      <c r="D246" s="95"/>
      <c r="E246" s="95"/>
      <c r="F246" s="95"/>
      <c r="G246" s="95"/>
      <c r="H246" s="95"/>
      <c r="I246" s="95"/>
      <c r="J246" s="95"/>
      <c r="K246" s="95"/>
      <c r="L246" s="95"/>
    </row>
    <row r="247" spans="2:12">
      <c r="B247" s="94"/>
      <c r="C247" s="94"/>
      <c r="D247" s="95"/>
      <c r="E247" s="95"/>
      <c r="F247" s="95"/>
      <c r="G247" s="95"/>
      <c r="H247" s="95"/>
      <c r="I247" s="95"/>
      <c r="J247" s="95"/>
      <c r="K247" s="95"/>
      <c r="L247" s="95"/>
    </row>
    <row r="248" spans="2:12">
      <c r="B248" s="94"/>
      <c r="C248" s="94"/>
      <c r="D248" s="95"/>
      <c r="E248" s="95"/>
      <c r="F248" s="95"/>
      <c r="G248" s="95"/>
      <c r="H248" s="95"/>
      <c r="I248" s="95"/>
      <c r="J248" s="95"/>
      <c r="K248" s="95"/>
      <c r="L248" s="95"/>
    </row>
    <row r="249" spans="2:12">
      <c r="B249" s="94"/>
      <c r="C249" s="94"/>
      <c r="D249" s="95"/>
      <c r="E249" s="95"/>
      <c r="F249" s="95"/>
      <c r="G249" s="95"/>
      <c r="H249" s="95"/>
      <c r="I249" s="95"/>
      <c r="J249" s="95"/>
      <c r="K249" s="95"/>
      <c r="L249" s="95"/>
    </row>
    <row r="250" spans="2:12">
      <c r="B250" s="94"/>
      <c r="C250" s="94"/>
      <c r="D250" s="95"/>
      <c r="E250" s="95"/>
      <c r="F250" s="95"/>
      <c r="G250" s="95"/>
      <c r="H250" s="95"/>
      <c r="I250" s="95"/>
      <c r="J250" s="95"/>
      <c r="K250" s="95"/>
      <c r="L250" s="95"/>
    </row>
    <row r="251" spans="2:12">
      <c r="B251" s="94"/>
      <c r="C251" s="94"/>
      <c r="D251" s="95"/>
      <c r="E251" s="95"/>
      <c r="F251" s="95"/>
      <c r="G251" s="95"/>
      <c r="H251" s="95"/>
      <c r="I251" s="95"/>
      <c r="J251" s="95"/>
      <c r="K251" s="95"/>
      <c r="L251" s="95"/>
    </row>
    <row r="252" spans="2:12">
      <c r="B252" s="94"/>
      <c r="C252" s="94"/>
      <c r="D252" s="95"/>
      <c r="E252" s="95"/>
      <c r="F252" s="95"/>
      <c r="G252" s="95"/>
      <c r="H252" s="95"/>
      <c r="I252" s="95"/>
      <c r="J252" s="95"/>
      <c r="K252" s="95"/>
      <c r="L252" s="95"/>
    </row>
    <row r="253" spans="2:12">
      <c r="B253" s="94"/>
      <c r="C253" s="94"/>
      <c r="D253" s="95"/>
      <c r="E253" s="95"/>
      <c r="F253" s="95"/>
      <c r="G253" s="95"/>
      <c r="H253" s="95"/>
      <c r="I253" s="95"/>
      <c r="J253" s="95"/>
      <c r="K253" s="95"/>
      <c r="L253" s="95"/>
    </row>
    <row r="254" spans="2:12">
      <c r="B254" s="94"/>
      <c r="C254" s="94"/>
      <c r="D254" s="95"/>
      <c r="E254" s="95"/>
      <c r="F254" s="95"/>
      <c r="G254" s="95"/>
      <c r="H254" s="95"/>
      <c r="I254" s="95"/>
      <c r="J254" s="95"/>
      <c r="K254" s="95"/>
      <c r="L254" s="95"/>
    </row>
    <row r="255" spans="2:12">
      <c r="B255" s="94"/>
      <c r="C255" s="94"/>
      <c r="D255" s="95"/>
      <c r="E255" s="95"/>
      <c r="F255" s="95"/>
      <c r="G255" s="95"/>
      <c r="H255" s="95"/>
      <c r="I255" s="95"/>
      <c r="J255" s="95"/>
      <c r="K255" s="95"/>
      <c r="L255" s="95"/>
    </row>
    <row r="256" spans="2:12">
      <c r="B256" s="94"/>
      <c r="C256" s="94"/>
      <c r="D256" s="95"/>
      <c r="E256" s="95"/>
      <c r="F256" s="95"/>
      <c r="G256" s="95"/>
      <c r="H256" s="95"/>
      <c r="I256" s="95"/>
      <c r="J256" s="95"/>
      <c r="K256" s="95"/>
      <c r="L256" s="95"/>
    </row>
    <row r="257" spans="2:12">
      <c r="B257" s="94"/>
      <c r="C257" s="94"/>
      <c r="D257" s="95"/>
      <c r="E257" s="95"/>
      <c r="F257" s="95"/>
      <c r="G257" s="95"/>
      <c r="H257" s="95"/>
      <c r="I257" s="95"/>
      <c r="J257" s="95"/>
      <c r="K257" s="95"/>
      <c r="L257" s="95"/>
    </row>
    <row r="258" spans="2:12">
      <c r="B258" s="94"/>
      <c r="C258" s="94"/>
      <c r="D258" s="95"/>
      <c r="E258" s="95"/>
      <c r="F258" s="95"/>
      <c r="G258" s="95"/>
      <c r="H258" s="95"/>
      <c r="I258" s="95"/>
      <c r="J258" s="95"/>
      <c r="K258" s="95"/>
      <c r="L258" s="95"/>
    </row>
    <row r="259" spans="2:12">
      <c r="B259" s="94"/>
      <c r="C259" s="94"/>
      <c r="D259" s="95"/>
      <c r="E259" s="95"/>
      <c r="F259" s="95"/>
      <c r="G259" s="95"/>
      <c r="H259" s="95"/>
      <c r="I259" s="95"/>
      <c r="J259" s="95"/>
      <c r="K259" s="95"/>
      <c r="L259" s="95"/>
    </row>
    <row r="260" spans="2:12">
      <c r="B260" s="94"/>
      <c r="C260" s="94"/>
      <c r="D260" s="95"/>
      <c r="E260" s="95"/>
      <c r="F260" s="95"/>
      <c r="G260" s="95"/>
      <c r="H260" s="95"/>
      <c r="I260" s="95"/>
      <c r="J260" s="95"/>
      <c r="K260" s="95"/>
      <c r="L260" s="95"/>
    </row>
    <row r="261" spans="2:12">
      <c r="B261" s="94"/>
      <c r="C261" s="94"/>
      <c r="D261" s="95"/>
      <c r="E261" s="95"/>
      <c r="F261" s="95"/>
      <c r="G261" s="95"/>
      <c r="H261" s="95"/>
      <c r="I261" s="95"/>
      <c r="J261" s="95"/>
      <c r="K261" s="95"/>
      <c r="L261" s="95"/>
    </row>
    <row r="262" spans="2:12">
      <c r="B262" s="94"/>
      <c r="C262" s="94"/>
      <c r="D262" s="95"/>
      <c r="E262" s="95"/>
      <c r="F262" s="95"/>
      <c r="G262" s="95"/>
      <c r="H262" s="95"/>
      <c r="I262" s="95"/>
      <c r="J262" s="95"/>
      <c r="K262" s="95"/>
      <c r="L262" s="95"/>
    </row>
    <row r="263" spans="2:12">
      <c r="B263" s="94"/>
      <c r="C263" s="94"/>
      <c r="D263" s="95"/>
      <c r="E263" s="95"/>
      <c r="F263" s="95"/>
      <c r="G263" s="95"/>
      <c r="H263" s="95"/>
      <c r="I263" s="95"/>
      <c r="J263" s="95"/>
      <c r="K263" s="95"/>
      <c r="L263" s="95"/>
    </row>
    <row r="264" spans="2:12">
      <c r="B264" s="94"/>
      <c r="C264" s="94"/>
      <c r="D264" s="95"/>
      <c r="E264" s="95"/>
      <c r="F264" s="95"/>
      <c r="G264" s="95"/>
      <c r="H264" s="95"/>
      <c r="I264" s="95"/>
      <c r="J264" s="95"/>
      <c r="K264" s="95"/>
      <c r="L264" s="95"/>
    </row>
    <row r="265" spans="2:12">
      <c r="B265" s="94"/>
      <c r="C265" s="94"/>
      <c r="D265" s="95"/>
      <c r="E265" s="95"/>
      <c r="F265" s="95"/>
      <c r="G265" s="95"/>
      <c r="H265" s="95"/>
      <c r="I265" s="95"/>
      <c r="J265" s="95"/>
      <c r="K265" s="95"/>
      <c r="L265" s="95"/>
    </row>
    <row r="266" spans="2:12">
      <c r="B266" s="94"/>
      <c r="C266" s="94"/>
      <c r="D266" s="95"/>
      <c r="E266" s="95"/>
      <c r="F266" s="95"/>
      <c r="G266" s="95"/>
      <c r="H266" s="95"/>
      <c r="I266" s="95"/>
      <c r="J266" s="95"/>
      <c r="K266" s="95"/>
      <c r="L266" s="95"/>
    </row>
    <row r="267" spans="2:12">
      <c r="B267" s="94"/>
      <c r="C267" s="94"/>
      <c r="D267" s="95"/>
      <c r="E267" s="95"/>
      <c r="F267" s="95"/>
      <c r="G267" s="95"/>
      <c r="H267" s="95"/>
      <c r="I267" s="95"/>
      <c r="J267" s="95"/>
      <c r="K267" s="95"/>
      <c r="L267" s="95"/>
    </row>
    <row r="268" spans="2:12">
      <c r="B268" s="94"/>
      <c r="C268" s="94"/>
      <c r="D268" s="95"/>
      <c r="E268" s="95"/>
      <c r="F268" s="95"/>
      <c r="G268" s="95"/>
      <c r="H268" s="95"/>
      <c r="I268" s="95"/>
      <c r="J268" s="95"/>
      <c r="K268" s="95"/>
      <c r="L268" s="95"/>
    </row>
    <row r="269" spans="2:12">
      <c r="B269" s="94"/>
      <c r="C269" s="94"/>
      <c r="D269" s="95"/>
      <c r="E269" s="95"/>
      <c r="F269" s="95"/>
      <c r="G269" s="95"/>
      <c r="H269" s="95"/>
      <c r="I269" s="95"/>
      <c r="J269" s="95"/>
      <c r="K269" s="95"/>
      <c r="L269" s="95"/>
    </row>
    <row r="270" spans="2:12">
      <c r="B270" s="94"/>
      <c r="C270" s="94"/>
      <c r="D270" s="95"/>
      <c r="E270" s="95"/>
      <c r="F270" s="95"/>
      <c r="G270" s="95"/>
      <c r="H270" s="95"/>
      <c r="I270" s="95"/>
      <c r="J270" s="95"/>
      <c r="K270" s="95"/>
      <c r="L270" s="95"/>
    </row>
    <row r="271" spans="2:12">
      <c r="B271" s="94"/>
      <c r="C271" s="94"/>
      <c r="D271" s="95"/>
      <c r="E271" s="95"/>
      <c r="F271" s="95"/>
      <c r="G271" s="95"/>
      <c r="H271" s="95"/>
      <c r="I271" s="95"/>
      <c r="J271" s="95"/>
      <c r="K271" s="95"/>
      <c r="L271" s="95"/>
    </row>
    <row r="272" spans="2:12">
      <c r="B272" s="94"/>
      <c r="C272" s="94"/>
      <c r="D272" s="95"/>
      <c r="E272" s="95"/>
      <c r="F272" s="95"/>
      <c r="G272" s="95"/>
      <c r="H272" s="95"/>
      <c r="I272" s="95"/>
      <c r="J272" s="95"/>
      <c r="K272" s="95"/>
      <c r="L272" s="95"/>
    </row>
    <row r="273" spans="2:12">
      <c r="B273" s="94"/>
      <c r="C273" s="94"/>
      <c r="D273" s="95"/>
      <c r="E273" s="95"/>
      <c r="F273" s="95"/>
      <c r="G273" s="95"/>
      <c r="H273" s="95"/>
      <c r="I273" s="95"/>
      <c r="J273" s="95"/>
      <c r="K273" s="95"/>
      <c r="L273" s="95"/>
    </row>
    <row r="274" spans="2:12">
      <c r="B274" s="94"/>
      <c r="C274" s="94"/>
      <c r="D274" s="95"/>
      <c r="E274" s="95"/>
      <c r="F274" s="95"/>
      <c r="G274" s="95"/>
      <c r="H274" s="95"/>
      <c r="I274" s="95"/>
      <c r="J274" s="95"/>
      <c r="K274" s="95"/>
      <c r="L274" s="95"/>
    </row>
    <row r="275" spans="2:12">
      <c r="B275" s="94"/>
      <c r="C275" s="94"/>
      <c r="D275" s="95"/>
      <c r="E275" s="95"/>
      <c r="F275" s="95"/>
      <c r="G275" s="95"/>
      <c r="H275" s="95"/>
      <c r="I275" s="95"/>
      <c r="J275" s="95"/>
      <c r="K275" s="95"/>
      <c r="L275" s="95"/>
    </row>
    <row r="276" spans="2:12">
      <c r="B276" s="94"/>
      <c r="C276" s="94"/>
      <c r="D276" s="95"/>
      <c r="E276" s="95"/>
      <c r="F276" s="95"/>
      <c r="G276" s="95"/>
      <c r="H276" s="95"/>
      <c r="I276" s="95"/>
      <c r="J276" s="95"/>
      <c r="K276" s="95"/>
      <c r="L276" s="95"/>
    </row>
    <row r="277" spans="2:12">
      <c r="B277" s="94"/>
      <c r="C277" s="94"/>
      <c r="D277" s="95"/>
      <c r="E277" s="95"/>
      <c r="F277" s="95"/>
      <c r="G277" s="95"/>
      <c r="H277" s="95"/>
      <c r="I277" s="95"/>
      <c r="J277" s="95"/>
      <c r="K277" s="95"/>
      <c r="L277" s="95"/>
    </row>
    <row r="278" spans="2:12">
      <c r="B278" s="94"/>
      <c r="C278" s="94"/>
      <c r="D278" s="95"/>
      <c r="E278" s="95"/>
      <c r="F278" s="95"/>
      <c r="G278" s="95"/>
      <c r="H278" s="95"/>
      <c r="I278" s="95"/>
      <c r="J278" s="95"/>
      <c r="K278" s="95"/>
      <c r="L278" s="95"/>
    </row>
    <row r="279" spans="2:12">
      <c r="B279" s="94"/>
      <c r="C279" s="94"/>
      <c r="D279" s="95"/>
      <c r="E279" s="95"/>
      <c r="F279" s="95"/>
      <c r="G279" s="95"/>
      <c r="H279" s="95"/>
      <c r="I279" s="95"/>
      <c r="J279" s="95"/>
      <c r="K279" s="95"/>
      <c r="L279" s="95"/>
    </row>
    <row r="280" spans="2:12">
      <c r="B280" s="94"/>
      <c r="C280" s="94"/>
      <c r="D280" s="95"/>
      <c r="E280" s="95"/>
      <c r="F280" s="95"/>
      <c r="G280" s="95"/>
      <c r="H280" s="95"/>
      <c r="I280" s="95"/>
      <c r="J280" s="95"/>
      <c r="K280" s="95"/>
      <c r="L280" s="95"/>
    </row>
    <row r="281" spans="2:12">
      <c r="B281" s="94"/>
      <c r="C281" s="94"/>
      <c r="D281" s="95"/>
      <c r="E281" s="95"/>
      <c r="F281" s="95"/>
      <c r="G281" s="95"/>
      <c r="H281" s="95"/>
      <c r="I281" s="95"/>
      <c r="J281" s="95"/>
      <c r="K281" s="95"/>
      <c r="L281" s="95"/>
    </row>
    <row r="282" spans="2:12">
      <c r="B282" s="94"/>
      <c r="C282" s="94"/>
      <c r="D282" s="95"/>
      <c r="E282" s="95"/>
      <c r="F282" s="95"/>
      <c r="G282" s="95"/>
      <c r="H282" s="95"/>
      <c r="I282" s="95"/>
      <c r="J282" s="95"/>
      <c r="K282" s="95"/>
      <c r="L282" s="95"/>
    </row>
    <row r="283" spans="2:12">
      <c r="B283" s="94"/>
      <c r="C283" s="94"/>
      <c r="D283" s="95"/>
      <c r="E283" s="95"/>
      <c r="F283" s="95"/>
      <c r="G283" s="95"/>
      <c r="H283" s="95"/>
      <c r="I283" s="95"/>
      <c r="J283" s="95"/>
      <c r="K283" s="95"/>
      <c r="L283" s="95"/>
    </row>
    <row r="284" spans="2:12">
      <c r="B284" s="94"/>
      <c r="C284" s="94"/>
      <c r="D284" s="95"/>
      <c r="E284" s="95"/>
      <c r="F284" s="95"/>
      <c r="G284" s="95"/>
      <c r="H284" s="95"/>
      <c r="I284" s="95"/>
      <c r="J284" s="95"/>
      <c r="K284" s="95"/>
      <c r="L284" s="95"/>
    </row>
    <row r="285" spans="2:12">
      <c r="B285" s="94"/>
      <c r="C285" s="94"/>
      <c r="D285" s="95"/>
      <c r="E285" s="95"/>
      <c r="F285" s="95"/>
      <c r="G285" s="95"/>
      <c r="H285" s="95"/>
      <c r="I285" s="95"/>
      <c r="J285" s="95"/>
      <c r="K285" s="95"/>
      <c r="L285" s="95"/>
    </row>
    <row r="286" spans="2:12">
      <c r="B286" s="94"/>
      <c r="C286" s="94"/>
      <c r="D286" s="95"/>
      <c r="E286" s="95"/>
      <c r="F286" s="95"/>
      <c r="G286" s="95"/>
      <c r="H286" s="95"/>
      <c r="I286" s="95"/>
      <c r="J286" s="95"/>
      <c r="K286" s="95"/>
      <c r="L286" s="95"/>
    </row>
    <row r="287" spans="2:12">
      <c r="B287" s="94"/>
      <c r="C287" s="94"/>
      <c r="D287" s="95"/>
      <c r="E287" s="95"/>
      <c r="F287" s="95"/>
      <c r="G287" s="95"/>
      <c r="H287" s="95"/>
      <c r="I287" s="95"/>
      <c r="J287" s="95"/>
      <c r="K287" s="95"/>
      <c r="L287" s="95"/>
    </row>
    <row r="288" spans="2:12">
      <c r="B288" s="94"/>
      <c r="C288" s="94"/>
      <c r="D288" s="95"/>
      <c r="E288" s="95"/>
      <c r="F288" s="95"/>
      <c r="G288" s="95"/>
      <c r="H288" s="95"/>
      <c r="I288" s="95"/>
      <c r="J288" s="95"/>
      <c r="K288" s="95"/>
      <c r="L288" s="95"/>
    </row>
    <row r="289" spans="2:12">
      <c r="B289" s="94"/>
      <c r="C289" s="94"/>
      <c r="D289" s="95"/>
      <c r="E289" s="95"/>
      <c r="F289" s="95"/>
      <c r="G289" s="95"/>
      <c r="H289" s="95"/>
      <c r="I289" s="95"/>
      <c r="J289" s="95"/>
      <c r="K289" s="95"/>
      <c r="L289" s="95"/>
    </row>
    <row r="290" spans="2:12">
      <c r="B290" s="94"/>
      <c r="C290" s="94"/>
      <c r="D290" s="95"/>
      <c r="E290" s="95"/>
      <c r="F290" s="95"/>
      <c r="G290" s="95"/>
      <c r="H290" s="95"/>
      <c r="I290" s="95"/>
      <c r="J290" s="95"/>
      <c r="K290" s="95"/>
      <c r="L290" s="95"/>
    </row>
    <row r="291" spans="2:12">
      <c r="B291" s="94"/>
      <c r="C291" s="94"/>
      <c r="D291" s="95"/>
      <c r="E291" s="95"/>
      <c r="F291" s="95"/>
      <c r="G291" s="95"/>
      <c r="H291" s="95"/>
      <c r="I291" s="95"/>
      <c r="J291" s="95"/>
      <c r="K291" s="95"/>
      <c r="L291" s="95"/>
    </row>
    <row r="292" spans="2:12">
      <c r="B292" s="94"/>
      <c r="C292" s="94"/>
      <c r="D292" s="95"/>
      <c r="E292" s="95"/>
      <c r="F292" s="95"/>
      <c r="G292" s="95"/>
      <c r="H292" s="95"/>
      <c r="I292" s="95"/>
      <c r="J292" s="95"/>
      <c r="K292" s="95"/>
      <c r="L292" s="95"/>
    </row>
    <row r="293" spans="2:12">
      <c r="B293" s="94"/>
      <c r="C293" s="94"/>
      <c r="D293" s="95"/>
      <c r="E293" s="95"/>
      <c r="F293" s="95"/>
      <c r="G293" s="95"/>
      <c r="H293" s="95"/>
      <c r="I293" s="95"/>
      <c r="J293" s="95"/>
      <c r="K293" s="95"/>
      <c r="L293" s="95"/>
    </row>
    <row r="294" spans="2:12">
      <c r="B294" s="94"/>
      <c r="C294" s="94"/>
      <c r="D294" s="95"/>
      <c r="E294" s="95"/>
      <c r="F294" s="95"/>
      <c r="G294" s="95"/>
      <c r="H294" s="95"/>
      <c r="I294" s="95"/>
      <c r="J294" s="95"/>
      <c r="K294" s="95"/>
      <c r="L294" s="95"/>
    </row>
    <row r="295" spans="2:12">
      <c r="B295" s="94"/>
      <c r="C295" s="94"/>
      <c r="D295" s="95"/>
      <c r="E295" s="95"/>
      <c r="F295" s="95"/>
      <c r="G295" s="95"/>
      <c r="H295" s="95"/>
      <c r="I295" s="95"/>
      <c r="J295" s="95"/>
      <c r="K295" s="95"/>
      <c r="L295" s="95"/>
    </row>
    <row r="296" spans="2:12">
      <c r="B296" s="94"/>
      <c r="C296" s="94"/>
      <c r="D296" s="95"/>
      <c r="E296" s="95"/>
      <c r="F296" s="95"/>
      <c r="G296" s="95"/>
      <c r="H296" s="95"/>
      <c r="I296" s="95"/>
      <c r="J296" s="95"/>
      <c r="K296" s="95"/>
      <c r="L296" s="95"/>
    </row>
    <row r="297" spans="2:12">
      <c r="B297" s="94"/>
      <c r="C297" s="94"/>
      <c r="D297" s="95"/>
      <c r="E297" s="95"/>
      <c r="F297" s="95"/>
      <c r="G297" s="95"/>
      <c r="H297" s="95"/>
      <c r="I297" s="95"/>
      <c r="J297" s="95"/>
      <c r="K297" s="95"/>
      <c r="L297" s="95"/>
    </row>
    <row r="298" spans="2:12">
      <c r="B298" s="94"/>
      <c r="C298" s="94"/>
      <c r="D298" s="95"/>
      <c r="E298" s="95"/>
      <c r="F298" s="95"/>
      <c r="G298" s="95"/>
      <c r="H298" s="95"/>
      <c r="I298" s="95"/>
      <c r="J298" s="95"/>
      <c r="K298" s="95"/>
      <c r="L298" s="95"/>
    </row>
    <row r="299" spans="2:12">
      <c r="B299" s="94"/>
      <c r="C299" s="94"/>
      <c r="D299" s="95"/>
      <c r="E299" s="95"/>
      <c r="F299" s="95"/>
      <c r="G299" s="95"/>
      <c r="H299" s="95"/>
      <c r="I299" s="95"/>
      <c r="J299" s="95"/>
      <c r="K299" s="95"/>
      <c r="L299" s="95"/>
    </row>
    <row r="300" spans="2:12">
      <c r="B300" s="94"/>
      <c r="C300" s="94"/>
      <c r="D300" s="95"/>
      <c r="E300" s="95"/>
      <c r="F300" s="95"/>
      <c r="G300" s="95"/>
      <c r="H300" s="95"/>
      <c r="I300" s="95"/>
      <c r="J300" s="95"/>
      <c r="K300" s="95"/>
      <c r="L300" s="95"/>
    </row>
    <row r="301" spans="2:12">
      <c r="B301" s="94"/>
      <c r="C301" s="94"/>
      <c r="D301" s="95"/>
      <c r="E301" s="95"/>
      <c r="F301" s="95"/>
      <c r="G301" s="95"/>
      <c r="H301" s="95"/>
      <c r="I301" s="95"/>
      <c r="J301" s="95"/>
      <c r="K301" s="95"/>
      <c r="L301" s="95"/>
    </row>
    <row r="302" spans="2:12">
      <c r="B302" s="94"/>
      <c r="C302" s="94"/>
      <c r="D302" s="95"/>
      <c r="E302" s="95"/>
      <c r="F302" s="95"/>
      <c r="G302" s="95"/>
      <c r="H302" s="95"/>
      <c r="I302" s="95"/>
      <c r="J302" s="95"/>
      <c r="K302" s="95"/>
      <c r="L302" s="95"/>
    </row>
    <row r="303" spans="2:12">
      <c r="B303" s="94"/>
      <c r="C303" s="94"/>
      <c r="D303" s="95"/>
      <c r="E303" s="95"/>
      <c r="F303" s="95"/>
      <c r="G303" s="95"/>
      <c r="H303" s="95"/>
      <c r="I303" s="95"/>
      <c r="J303" s="95"/>
      <c r="K303" s="95"/>
      <c r="L303" s="95"/>
    </row>
    <row r="304" spans="2:12">
      <c r="B304" s="94"/>
      <c r="C304" s="94"/>
      <c r="D304" s="95"/>
      <c r="E304" s="95"/>
      <c r="F304" s="95"/>
      <c r="G304" s="95"/>
      <c r="H304" s="95"/>
      <c r="I304" s="95"/>
      <c r="J304" s="95"/>
      <c r="K304" s="95"/>
      <c r="L304" s="95"/>
    </row>
    <row r="305" spans="2:12">
      <c r="B305" s="94"/>
      <c r="C305" s="94"/>
      <c r="D305" s="95"/>
      <c r="E305" s="95"/>
      <c r="F305" s="95"/>
      <c r="G305" s="95"/>
      <c r="H305" s="95"/>
      <c r="I305" s="95"/>
      <c r="J305" s="95"/>
      <c r="K305" s="95"/>
      <c r="L305" s="95"/>
    </row>
    <row r="306" spans="2:12">
      <c r="B306" s="94"/>
      <c r="C306" s="94"/>
      <c r="D306" s="95"/>
      <c r="E306" s="95"/>
      <c r="F306" s="95"/>
      <c r="G306" s="95"/>
      <c r="H306" s="95"/>
      <c r="I306" s="95"/>
      <c r="J306" s="95"/>
      <c r="K306" s="95"/>
      <c r="L306" s="95"/>
    </row>
    <row r="307" spans="2:12">
      <c r="B307" s="94"/>
      <c r="C307" s="94"/>
      <c r="D307" s="95"/>
      <c r="E307" s="95"/>
      <c r="F307" s="95"/>
      <c r="G307" s="95"/>
      <c r="H307" s="95"/>
      <c r="I307" s="95"/>
      <c r="J307" s="95"/>
      <c r="K307" s="95"/>
      <c r="L307" s="95"/>
    </row>
    <row r="308" spans="2:12">
      <c r="B308" s="94"/>
      <c r="C308" s="94"/>
      <c r="D308" s="95"/>
      <c r="E308" s="95"/>
      <c r="F308" s="95"/>
      <c r="G308" s="95"/>
      <c r="H308" s="95"/>
      <c r="I308" s="95"/>
      <c r="J308" s="95"/>
      <c r="K308" s="95"/>
      <c r="L308" s="95"/>
    </row>
    <row r="309" spans="2:12">
      <c r="B309" s="94"/>
      <c r="C309" s="94"/>
      <c r="D309" s="95"/>
      <c r="E309" s="95"/>
      <c r="F309" s="95"/>
      <c r="G309" s="95"/>
      <c r="H309" s="95"/>
      <c r="I309" s="95"/>
      <c r="J309" s="95"/>
      <c r="K309" s="95"/>
      <c r="L309" s="95"/>
    </row>
    <row r="310" spans="2:12">
      <c r="B310" s="94"/>
      <c r="C310" s="94"/>
      <c r="D310" s="95"/>
      <c r="E310" s="95"/>
      <c r="F310" s="95"/>
      <c r="G310" s="95"/>
      <c r="H310" s="95"/>
      <c r="I310" s="95"/>
      <c r="J310" s="95"/>
      <c r="K310" s="95"/>
      <c r="L310" s="95"/>
    </row>
    <row r="311" spans="2:12">
      <c r="B311" s="94"/>
      <c r="C311" s="94"/>
      <c r="D311" s="95"/>
      <c r="E311" s="95"/>
      <c r="F311" s="95"/>
      <c r="G311" s="95"/>
      <c r="H311" s="95"/>
      <c r="I311" s="95"/>
      <c r="J311" s="95"/>
      <c r="K311" s="95"/>
      <c r="L311" s="95"/>
    </row>
    <row r="312" spans="2:12">
      <c r="B312" s="94"/>
      <c r="C312" s="94"/>
      <c r="D312" s="95"/>
      <c r="E312" s="95"/>
      <c r="F312" s="95"/>
      <c r="G312" s="95"/>
      <c r="H312" s="95"/>
      <c r="I312" s="95"/>
      <c r="J312" s="95"/>
      <c r="K312" s="95"/>
      <c r="L312" s="95"/>
    </row>
    <row r="313" spans="2:12">
      <c r="B313" s="94"/>
      <c r="C313" s="94"/>
      <c r="D313" s="95"/>
      <c r="E313" s="95"/>
      <c r="F313" s="95"/>
      <c r="G313" s="95"/>
      <c r="H313" s="95"/>
      <c r="I313" s="95"/>
      <c r="J313" s="95"/>
      <c r="K313" s="95"/>
      <c r="L313" s="95"/>
    </row>
    <row r="314" spans="2:12">
      <c r="B314" s="94"/>
      <c r="C314" s="94"/>
      <c r="D314" s="95"/>
      <c r="E314" s="95"/>
      <c r="F314" s="95"/>
      <c r="G314" s="95"/>
      <c r="H314" s="95"/>
      <c r="I314" s="95"/>
      <c r="J314" s="95"/>
      <c r="K314" s="95"/>
      <c r="L314" s="95"/>
    </row>
    <row r="315" spans="2:12">
      <c r="B315" s="94"/>
      <c r="C315" s="94"/>
      <c r="D315" s="95"/>
      <c r="E315" s="95"/>
      <c r="F315" s="95"/>
      <c r="G315" s="95"/>
      <c r="H315" s="95"/>
      <c r="I315" s="95"/>
      <c r="J315" s="95"/>
      <c r="K315" s="95"/>
      <c r="L315" s="95"/>
    </row>
    <row r="316" spans="2:12">
      <c r="B316" s="94"/>
      <c r="C316" s="94"/>
      <c r="D316" s="95"/>
      <c r="E316" s="95"/>
      <c r="F316" s="95"/>
      <c r="G316" s="95"/>
      <c r="H316" s="95"/>
      <c r="I316" s="95"/>
      <c r="J316" s="95"/>
      <c r="K316" s="95"/>
      <c r="L316" s="95"/>
    </row>
    <row r="317" spans="2:12">
      <c r="B317" s="94"/>
      <c r="C317" s="94"/>
      <c r="D317" s="95"/>
      <c r="E317" s="95"/>
      <c r="F317" s="95"/>
      <c r="G317" s="95"/>
      <c r="H317" s="95"/>
      <c r="I317" s="95"/>
      <c r="J317" s="95"/>
      <c r="K317" s="95"/>
      <c r="L317" s="95"/>
    </row>
    <row r="318" spans="2:12">
      <c r="B318" s="94"/>
      <c r="C318" s="94"/>
      <c r="D318" s="95"/>
      <c r="E318" s="95"/>
      <c r="F318" s="95"/>
      <c r="G318" s="95"/>
      <c r="H318" s="95"/>
      <c r="I318" s="95"/>
      <c r="J318" s="95"/>
      <c r="K318" s="95"/>
      <c r="L318" s="95"/>
    </row>
    <row r="319" spans="2:12">
      <c r="B319" s="94"/>
      <c r="C319" s="94"/>
      <c r="D319" s="95"/>
      <c r="E319" s="95"/>
      <c r="F319" s="95"/>
      <c r="G319" s="95"/>
      <c r="H319" s="95"/>
      <c r="I319" s="95"/>
      <c r="J319" s="95"/>
      <c r="K319" s="95"/>
      <c r="L319" s="95"/>
    </row>
    <row r="320" spans="2:12">
      <c r="B320" s="94"/>
      <c r="C320" s="94"/>
      <c r="D320" s="95"/>
      <c r="E320" s="95"/>
      <c r="F320" s="95"/>
      <c r="G320" s="95"/>
      <c r="H320" s="95"/>
      <c r="I320" s="95"/>
      <c r="J320" s="95"/>
      <c r="K320" s="95"/>
      <c r="L320" s="95"/>
    </row>
    <row r="321" spans="2:12">
      <c r="B321" s="94"/>
      <c r="C321" s="94"/>
      <c r="D321" s="95"/>
      <c r="E321" s="95"/>
      <c r="F321" s="95"/>
      <c r="G321" s="95"/>
      <c r="H321" s="95"/>
      <c r="I321" s="95"/>
      <c r="J321" s="95"/>
      <c r="K321" s="95"/>
      <c r="L321" s="95"/>
    </row>
    <row r="322" spans="2:12">
      <c r="B322" s="94"/>
      <c r="C322" s="94"/>
      <c r="D322" s="95"/>
      <c r="E322" s="95"/>
      <c r="F322" s="95"/>
      <c r="G322" s="95"/>
      <c r="H322" s="95"/>
      <c r="I322" s="95"/>
      <c r="J322" s="95"/>
      <c r="K322" s="95"/>
      <c r="L322" s="95"/>
    </row>
    <row r="323" spans="2:12">
      <c r="B323" s="94"/>
      <c r="C323" s="94"/>
      <c r="D323" s="95"/>
      <c r="E323" s="95"/>
      <c r="F323" s="95"/>
      <c r="G323" s="95"/>
      <c r="H323" s="95"/>
      <c r="I323" s="95"/>
      <c r="J323" s="95"/>
      <c r="K323" s="95"/>
      <c r="L323" s="95"/>
    </row>
    <row r="324" spans="2:12">
      <c r="B324" s="94"/>
      <c r="C324" s="94"/>
      <c r="D324" s="95"/>
      <c r="E324" s="95"/>
      <c r="F324" s="95"/>
      <c r="G324" s="95"/>
      <c r="H324" s="95"/>
      <c r="I324" s="95"/>
      <c r="J324" s="95"/>
      <c r="K324" s="95"/>
      <c r="L324" s="95"/>
    </row>
    <row r="325" spans="2:12">
      <c r="B325" s="94"/>
      <c r="C325" s="94"/>
      <c r="D325" s="95"/>
      <c r="E325" s="95"/>
      <c r="F325" s="95"/>
      <c r="G325" s="95"/>
      <c r="H325" s="95"/>
      <c r="I325" s="95"/>
      <c r="J325" s="95"/>
      <c r="K325" s="95"/>
      <c r="L325" s="95"/>
    </row>
    <row r="326" spans="2:12">
      <c r="B326" s="94"/>
      <c r="C326" s="94"/>
      <c r="D326" s="95"/>
      <c r="E326" s="95"/>
      <c r="F326" s="95"/>
      <c r="G326" s="95"/>
      <c r="H326" s="95"/>
      <c r="I326" s="95"/>
      <c r="J326" s="95"/>
      <c r="K326" s="95"/>
      <c r="L326" s="95"/>
    </row>
    <row r="327" spans="2:12">
      <c r="B327" s="94"/>
      <c r="C327" s="94"/>
      <c r="D327" s="95"/>
      <c r="E327" s="95"/>
      <c r="F327" s="95"/>
      <c r="G327" s="95"/>
      <c r="H327" s="95"/>
      <c r="I327" s="95"/>
      <c r="J327" s="95"/>
      <c r="K327" s="95"/>
      <c r="L327" s="95"/>
    </row>
    <row r="328" spans="2:12">
      <c r="B328" s="94"/>
      <c r="C328" s="94"/>
      <c r="D328" s="95"/>
      <c r="E328" s="95"/>
      <c r="F328" s="95"/>
      <c r="G328" s="95"/>
      <c r="H328" s="95"/>
      <c r="I328" s="95"/>
      <c r="J328" s="95"/>
      <c r="K328" s="95"/>
      <c r="L328" s="95"/>
    </row>
    <row r="329" spans="2:12">
      <c r="B329" s="94"/>
      <c r="C329" s="94"/>
      <c r="D329" s="95"/>
      <c r="E329" s="95"/>
      <c r="F329" s="95"/>
      <c r="G329" s="95"/>
      <c r="H329" s="95"/>
      <c r="I329" s="95"/>
      <c r="J329" s="95"/>
      <c r="K329" s="95"/>
      <c r="L329" s="95"/>
    </row>
    <row r="330" spans="2:12">
      <c r="B330" s="94"/>
      <c r="C330" s="94"/>
      <c r="D330" s="95"/>
      <c r="E330" s="95"/>
      <c r="F330" s="95"/>
      <c r="G330" s="95"/>
      <c r="H330" s="95"/>
      <c r="I330" s="95"/>
      <c r="J330" s="95"/>
      <c r="K330" s="95"/>
      <c r="L330" s="95"/>
    </row>
    <row r="331" spans="2:12">
      <c r="B331" s="94"/>
      <c r="C331" s="94"/>
      <c r="D331" s="95"/>
      <c r="E331" s="95"/>
      <c r="F331" s="95"/>
      <c r="G331" s="95"/>
      <c r="H331" s="95"/>
      <c r="I331" s="95"/>
      <c r="J331" s="95"/>
      <c r="K331" s="95"/>
      <c r="L331" s="95"/>
    </row>
    <row r="332" spans="2:12">
      <c r="B332" s="94"/>
      <c r="C332" s="94"/>
      <c r="D332" s="95"/>
      <c r="E332" s="95"/>
      <c r="F332" s="95"/>
      <c r="G332" s="95"/>
      <c r="H332" s="95"/>
      <c r="I332" s="95"/>
      <c r="J332" s="95"/>
      <c r="K332" s="95"/>
      <c r="L332" s="95"/>
    </row>
    <row r="333" spans="2:12">
      <c r="B333" s="94"/>
      <c r="C333" s="94"/>
      <c r="D333" s="95"/>
      <c r="E333" s="95"/>
      <c r="F333" s="95"/>
      <c r="G333" s="95"/>
      <c r="H333" s="95"/>
      <c r="I333" s="95"/>
      <c r="J333" s="95"/>
      <c r="K333" s="95"/>
      <c r="L333" s="95"/>
    </row>
    <row r="334" spans="2:12">
      <c r="B334" s="94"/>
      <c r="C334" s="94"/>
      <c r="D334" s="95"/>
      <c r="E334" s="95"/>
      <c r="F334" s="95"/>
      <c r="G334" s="95"/>
      <c r="H334" s="95"/>
      <c r="I334" s="95"/>
      <c r="J334" s="95"/>
      <c r="K334" s="95"/>
      <c r="L334" s="95"/>
    </row>
    <row r="335" spans="2:12">
      <c r="B335" s="94"/>
      <c r="C335" s="94"/>
      <c r="D335" s="95"/>
      <c r="E335" s="95"/>
      <c r="F335" s="95"/>
      <c r="G335" s="95"/>
      <c r="H335" s="95"/>
      <c r="I335" s="95"/>
      <c r="J335" s="95"/>
      <c r="K335" s="95"/>
      <c r="L335" s="95"/>
    </row>
    <row r="336" spans="2:12">
      <c r="B336" s="94"/>
      <c r="C336" s="94"/>
      <c r="D336" s="95"/>
      <c r="E336" s="95"/>
      <c r="F336" s="95"/>
      <c r="G336" s="95"/>
      <c r="H336" s="95"/>
      <c r="I336" s="95"/>
      <c r="J336" s="95"/>
      <c r="K336" s="95"/>
      <c r="L336" s="95"/>
    </row>
    <row r="337" spans="2:12">
      <c r="B337" s="94"/>
      <c r="C337" s="94"/>
      <c r="D337" s="95"/>
      <c r="E337" s="95"/>
      <c r="F337" s="95"/>
      <c r="G337" s="95"/>
      <c r="H337" s="95"/>
      <c r="I337" s="95"/>
      <c r="J337" s="95"/>
      <c r="K337" s="95"/>
      <c r="L337" s="95"/>
    </row>
    <row r="338" spans="2:12">
      <c r="B338" s="94"/>
      <c r="C338" s="94"/>
      <c r="D338" s="95"/>
      <c r="E338" s="95"/>
      <c r="F338" s="95"/>
      <c r="G338" s="95"/>
      <c r="H338" s="95"/>
      <c r="I338" s="95"/>
      <c r="J338" s="95"/>
      <c r="K338" s="95"/>
      <c r="L338" s="95"/>
    </row>
    <row r="339" spans="2:12">
      <c r="B339" s="94"/>
      <c r="C339" s="94"/>
      <c r="D339" s="95"/>
      <c r="E339" s="95"/>
      <c r="F339" s="95"/>
      <c r="G339" s="95"/>
      <c r="H339" s="95"/>
      <c r="I339" s="95"/>
      <c r="J339" s="95"/>
      <c r="K339" s="95"/>
      <c r="L339" s="95"/>
    </row>
    <row r="340" spans="2:12">
      <c r="B340" s="94"/>
      <c r="C340" s="94"/>
      <c r="D340" s="95"/>
      <c r="E340" s="95"/>
      <c r="F340" s="95"/>
      <c r="G340" s="95"/>
      <c r="H340" s="95"/>
      <c r="I340" s="95"/>
      <c r="J340" s="95"/>
      <c r="K340" s="95"/>
      <c r="L340" s="95"/>
    </row>
    <row r="341" spans="2:12">
      <c r="B341" s="94"/>
      <c r="C341" s="94"/>
      <c r="D341" s="95"/>
      <c r="E341" s="95"/>
      <c r="F341" s="95"/>
      <c r="G341" s="95"/>
      <c r="H341" s="95"/>
      <c r="I341" s="95"/>
      <c r="J341" s="95"/>
      <c r="K341" s="95"/>
      <c r="L341" s="95"/>
    </row>
    <row r="342" spans="2:12">
      <c r="B342" s="94"/>
      <c r="C342" s="94"/>
      <c r="D342" s="95"/>
      <c r="E342" s="95"/>
      <c r="F342" s="95"/>
      <c r="G342" s="95"/>
      <c r="H342" s="95"/>
      <c r="I342" s="95"/>
      <c r="J342" s="95"/>
      <c r="K342" s="95"/>
      <c r="L342" s="95"/>
    </row>
    <row r="343" spans="2:12">
      <c r="B343" s="94"/>
      <c r="C343" s="94"/>
      <c r="D343" s="95"/>
      <c r="E343" s="95"/>
      <c r="F343" s="95"/>
      <c r="G343" s="95"/>
      <c r="H343" s="95"/>
      <c r="I343" s="95"/>
      <c r="J343" s="95"/>
      <c r="K343" s="95"/>
      <c r="L343" s="95"/>
    </row>
    <row r="344" spans="2:12">
      <c r="B344" s="94"/>
      <c r="C344" s="94"/>
      <c r="D344" s="95"/>
      <c r="E344" s="95"/>
      <c r="F344" s="95"/>
      <c r="G344" s="95"/>
      <c r="H344" s="95"/>
      <c r="I344" s="95"/>
      <c r="J344" s="95"/>
      <c r="K344" s="95"/>
      <c r="L344" s="95"/>
    </row>
    <row r="345" spans="2:12">
      <c r="B345" s="94"/>
      <c r="C345" s="94"/>
      <c r="D345" s="95"/>
      <c r="E345" s="95"/>
      <c r="F345" s="95"/>
      <c r="G345" s="95"/>
      <c r="H345" s="95"/>
      <c r="I345" s="95"/>
      <c r="J345" s="95"/>
      <c r="K345" s="95"/>
      <c r="L345" s="95"/>
    </row>
    <row r="346" spans="2:12">
      <c r="B346" s="94"/>
      <c r="C346" s="94"/>
      <c r="D346" s="95"/>
      <c r="E346" s="95"/>
      <c r="F346" s="95"/>
      <c r="G346" s="95"/>
      <c r="H346" s="95"/>
      <c r="I346" s="95"/>
      <c r="J346" s="95"/>
      <c r="K346" s="95"/>
      <c r="L346" s="95"/>
    </row>
    <row r="347" spans="2:12">
      <c r="B347" s="94"/>
      <c r="C347" s="94"/>
      <c r="D347" s="95"/>
      <c r="E347" s="95"/>
      <c r="F347" s="95"/>
      <c r="G347" s="95"/>
      <c r="H347" s="95"/>
      <c r="I347" s="95"/>
      <c r="J347" s="95"/>
      <c r="K347" s="95"/>
      <c r="L347" s="95"/>
    </row>
    <row r="348" spans="2:12">
      <c r="B348" s="94"/>
      <c r="C348" s="94"/>
      <c r="D348" s="95"/>
      <c r="E348" s="95"/>
      <c r="F348" s="95"/>
      <c r="G348" s="95"/>
      <c r="H348" s="95"/>
      <c r="I348" s="95"/>
      <c r="J348" s="95"/>
      <c r="K348" s="95"/>
      <c r="L348" s="95"/>
    </row>
    <row r="349" spans="2:12">
      <c r="B349" s="94"/>
      <c r="C349" s="94"/>
      <c r="D349" s="95"/>
      <c r="E349" s="95"/>
      <c r="F349" s="95"/>
      <c r="G349" s="95"/>
      <c r="H349" s="95"/>
      <c r="I349" s="95"/>
      <c r="J349" s="95"/>
      <c r="K349" s="95"/>
      <c r="L349" s="95"/>
    </row>
    <row r="350" spans="2:12">
      <c r="B350" s="94"/>
      <c r="C350" s="94"/>
      <c r="D350" s="95"/>
      <c r="E350" s="95"/>
      <c r="F350" s="95"/>
      <c r="G350" s="95"/>
      <c r="H350" s="95"/>
      <c r="I350" s="95"/>
      <c r="J350" s="95"/>
      <c r="K350" s="95"/>
      <c r="L350" s="95"/>
    </row>
    <row r="351" spans="2:12">
      <c r="B351" s="94"/>
      <c r="C351" s="94"/>
      <c r="D351" s="95"/>
      <c r="E351" s="95"/>
      <c r="F351" s="95"/>
      <c r="G351" s="95"/>
      <c r="H351" s="95"/>
      <c r="I351" s="95"/>
      <c r="J351" s="95"/>
      <c r="K351" s="95"/>
      <c r="L351" s="95"/>
    </row>
    <row r="352" spans="2:12">
      <c r="B352" s="94"/>
      <c r="C352" s="94"/>
      <c r="D352" s="95"/>
      <c r="E352" s="95"/>
      <c r="F352" s="95"/>
      <c r="G352" s="95"/>
      <c r="H352" s="95"/>
      <c r="I352" s="95"/>
      <c r="J352" s="95"/>
      <c r="K352" s="95"/>
      <c r="L352" s="95"/>
    </row>
    <row r="353" spans="2:12">
      <c r="B353" s="94"/>
      <c r="C353" s="94"/>
      <c r="D353" s="95"/>
      <c r="E353" s="95"/>
      <c r="F353" s="95"/>
      <c r="G353" s="95"/>
      <c r="H353" s="95"/>
      <c r="I353" s="95"/>
      <c r="J353" s="95"/>
      <c r="K353" s="95"/>
      <c r="L353" s="95"/>
    </row>
    <row r="354" spans="2:12">
      <c r="B354" s="94"/>
      <c r="C354" s="94"/>
      <c r="D354" s="95"/>
      <c r="E354" s="95"/>
      <c r="F354" s="95"/>
      <c r="G354" s="95"/>
      <c r="H354" s="95"/>
      <c r="I354" s="95"/>
      <c r="J354" s="95"/>
      <c r="K354" s="95"/>
      <c r="L354" s="95"/>
    </row>
    <row r="355" spans="2:12">
      <c r="B355" s="94"/>
      <c r="C355" s="94"/>
      <c r="D355" s="95"/>
      <c r="E355" s="95"/>
      <c r="F355" s="95"/>
      <c r="G355" s="95"/>
      <c r="H355" s="95"/>
      <c r="I355" s="95"/>
      <c r="J355" s="95"/>
      <c r="K355" s="95"/>
      <c r="L355" s="95"/>
    </row>
    <row r="356" spans="2:12">
      <c r="B356" s="94"/>
      <c r="C356" s="94"/>
      <c r="D356" s="95"/>
      <c r="E356" s="95"/>
      <c r="F356" s="95"/>
      <c r="G356" s="95"/>
      <c r="H356" s="95"/>
      <c r="I356" s="95"/>
      <c r="J356" s="95"/>
      <c r="K356" s="95"/>
      <c r="L356" s="95"/>
    </row>
    <row r="357" spans="2:12">
      <c r="B357" s="94"/>
      <c r="C357" s="94"/>
      <c r="D357" s="95"/>
      <c r="E357" s="95"/>
      <c r="F357" s="95"/>
      <c r="G357" s="95"/>
      <c r="H357" s="95"/>
      <c r="I357" s="95"/>
      <c r="J357" s="95"/>
      <c r="K357" s="95"/>
      <c r="L357" s="95"/>
    </row>
    <row r="358" spans="2:12">
      <c r="B358" s="94"/>
      <c r="C358" s="94"/>
      <c r="D358" s="95"/>
      <c r="E358" s="95"/>
      <c r="F358" s="95"/>
      <c r="G358" s="95"/>
      <c r="H358" s="95"/>
      <c r="I358" s="95"/>
      <c r="J358" s="95"/>
      <c r="K358" s="95"/>
      <c r="L358" s="95"/>
    </row>
    <row r="359" spans="2:12">
      <c r="B359" s="94"/>
      <c r="C359" s="94"/>
      <c r="D359" s="95"/>
      <c r="E359" s="95"/>
      <c r="F359" s="95"/>
      <c r="G359" s="95"/>
      <c r="H359" s="95"/>
      <c r="I359" s="95"/>
      <c r="J359" s="95"/>
      <c r="K359" s="95"/>
      <c r="L359" s="95"/>
    </row>
    <row r="360" spans="2:12">
      <c r="B360" s="94"/>
      <c r="C360" s="94"/>
      <c r="D360" s="95"/>
      <c r="E360" s="95"/>
      <c r="F360" s="95"/>
      <c r="G360" s="95"/>
      <c r="H360" s="95"/>
      <c r="I360" s="95"/>
      <c r="J360" s="95"/>
      <c r="K360" s="95"/>
      <c r="L360" s="95"/>
    </row>
    <row r="361" spans="2:12">
      <c r="B361" s="94"/>
      <c r="C361" s="94"/>
      <c r="D361" s="95"/>
      <c r="E361" s="95"/>
      <c r="F361" s="95"/>
      <c r="G361" s="95"/>
      <c r="H361" s="95"/>
      <c r="I361" s="95"/>
      <c r="J361" s="95"/>
      <c r="K361" s="95"/>
      <c r="L361" s="95"/>
    </row>
    <row r="362" spans="2:12">
      <c r="B362" s="94"/>
      <c r="C362" s="94"/>
      <c r="D362" s="95"/>
      <c r="E362" s="95"/>
      <c r="F362" s="95"/>
      <c r="G362" s="95"/>
      <c r="H362" s="95"/>
      <c r="I362" s="95"/>
      <c r="J362" s="95"/>
      <c r="K362" s="95"/>
      <c r="L362" s="95"/>
    </row>
    <row r="363" spans="2:12">
      <c r="B363" s="94"/>
      <c r="C363" s="94"/>
      <c r="D363" s="95"/>
      <c r="E363" s="95"/>
      <c r="F363" s="95"/>
      <c r="G363" s="95"/>
      <c r="H363" s="95"/>
      <c r="I363" s="95"/>
      <c r="J363" s="95"/>
      <c r="K363" s="95"/>
      <c r="L363" s="95"/>
    </row>
    <row r="364" spans="2:12">
      <c r="B364" s="94"/>
      <c r="C364" s="94"/>
      <c r="D364" s="95"/>
      <c r="E364" s="95"/>
      <c r="F364" s="95"/>
      <c r="G364" s="95"/>
      <c r="H364" s="95"/>
      <c r="I364" s="95"/>
      <c r="J364" s="95"/>
      <c r="K364" s="95"/>
      <c r="L364" s="95"/>
    </row>
    <row r="365" spans="2:12">
      <c r="B365" s="94"/>
      <c r="C365" s="94"/>
      <c r="D365" s="95"/>
      <c r="E365" s="95"/>
      <c r="F365" s="95"/>
      <c r="G365" s="95"/>
      <c r="H365" s="95"/>
      <c r="I365" s="95"/>
      <c r="J365" s="95"/>
      <c r="K365" s="95"/>
      <c r="L365" s="95"/>
    </row>
    <row r="366" spans="2:12">
      <c r="B366" s="94"/>
      <c r="C366" s="94"/>
      <c r="D366" s="95"/>
      <c r="E366" s="95"/>
      <c r="F366" s="95"/>
      <c r="G366" s="95"/>
      <c r="H366" s="95"/>
      <c r="I366" s="95"/>
      <c r="J366" s="95"/>
      <c r="K366" s="95"/>
      <c r="L366" s="95"/>
    </row>
    <row r="367" spans="2:12">
      <c r="B367" s="94"/>
      <c r="C367" s="94"/>
      <c r="D367" s="95"/>
      <c r="E367" s="95"/>
      <c r="F367" s="95"/>
      <c r="G367" s="95"/>
      <c r="H367" s="95"/>
      <c r="I367" s="95"/>
      <c r="J367" s="95"/>
      <c r="K367" s="95"/>
      <c r="L367" s="95"/>
    </row>
    <row r="368" spans="2:12">
      <c r="B368" s="94"/>
      <c r="C368" s="94"/>
      <c r="D368" s="95"/>
      <c r="E368" s="95"/>
      <c r="F368" s="95"/>
      <c r="G368" s="95"/>
      <c r="H368" s="95"/>
      <c r="I368" s="95"/>
      <c r="J368" s="95"/>
      <c r="K368" s="95"/>
      <c r="L368" s="95"/>
    </row>
    <row r="369" spans="2:12">
      <c r="B369" s="94"/>
      <c r="C369" s="94"/>
      <c r="D369" s="95"/>
      <c r="E369" s="95"/>
      <c r="F369" s="95"/>
      <c r="G369" s="95"/>
      <c r="H369" s="95"/>
      <c r="I369" s="95"/>
      <c r="J369" s="95"/>
      <c r="K369" s="95"/>
      <c r="L369" s="95"/>
    </row>
    <row r="370" spans="2:12">
      <c r="B370" s="94"/>
      <c r="C370" s="94"/>
      <c r="D370" s="95"/>
      <c r="E370" s="95"/>
      <c r="F370" s="95"/>
      <c r="G370" s="95"/>
      <c r="H370" s="95"/>
      <c r="I370" s="95"/>
      <c r="J370" s="95"/>
      <c r="K370" s="95"/>
      <c r="L370" s="95"/>
    </row>
    <row r="371" spans="2:12">
      <c r="B371" s="94"/>
      <c r="C371" s="94"/>
      <c r="D371" s="95"/>
      <c r="E371" s="95"/>
      <c r="F371" s="95"/>
      <c r="G371" s="95"/>
      <c r="H371" s="95"/>
      <c r="I371" s="95"/>
      <c r="J371" s="95"/>
      <c r="K371" s="95"/>
      <c r="L371" s="95"/>
    </row>
    <row r="372" spans="2:12">
      <c r="B372" s="94"/>
      <c r="C372" s="94"/>
      <c r="D372" s="95"/>
      <c r="E372" s="95"/>
      <c r="F372" s="95"/>
      <c r="G372" s="95"/>
      <c r="H372" s="95"/>
      <c r="I372" s="95"/>
      <c r="J372" s="95"/>
      <c r="K372" s="95"/>
      <c r="L372" s="95"/>
    </row>
    <row r="373" spans="2:12">
      <c r="B373" s="94"/>
      <c r="C373" s="94"/>
      <c r="D373" s="95"/>
      <c r="E373" s="95"/>
      <c r="F373" s="95"/>
      <c r="G373" s="95"/>
      <c r="H373" s="95"/>
      <c r="I373" s="95"/>
      <c r="J373" s="95"/>
      <c r="K373" s="95"/>
      <c r="L373" s="95"/>
    </row>
    <row r="374" spans="2:12">
      <c r="B374" s="94"/>
      <c r="C374" s="94"/>
      <c r="D374" s="95"/>
      <c r="E374" s="95"/>
      <c r="F374" s="95"/>
      <c r="G374" s="95"/>
      <c r="H374" s="95"/>
      <c r="I374" s="95"/>
      <c r="J374" s="95"/>
      <c r="K374" s="95"/>
      <c r="L374" s="95"/>
    </row>
    <row r="375" spans="2:12">
      <c r="B375" s="94"/>
      <c r="C375" s="94"/>
      <c r="D375" s="95"/>
      <c r="E375" s="95"/>
      <c r="F375" s="95"/>
      <c r="G375" s="95"/>
      <c r="H375" s="95"/>
      <c r="I375" s="95"/>
      <c r="J375" s="95"/>
      <c r="K375" s="95"/>
      <c r="L375" s="95"/>
    </row>
    <row r="376" spans="2:12">
      <c r="B376" s="94"/>
      <c r="C376" s="94"/>
      <c r="D376" s="95"/>
      <c r="E376" s="95"/>
      <c r="F376" s="95"/>
      <c r="G376" s="95"/>
      <c r="H376" s="95"/>
      <c r="I376" s="95"/>
      <c r="J376" s="95"/>
      <c r="K376" s="95"/>
      <c r="L376" s="95"/>
    </row>
    <row r="377" spans="2:12">
      <c r="B377" s="94"/>
      <c r="C377" s="94"/>
      <c r="D377" s="95"/>
      <c r="E377" s="95"/>
      <c r="F377" s="95"/>
      <c r="G377" s="95"/>
      <c r="H377" s="95"/>
      <c r="I377" s="95"/>
      <c r="J377" s="95"/>
      <c r="K377" s="95"/>
      <c r="L377" s="95"/>
    </row>
    <row r="378" spans="2:12">
      <c r="B378" s="94"/>
      <c r="C378" s="94"/>
      <c r="D378" s="95"/>
      <c r="E378" s="95"/>
      <c r="F378" s="95"/>
      <c r="G378" s="95"/>
      <c r="H378" s="95"/>
      <c r="I378" s="95"/>
      <c r="J378" s="95"/>
      <c r="K378" s="95"/>
      <c r="L378" s="95"/>
    </row>
    <row r="379" spans="2:12">
      <c r="B379" s="94"/>
      <c r="C379" s="94"/>
      <c r="D379" s="95"/>
      <c r="E379" s="95"/>
      <c r="F379" s="95"/>
      <c r="G379" s="95"/>
      <c r="H379" s="95"/>
      <c r="I379" s="95"/>
      <c r="J379" s="95"/>
      <c r="K379" s="95"/>
      <c r="L379" s="95"/>
    </row>
    <row r="380" spans="2:12">
      <c r="B380" s="94"/>
      <c r="C380" s="94"/>
      <c r="D380" s="95"/>
      <c r="E380" s="95"/>
      <c r="F380" s="95"/>
      <c r="G380" s="95"/>
      <c r="H380" s="95"/>
      <c r="I380" s="95"/>
      <c r="J380" s="95"/>
      <c r="K380" s="95"/>
      <c r="L380" s="95"/>
    </row>
    <row r="381" spans="2:12">
      <c r="B381" s="94"/>
      <c r="C381" s="94"/>
      <c r="D381" s="95"/>
      <c r="E381" s="95"/>
      <c r="F381" s="95"/>
      <c r="G381" s="95"/>
      <c r="H381" s="95"/>
      <c r="I381" s="95"/>
      <c r="J381" s="95"/>
      <c r="K381" s="95"/>
      <c r="L381" s="95"/>
    </row>
    <row r="382" spans="2:12">
      <c r="B382" s="94"/>
      <c r="C382" s="94"/>
      <c r="D382" s="95"/>
      <c r="E382" s="95"/>
      <c r="F382" s="95"/>
      <c r="G382" s="95"/>
      <c r="H382" s="95"/>
      <c r="I382" s="95"/>
      <c r="J382" s="95"/>
      <c r="K382" s="95"/>
      <c r="L382" s="95"/>
    </row>
    <row r="383" spans="2:12">
      <c r="B383" s="94"/>
      <c r="C383" s="94"/>
      <c r="D383" s="95"/>
      <c r="E383" s="95"/>
      <c r="F383" s="95"/>
      <c r="G383" s="95"/>
      <c r="H383" s="95"/>
      <c r="I383" s="95"/>
      <c r="J383" s="95"/>
      <c r="K383" s="95"/>
      <c r="L383" s="95"/>
    </row>
    <row r="384" spans="2:12">
      <c r="B384" s="94"/>
      <c r="C384" s="94"/>
      <c r="D384" s="95"/>
      <c r="E384" s="95"/>
      <c r="F384" s="95"/>
      <c r="G384" s="95"/>
      <c r="H384" s="95"/>
      <c r="I384" s="95"/>
      <c r="J384" s="95"/>
      <c r="K384" s="95"/>
      <c r="L384" s="95"/>
    </row>
    <row r="385" spans="2:12">
      <c r="B385" s="94"/>
      <c r="C385" s="94"/>
      <c r="D385" s="95"/>
      <c r="E385" s="95"/>
      <c r="F385" s="95"/>
      <c r="G385" s="95"/>
      <c r="H385" s="95"/>
      <c r="I385" s="95"/>
      <c r="J385" s="95"/>
      <c r="K385" s="95"/>
      <c r="L385" s="95"/>
    </row>
    <row r="386" spans="2:12">
      <c r="B386" s="94"/>
      <c r="C386" s="94"/>
      <c r="D386" s="95"/>
      <c r="E386" s="95"/>
      <c r="F386" s="95"/>
      <c r="G386" s="95"/>
      <c r="H386" s="95"/>
      <c r="I386" s="95"/>
      <c r="J386" s="95"/>
      <c r="K386" s="95"/>
      <c r="L386" s="95"/>
    </row>
    <row r="387" spans="2:12">
      <c r="B387" s="94"/>
      <c r="C387" s="94"/>
      <c r="D387" s="95"/>
      <c r="E387" s="95"/>
      <c r="F387" s="95"/>
      <c r="G387" s="95"/>
      <c r="H387" s="95"/>
      <c r="I387" s="95"/>
      <c r="J387" s="95"/>
      <c r="K387" s="95"/>
      <c r="L387" s="95"/>
    </row>
    <row r="388" spans="2:12">
      <c r="B388" s="94"/>
      <c r="C388" s="94"/>
      <c r="D388" s="95"/>
      <c r="E388" s="95"/>
      <c r="F388" s="95"/>
      <c r="G388" s="95"/>
      <c r="H388" s="95"/>
      <c r="I388" s="95"/>
      <c r="J388" s="95"/>
      <c r="K388" s="95"/>
      <c r="L388" s="95"/>
    </row>
    <row r="389" spans="2:12">
      <c r="B389" s="94"/>
      <c r="C389" s="94"/>
      <c r="D389" s="95"/>
      <c r="E389" s="95"/>
      <c r="F389" s="95"/>
      <c r="G389" s="95"/>
      <c r="H389" s="95"/>
      <c r="I389" s="95"/>
      <c r="J389" s="95"/>
      <c r="K389" s="95"/>
      <c r="L389" s="95"/>
    </row>
    <row r="390" spans="2:12">
      <c r="B390" s="94"/>
      <c r="C390" s="94"/>
      <c r="D390" s="95"/>
      <c r="E390" s="95"/>
      <c r="F390" s="95"/>
      <c r="G390" s="95"/>
      <c r="H390" s="95"/>
      <c r="I390" s="95"/>
      <c r="J390" s="95"/>
      <c r="K390" s="95"/>
      <c r="L390" s="95"/>
    </row>
    <row r="391" spans="2:12">
      <c r="B391" s="94"/>
      <c r="C391" s="94"/>
      <c r="D391" s="95"/>
      <c r="E391" s="95"/>
      <c r="F391" s="95"/>
      <c r="G391" s="95"/>
      <c r="H391" s="95"/>
      <c r="I391" s="95"/>
      <c r="J391" s="95"/>
      <c r="K391" s="95"/>
      <c r="L391" s="95"/>
    </row>
    <row r="392" spans="2:12">
      <c r="B392" s="94"/>
      <c r="C392" s="94"/>
      <c r="D392" s="95"/>
      <c r="E392" s="95"/>
      <c r="F392" s="95"/>
      <c r="G392" s="95"/>
      <c r="H392" s="95"/>
      <c r="I392" s="95"/>
      <c r="J392" s="95"/>
      <c r="K392" s="95"/>
      <c r="L392" s="95"/>
    </row>
    <row r="393" spans="2:12">
      <c r="B393" s="94"/>
      <c r="C393" s="94"/>
      <c r="D393" s="95"/>
      <c r="E393" s="95"/>
      <c r="F393" s="95"/>
      <c r="G393" s="95"/>
      <c r="H393" s="95"/>
      <c r="I393" s="95"/>
      <c r="J393" s="95"/>
      <c r="K393" s="95"/>
      <c r="L393" s="95"/>
    </row>
    <row r="394" spans="2:12">
      <c r="B394" s="94"/>
      <c r="C394" s="94"/>
      <c r="D394" s="95"/>
      <c r="E394" s="95"/>
      <c r="F394" s="95"/>
      <c r="G394" s="95"/>
      <c r="H394" s="95"/>
      <c r="I394" s="95"/>
      <c r="J394" s="95"/>
      <c r="K394" s="95"/>
      <c r="L394" s="95"/>
    </row>
    <row r="395" spans="2:12">
      <c r="B395" s="94"/>
      <c r="C395" s="94"/>
      <c r="D395" s="95"/>
      <c r="E395" s="95"/>
      <c r="F395" s="95"/>
      <c r="G395" s="95"/>
      <c r="H395" s="95"/>
      <c r="I395" s="95"/>
      <c r="J395" s="95"/>
      <c r="K395" s="95"/>
      <c r="L395" s="95"/>
    </row>
    <row r="396" spans="2:12">
      <c r="B396" s="94"/>
      <c r="C396" s="94"/>
      <c r="D396" s="95"/>
      <c r="E396" s="95"/>
      <c r="F396" s="95"/>
      <c r="G396" s="95"/>
      <c r="H396" s="95"/>
      <c r="I396" s="95"/>
      <c r="J396" s="95"/>
      <c r="K396" s="95"/>
      <c r="L396" s="95"/>
    </row>
    <row r="397" spans="2:12">
      <c r="B397" s="94"/>
      <c r="C397" s="94"/>
      <c r="D397" s="95"/>
      <c r="E397" s="95"/>
      <c r="F397" s="95"/>
      <c r="G397" s="95"/>
      <c r="H397" s="95"/>
      <c r="I397" s="95"/>
      <c r="J397" s="95"/>
      <c r="K397" s="95"/>
      <c r="L397" s="95"/>
    </row>
    <row r="398" spans="2:12">
      <c r="B398" s="94"/>
      <c r="C398" s="94"/>
      <c r="D398" s="95"/>
      <c r="E398" s="95"/>
      <c r="F398" s="95"/>
      <c r="G398" s="95"/>
      <c r="H398" s="95"/>
      <c r="I398" s="95"/>
      <c r="J398" s="95"/>
      <c r="K398" s="95"/>
      <c r="L398" s="95"/>
    </row>
    <row r="399" spans="2:12">
      <c r="B399" s="94"/>
      <c r="C399" s="94"/>
      <c r="D399" s="95"/>
      <c r="E399" s="95"/>
      <c r="F399" s="95"/>
      <c r="G399" s="95"/>
      <c r="H399" s="95"/>
      <c r="I399" s="95"/>
      <c r="J399" s="95"/>
      <c r="K399" s="95"/>
      <c r="L399" s="95"/>
    </row>
    <row r="400" spans="2:12">
      <c r="B400" s="94"/>
      <c r="C400" s="94"/>
      <c r="D400" s="95"/>
      <c r="E400" s="95"/>
      <c r="F400" s="95"/>
      <c r="G400" s="95"/>
      <c r="H400" s="95"/>
      <c r="I400" s="95"/>
      <c r="J400" s="95"/>
      <c r="K400" s="95"/>
      <c r="L400" s="95"/>
    </row>
    <row r="401" spans="2:12">
      <c r="B401" s="94"/>
      <c r="C401" s="94"/>
      <c r="D401" s="95"/>
      <c r="E401" s="95"/>
      <c r="F401" s="95"/>
      <c r="G401" s="95"/>
      <c r="H401" s="95"/>
      <c r="I401" s="95"/>
      <c r="J401" s="95"/>
      <c r="K401" s="95"/>
      <c r="L401" s="95"/>
    </row>
    <row r="402" spans="2:12">
      <c r="B402" s="94"/>
      <c r="C402" s="94"/>
      <c r="D402" s="95"/>
      <c r="E402" s="95"/>
      <c r="F402" s="95"/>
      <c r="G402" s="95"/>
      <c r="H402" s="95"/>
      <c r="I402" s="95"/>
      <c r="J402" s="95"/>
      <c r="K402" s="95"/>
      <c r="L402" s="95"/>
    </row>
    <row r="403" spans="2:12">
      <c r="B403" s="94"/>
      <c r="C403" s="94"/>
      <c r="D403" s="95"/>
      <c r="E403" s="95"/>
      <c r="F403" s="95"/>
      <c r="G403" s="95"/>
      <c r="H403" s="95"/>
      <c r="I403" s="95"/>
      <c r="J403" s="95"/>
      <c r="K403" s="95"/>
      <c r="L403" s="95"/>
    </row>
    <row r="404" spans="2:12">
      <c r="B404" s="94"/>
      <c r="C404" s="94"/>
      <c r="D404" s="95"/>
      <c r="E404" s="95"/>
      <c r="F404" s="95"/>
      <c r="G404" s="95"/>
      <c r="H404" s="95"/>
      <c r="I404" s="95"/>
      <c r="J404" s="95"/>
      <c r="K404" s="95"/>
      <c r="L404" s="95"/>
    </row>
    <row r="405" spans="2:12">
      <c r="B405" s="94"/>
      <c r="C405" s="94"/>
      <c r="D405" s="95"/>
      <c r="E405" s="95"/>
      <c r="F405" s="95"/>
      <c r="G405" s="95"/>
      <c r="H405" s="95"/>
      <c r="I405" s="95"/>
      <c r="J405" s="95"/>
      <c r="K405" s="95"/>
      <c r="L405" s="95"/>
    </row>
    <row r="406" spans="2:12">
      <c r="B406" s="94"/>
      <c r="C406" s="94"/>
      <c r="D406" s="95"/>
      <c r="E406" s="95"/>
      <c r="F406" s="95"/>
      <c r="G406" s="95"/>
      <c r="H406" s="95"/>
      <c r="I406" s="95"/>
      <c r="J406" s="95"/>
      <c r="K406" s="95"/>
      <c r="L406" s="95"/>
    </row>
    <row r="407" spans="2:12">
      <c r="B407" s="94"/>
      <c r="C407" s="94"/>
      <c r="D407" s="95"/>
      <c r="E407" s="95"/>
      <c r="F407" s="95"/>
      <c r="G407" s="95"/>
      <c r="H407" s="95"/>
      <c r="I407" s="95"/>
      <c r="J407" s="95"/>
      <c r="K407" s="95"/>
      <c r="L407" s="95"/>
    </row>
    <row r="408" spans="2:12">
      <c r="B408" s="94"/>
      <c r="C408" s="94"/>
      <c r="D408" s="95"/>
      <c r="E408" s="95"/>
      <c r="F408" s="95"/>
      <c r="G408" s="95"/>
      <c r="H408" s="95"/>
      <c r="I408" s="95"/>
      <c r="J408" s="95"/>
      <c r="K408" s="95"/>
      <c r="L408" s="95"/>
    </row>
    <row r="409" spans="2:12">
      <c r="B409" s="94"/>
      <c r="C409" s="94"/>
      <c r="D409" s="95"/>
      <c r="E409" s="95"/>
      <c r="F409" s="95"/>
      <c r="G409" s="95"/>
      <c r="H409" s="95"/>
      <c r="I409" s="95"/>
      <c r="J409" s="95"/>
      <c r="K409" s="95"/>
      <c r="L409" s="95"/>
    </row>
    <row r="410" spans="2:12">
      <c r="B410" s="94"/>
      <c r="C410" s="94"/>
      <c r="D410" s="95"/>
      <c r="E410" s="95"/>
      <c r="F410" s="95"/>
      <c r="G410" s="95"/>
      <c r="H410" s="95"/>
      <c r="I410" s="95"/>
      <c r="J410" s="95"/>
      <c r="K410" s="95"/>
      <c r="L410" s="95"/>
    </row>
    <row r="411" spans="2:12">
      <c r="B411" s="94"/>
      <c r="C411" s="94"/>
      <c r="D411" s="95"/>
      <c r="E411" s="95"/>
      <c r="F411" s="95"/>
      <c r="G411" s="95"/>
      <c r="H411" s="95"/>
      <c r="I411" s="95"/>
      <c r="J411" s="95"/>
      <c r="K411" s="95"/>
      <c r="L411" s="95"/>
    </row>
    <row r="412" spans="2:12">
      <c r="B412" s="94"/>
      <c r="C412" s="94"/>
      <c r="D412" s="95"/>
      <c r="E412" s="95"/>
      <c r="F412" s="95"/>
      <c r="G412" s="95"/>
      <c r="H412" s="95"/>
      <c r="I412" s="95"/>
      <c r="J412" s="95"/>
      <c r="K412" s="95"/>
      <c r="L412" s="95"/>
    </row>
    <row r="413" spans="2:12">
      <c r="B413" s="94"/>
      <c r="C413" s="94"/>
      <c r="D413" s="95"/>
      <c r="E413" s="95"/>
      <c r="F413" s="95"/>
      <c r="G413" s="95"/>
      <c r="H413" s="95"/>
      <c r="I413" s="95"/>
      <c r="J413" s="95"/>
      <c r="K413" s="95"/>
      <c r="L413" s="95"/>
    </row>
    <row r="414" spans="2:12">
      <c r="B414" s="94"/>
      <c r="C414" s="94"/>
      <c r="D414" s="95"/>
      <c r="E414" s="95"/>
      <c r="F414" s="95"/>
      <c r="G414" s="95"/>
      <c r="H414" s="95"/>
      <c r="I414" s="95"/>
      <c r="J414" s="95"/>
      <c r="K414" s="95"/>
      <c r="L414" s="95"/>
    </row>
    <row r="415" spans="2:12">
      <c r="B415" s="94"/>
      <c r="C415" s="94"/>
      <c r="D415" s="95"/>
      <c r="E415" s="95"/>
      <c r="F415" s="95"/>
      <c r="G415" s="95"/>
      <c r="H415" s="95"/>
      <c r="I415" s="95"/>
      <c r="J415" s="95"/>
      <c r="K415" s="95"/>
      <c r="L415" s="95"/>
    </row>
    <row r="416" spans="2:12">
      <c r="B416" s="94"/>
      <c r="C416" s="94"/>
      <c r="D416" s="95"/>
      <c r="E416" s="95"/>
      <c r="F416" s="95"/>
      <c r="G416" s="95"/>
      <c r="H416" s="95"/>
      <c r="I416" s="95"/>
      <c r="J416" s="95"/>
      <c r="K416" s="95"/>
      <c r="L416" s="95"/>
    </row>
    <row r="417" spans="2:12">
      <c r="B417" s="94"/>
      <c r="C417" s="94"/>
      <c r="D417" s="95"/>
      <c r="E417" s="95"/>
      <c r="F417" s="95"/>
      <c r="G417" s="95"/>
      <c r="H417" s="95"/>
      <c r="I417" s="95"/>
      <c r="J417" s="95"/>
      <c r="K417" s="95"/>
      <c r="L417" s="95"/>
    </row>
    <row r="418" spans="2:12">
      <c r="B418" s="94"/>
      <c r="C418" s="94"/>
      <c r="D418" s="95"/>
      <c r="E418" s="95"/>
      <c r="F418" s="95"/>
      <c r="G418" s="95"/>
      <c r="H418" s="95"/>
      <c r="I418" s="95"/>
      <c r="J418" s="95"/>
      <c r="K418" s="95"/>
      <c r="L418" s="95"/>
    </row>
    <row r="419" spans="2:12">
      <c r="B419" s="94"/>
      <c r="C419" s="94"/>
      <c r="D419" s="95"/>
      <c r="E419" s="95"/>
      <c r="F419" s="95"/>
      <c r="G419" s="95"/>
      <c r="H419" s="95"/>
      <c r="I419" s="95"/>
      <c r="J419" s="95"/>
      <c r="K419" s="95"/>
      <c r="L419" s="95"/>
    </row>
    <row r="420" spans="2:12">
      <c r="B420" s="94"/>
      <c r="C420" s="94"/>
      <c r="D420" s="95"/>
      <c r="E420" s="95"/>
      <c r="F420" s="95"/>
      <c r="G420" s="95"/>
      <c r="H420" s="95"/>
      <c r="I420" s="95"/>
      <c r="J420" s="95"/>
      <c r="K420" s="95"/>
      <c r="L420" s="95"/>
    </row>
    <row r="421" spans="2:12">
      <c r="B421" s="94"/>
      <c r="C421" s="94"/>
      <c r="D421" s="95"/>
      <c r="E421" s="95"/>
      <c r="F421" s="95"/>
      <c r="G421" s="95"/>
      <c r="H421" s="95"/>
      <c r="I421" s="95"/>
      <c r="J421" s="95"/>
      <c r="K421" s="95"/>
      <c r="L421" s="95"/>
    </row>
    <row r="422" spans="2:12">
      <c r="B422" s="94"/>
      <c r="C422" s="94"/>
      <c r="D422" s="95"/>
      <c r="E422" s="95"/>
      <c r="F422" s="95"/>
      <c r="G422" s="95"/>
      <c r="H422" s="95"/>
      <c r="I422" s="95"/>
      <c r="J422" s="95"/>
      <c r="K422" s="95"/>
      <c r="L422" s="95"/>
    </row>
    <row r="423" spans="2:12">
      <c r="B423" s="94"/>
      <c r="C423" s="94"/>
      <c r="D423" s="95"/>
      <c r="E423" s="95"/>
      <c r="F423" s="95"/>
      <c r="G423" s="95"/>
      <c r="H423" s="95"/>
      <c r="I423" s="95"/>
      <c r="J423" s="95"/>
      <c r="K423" s="95"/>
      <c r="L423" s="95"/>
    </row>
    <row r="424" spans="2:12">
      <c r="B424" s="94"/>
      <c r="C424" s="94"/>
      <c r="D424" s="95"/>
      <c r="E424" s="95"/>
      <c r="F424" s="95"/>
      <c r="G424" s="95"/>
      <c r="H424" s="95"/>
      <c r="I424" s="95"/>
      <c r="J424" s="95"/>
      <c r="K424" s="95"/>
      <c r="L424" s="95"/>
    </row>
    <row r="425" spans="2:12">
      <c r="B425" s="94"/>
      <c r="C425" s="94"/>
      <c r="D425" s="95"/>
      <c r="E425" s="95"/>
      <c r="F425" s="95"/>
      <c r="G425" s="95"/>
      <c r="H425" s="95"/>
      <c r="I425" s="95"/>
      <c r="J425" s="95"/>
      <c r="K425" s="95"/>
      <c r="L425" s="95"/>
    </row>
    <row r="426" spans="2:12">
      <c r="B426" s="94"/>
      <c r="C426" s="94"/>
      <c r="D426" s="95"/>
      <c r="E426" s="95"/>
      <c r="F426" s="95"/>
      <c r="G426" s="95"/>
      <c r="H426" s="95"/>
      <c r="I426" s="95"/>
      <c r="J426" s="95"/>
      <c r="K426" s="95"/>
      <c r="L426" s="95"/>
    </row>
    <row r="427" spans="2:12">
      <c r="B427" s="94"/>
      <c r="C427" s="94"/>
      <c r="D427" s="95"/>
      <c r="E427" s="95"/>
      <c r="F427" s="95"/>
      <c r="G427" s="95"/>
      <c r="H427" s="95"/>
      <c r="I427" s="95"/>
      <c r="J427" s="95"/>
      <c r="K427" s="95"/>
      <c r="L427" s="95"/>
    </row>
    <row r="428" spans="2:12">
      <c r="B428" s="94"/>
      <c r="C428" s="94"/>
      <c r="D428" s="95"/>
      <c r="E428" s="95"/>
      <c r="F428" s="95"/>
      <c r="G428" s="95"/>
      <c r="H428" s="95"/>
      <c r="I428" s="95"/>
      <c r="J428" s="95"/>
      <c r="K428" s="95"/>
      <c r="L428" s="95"/>
    </row>
    <row r="429" spans="2:12">
      <c r="B429" s="94"/>
      <c r="C429" s="94"/>
      <c r="D429" s="95"/>
      <c r="E429" s="95"/>
      <c r="F429" s="95"/>
      <c r="G429" s="95"/>
      <c r="H429" s="95"/>
      <c r="I429" s="95"/>
      <c r="J429" s="95"/>
      <c r="K429" s="95"/>
      <c r="L429" s="95"/>
    </row>
    <row r="430" spans="2:12">
      <c r="B430" s="94"/>
      <c r="C430" s="94"/>
      <c r="D430" s="95"/>
      <c r="E430" s="95"/>
      <c r="F430" s="95"/>
      <c r="G430" s="95"/>
      <c r="H430" s="95"/>
      <c r="I430" s="95"/>
      <c r="J430" s="95"/>
      <c r="K430" s="95"/>
      <c r="L430" s="95"/>
    </row>
    <row r="431" spans="2:12">
      <c r="B431" s="94"/>
      <c r="C431" s="94"/>
      <c r="D431" s="95"/>
      <c r="E431" s="95"/>
      <c r="F431" s="95"/>
      <c r="G431" s="95"/>
      <c r="H431" s="95"/>
      <c r="I431" s="95"/>
      <c r="J431" s="95"/>
      <c r="K431" s="95"/>
      <c r="L431" s="95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